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E:\ホームページ\"/>
    </mc:Choice>
  </mc:AlternateContent>
  <xr:revisionPtr revIDLastSave="0" documentId="8_{3941F8CF-28EC-47A9-8931-29216CDC0297}" xr6:coauthVersionLast="47" xr6:coauthVersionMax="47" xr10:uidLastSave="{00000000-0000-0000-0000-000000000000}"/>
  <bookViews>
    <workbookView xWindow="-120" yWindow="-120" windowWidth="29040" windowHeight="15720" xr2:uid="{00000000-000D-0000-FFFF-FFFF00000000}"/>
  </bookViews>
  <sheets>
    <sheet name="申し込みについて" sheetId="6" r:id="rId1"/>
    <sheet name="参加申込書" sheetId="1" r:id="rId2"/>
    <sheet name="曲目等申込書" sheetId="10" r:id="rId3"/>
    <sheet name="楽器名略号一覧" sheetId="11" r:id="rId4"/>
    <sheet name="加盟団体名簿" sheetId="13" r:id="rId5"/>
    <sheet name="レターパック封筒宛先" sheetId="14" r:id="rId6"/>
    <sheet name="※連盟使用欄１" sheetId="8" r:id="rId7"/>
    <sheet name="※連盟使用欄２" sheetId="12" r:id="rId8"/>
  </sheets>
  <externalReferences>
    <externalReference r:id="rId9"/>
    <externalReference r:id="rId10"/>
  </externalReferences>
  <definedNames>
    <definedName name="_xlnm._FilterDatabase" localSheetId="4" hidden="1">加盟団体名簿!$A$4:$U$4</definedName>
    <definedName name="OLE_LINK1" localSheetId="1">参加申込書!#REF!</definedName>
    <definedName name="_xlnm.Print_Area" localSheetId="5">レターパック封筒宛先!$A$1:$V$45</definedName>
    <definedName name="_xlnm.Print_Area" localSheetId="2">曲目等申込書!$A$1:$X$47</definedName>
    <definedName name="_xlnm.Print_Area" localSheetId="1">参加申込書!$A$1:$K$46</definedName>
    <definedName name="_xlnm.Print_Area" localSheetId="0">申し込みについて!$A$1:$L$40</definedName>
    <definedName name="一覧">[1]一覧!$A$1:$BV$5</definedName>
    <definedName name="校名">[2]参加申込書!#REF!</definedName>
    <definedName name="重奏">[2]参加申込書!$Y$19:$Z$26</definedName>
    <definedName name="番号">[2]学校番号一覧!$1:$1048576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 i="14" l="1"/>
  <c r="S1" i="14" s="1"/>
  <c r="U1" i="14" l="1"/>
  <c r="I1" i="14"/>
  <c r="A8" i="14"/>
  <c r="K1" i="14"/>
  <c r="B10" i="14"/>
  <c r="M1" i="14"/>
  <c r="O1" i="14"/>
  <c r="C14" i="14"/>
  <c r="Q1" i="14"/>
  <c r="J27" i="6"/>
  <c r="AT2" i="12" l="1"/>
  <c r="AS2" i="12"/>
  <c r="AR2" i="12"/>
  <c r="AQ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J2" i="12"/>
  <c r="I2" i="12"/>
  <c r="H2" i="12"/>
  <c r="C2" i="12"/>
  <c r="B2" i="12"/>
  <c r="A2" i="12"/>
  <c r="AK2" i="8"/>
  <c r="AJ2" i="8"/>
  <c r="AI2" i="8"/>
  <c r="AH2" i="8"/>
  <c r="AG2" i="8"/>
  <c r="AF2" i="8"/>
  <c r="AE2" i="8"/>
  <c r="AD2" i="8"/>
  <c r="AC2" i="8"/>
  <c r="AB2" i="8"/>
  <c r="AA2" i="8"/>
  <c r="Z2" i="8"/>
  <c r="Y2" i="8"/>
  <c r="X2" i="8"/>
  <c r="W2" i="8"/>
  <c r="V2" i="8"/>
  <c r="U2" i="8"/>
  <c r="T2" i="8"/>
  <c r="S2" i="8"/>
  <c r="R2" i="8"/>
  <c r="Q2" i="8"/>
  <c r="P2" i="8"/>
  <c r="O2" i="8"/>
  <c r="N2" i="8"/>
  <c r="M2" i="8"/>
  <c r="L2" i="8"/>
  <c r="G2" i="8"/>
  <c r="C2" i="8"/>
  <c r="B2" i="8"/>
  <c r="A2" i="8"/>
  <c r="F31" i="14"/>
  <c r="A604" i="13"/>
  <c r="A603" i="13"/>
  <c r="A602" i="13"/>
  <c r="A601" i="13"/>
  <c r="A600" i="13"/>
  <c r="A599" i="13"/>
  <c r="A598" i="13"/>
  <c r="A597" i="13"/>
  <c r="A596" i="13"/>
  <c r="A595" i="13"/>
  <c r="A594" i="13"/>
  <c r="A593" i="13"/>
  <c r="A592" i="13"/>
  <c r="A591" i="13"/>
  <c r="A590" i="13"/>
  <c r="A589" i="13"/>
  <c r="A588" i="13"/>
  <c r="A587" i="13"/>
  <c r="A586" i="13"/>
  <c r="A585" i="13"/>
  <c r="A584" i="13"/>
  <c r="A583" i="13"/>
  <c r="A582" i="13"/>
  <c r="A581" i="13"/>
  <c r="A580" i="13"/>
  <c r="A579" i="13"/>
  <c r="A578" i="13"/>
  <c r="A577" i="13"/>
  <c r="A576" i="13"/>
  <c r="A575" i="13"/>
  <c r="A574" i="13"/>
  <c r="A573" i="13"/>
  <c r="A572" i="13"/>
  <c r="A571" i="13"/>
  <c r="A570" i="13"/>
  <c r="A569" i="13"/>
  <c r="A568" i="13"/>
  <c r="A567" i="13"/>
  <c r="A566" i="13"/>
  <c r="A565" i="13"/>
  <c r="A564" i="13"/>
  <c r="A563" i="13"/>
  <c r="A562" i="13"/>
  <c r="A561" i="13"/>
  <c r="A560" i="13"/>
  <c r="A559" i="13"/>
  <c r="A558" i="13"/>
  <c r="A557" i="13"/>
  <c r="A556" i="13"/>
  <c r="A555" i="13"/>
  <c r="A554" i="13"/>
  <c r="A553" i="13"/>
  <c r="A552" i="13"/>
  <c r="A551" i="13"/>
  <c r="A550" i="13"/>
  <c r="A549" i="13"/>
  <c r="A548" i="13"/>
  <c r="A547" i="13"/>
  <c r="A546" i="13"/>
  <c r="A545" i="13"/>
  <c r="A544" i="13"/>
  <c r="A543" i="13"/>
  <c r="A542" i="13"/>
  <c r="A541" i="13"/>
  <c r="A540" i="13"/>
  <c r="A539" i="13"/>
  <c r="A538" i="13"/>
  <c r="A537" i="13"/>
  <c r="A536" i="13"/>
  <c r="A535" i="13"/>
  <c r="A534" i="13"/>
  <c r="A533" i="13"/>
  <c r="A532" i="13"/>
  <c r="A531" i="13"/>
  <c r="A530" i="13"/>
  <c r="A529" i="13"/>
  <c r="A528" i="13"/>
  <c r="A527" i="13"/>
  <c r="A526" i="13"/>
  <c r="A525" i="13"/>
  <c r="A524" i="13"/>
  <c r="A523" i="13"/>
  <c r="A522" i="13"/>
  <c r="A521" i="13"/>
  <c r="A520" i="13"/>
  <c r="A519" i="13"/>
  <c r="A518" i="13"/>
  <c r="A517" i="13"/>
  <c r="A516" i="13"/>
  <c r="A515" i="13"/>
  <c r="A514" i="13"/>
  <c r="A513" i="13"/>
  <c r="A512" i="13"/>
  <c r="A511" i="13"/>
  <c r="A510" i="13"/>
  <c r="A509" i="13"/>
  <c r="A508" i="13"/>
  <c r="A507" i="13"/>
  <c r="A506" i="13"/>
  <c r="A505" i="13"/>
  <c r="A504" i="13"/>
  <c r="A503" i="13"/>
  <c r="A502" i="13"/>
  <c r="A501" i="13"/>
  <c r="A500" i="13"/>
  <c r="A499" i="13"/>
  <c r="A498" i="13"/>
  <c r="A497" i="13"/>
  <c r="A496" i="13"/>
  <c r="A495" i="13"/>
  <c r="A494" i="13"/>
  <c r="A493" i="13"/>
  <c r="A492" i="13"/>
  <c r="A491" i="13"/>
  <c r="A490" i="13"/>
  <c r="A489" i="13"/>
  <c r="A488" i="13"/>
  <c r="A487" i="13"/>
  <c r="A486" i="13"/>
  <c r="A485" i="13"/>
  <c r="A484" i="13"/>
  <c r="A483" i="13"/>
  <c r="A482" i="13"/>
  <c r="A481" i="13"/>
  <c r="A480" i="13"/>
  <c r="A479" i="13"/>
  <c r="A478" i="13"/>
  <c r="A477" i="13"/>
  <c r="A476" i="13"/>
  <c r="A475" i="13"/>
  <c r="A474" i="13"/>
  <c r="A473" i="13"/>
  <c r="A472" i="13"/>
  <c r="A471" i="13"/>
  <c r="A470" i="13"/>
  <c r="A469" i="13"/>
  <c r="A468" i="13"/>
  <c r="A467" i="13"/>
  <c r="A466" i="13"/>
  <c r="A465" i="13"/>
  <c r="A464" i="13"/>
  <c r="A463" i="13"/>
  <c r="A462" i="13"/>
  <c r="A461" i="13"/>
  <c r="A460" i="13"/>
  <c r="A459" i="13"/>
  <c r="A458" i="13"/>
  <c r="A457" i="13"/>
  <c r="A456" i="13"/>
  <c r="A455" i="13"/>
  <c r="A454" i="13"/>
  <c r="A453" i="13"/>
  <c r="A452" i="13"/>
  <c r="A451" i="13"/>
  <c r="A450" i="13"/>
  <c r="A449" i="13"/>
  <c r="A448" i="13"/>
  <c r="A447" i="13"/>
  <c r="A446" i="13"/>
  <c r="A445" i="13"/>
  <c r="A444" i="13"/>
  <c r="A443" i="13"/>
  <c r="A442" i="13"/>
  <c r="A441" i="13"/>
  <c r="A440" i="13"/>
  <c r="A439" i="13"/>
  <c r="A438" i="13"/>
  <c r="A437" i="13"/>
  <c r="A436" i="13"/>
  <c r="A435" i="13"/>
  <c r="A434" i="13"/>
  <c r="A433" i="13"/>
  <c r="A432" i="13"/>
  <c r="A431" i="13"/>
  <c r="A430" i="13"/>
  <c r="A429" i="13"/>
  <c r="A428" i="13"/>
  <c r="A427" i="13"/>
  <c r="A426" i="13"/>
  <c r="A425" i="13"/>
  <c r="A424" i="13"/>
  <c r="A423" i="13"/>
  <c r="A422" i="13"/>
  <c r="A421" i="13"/>
  <c r="A420" i="13"/>
  <c r="A419" i="13"/>
  <c r="A418" i="13"/>
  <c r="A417" i="13"/>
  <c r="A416" i="13"/>
  <c r="A415" i="13"/>
  <c r="A414" i="13"/>
  <c r="A413" i="13"/>
  <c r="A412" i="13"/>
  <c r="A411" i="13"/>
  <c r="A410" i="13"/>
  <c r="A409" i="13"/>
  <c r="A408" i="13"/>
  <c r="A407" i="13"/>
  <c r="A406" i="13"/>
  <c r="A405" i="13"/>
  <c r="A404" i="13"/>
  <c r="A403" i="13"/>
  <c r="A402" i="13"/>
  <c r="A401" i="13"/>
  <c r="A400" i="13"/>
  <c r="A399" i="13"/>
  <c r="A398" i="13"/>
  <c r="A397" i="13"/>
  <c r="A396" i="13"/>
  <c r="A395" i="13"/>
  <c r="A394" i="13"/>
  <c r="A393" i="13"/>
  <c r="A392" i="13"/>
  <c r="A391" i="13"/>
  <c r="A390" i="13"/>
  <c r="A389" i="13"/>
  <c r="A388" i="13"/>
  <c r="A387" i="13"/>
  <c r="A386" i="13"/>
  <c r="A385" i="13"/>
  <c r="A384" i="13"/>
  <c r="A383" i="13"/>
  <c r="A382" i="13"/>
  <c r="A381" i="13"/>
  <c r="A380" i="13"/>
  <c r="A379" i="13"/>
  <c r="A378" i="13"/>
  <c r="A377" i="13"/>
  <c r="A376" i="13"/>
  <c r="A375" i="13"/>
  <c r="A374" i="13"/>
  <c r="A373" i="13"/>
  <c r="A372" i="13"/>
  <c r="A371" i="13"/>
  <c r="A370" i="13"/>
  <c r="A369" i="13"/>
  <c r="A368" i="13"/>
  <c r="A367" i="13"/>
  <c r="A366" i="13"/>
  <c r="A365" i="13"/>
  <c r="A364" i="13"/>
  <c r="A363" i="13"/>
  <c r="A362" i="13"/>
  <c r="A361" i="13"/>
  <c r="A360" i="13"/>
  <c r="A359" i="13"/>
  <c r="A358" i="13"/>
  <c r="A357" i="13"/>
  <c r="A356" i="13"/>
  <c r="A355" i="13"/>
  <c r="A354" i="13"/>
  <c r="A353" i="13"/>
  <c r="A352" i="13"/>
  <c r="A351" i="13"/>
  <c r="A350" i="13"/>
  <c r="A349" i="13"/>
  <c r="A348" i="13"/>
  <c r="A347" i="13"/>
  <c r="A346" i="13"/>
  <c r="A345" i="13"/>
  <c r="A344" i="13"/>
  <c r="A343" i="13"/>
  <c r="A342" i="13"/>
  <c r="A341" i="13"/>
  <c r="A340" i="13"/>
  <c r="A339" i="13"/>
  <c r="A338" i="13"/>
  <c r="A337" i="13"/>
  <c r="A336" i="13"/>
  <c r="A335" i="13"/>
  <c r="A334" i="13"/>
  <c r="A333" i="13"/>
  <c r="A332" i="13"/>
  <c r="A331" i="13"/>
  <c r="A330" i="13"/>
  <c r="A329" i="13"/>
  <c r="A328" i="13"/>
  <c r="A327" i="13"/>
  <c r="A326" i="13"/>
  <c r="A325" i="13"/>
  <c r="A324" i="13"/>
  <c r="A323" i="13"/>
  <c r="A322" i="13"/>
  <c r="A321" i="13"/>
  <c r="A320" i="13"/>
  <c r="A319" i="13"/>
  <c r="A318" i="13"/>
  <c r="A317" i="13"/>
  <c r="A316" i="13"/>
  <c r="A315" i="13"/>
  <c r="A314" i="13"/>
  <c r="A313" i="13"/>
  <c r="A312" i="13"/>
  <c r="A311" i="13"/>
  <c r="A310" i="13"/>
  <c r="A309" i="13"/>
  <c r="A308" i="13"/>
  <c r="A307" i="13"/>
  <c r="A306" i="13"/>
  <c r="A305" i="13"/>
  <c r="A304" i="13"/>
  <c r="A303" i="13"/>
  <c r="A302" i="13"/>
  <c r="A301" i="13"/>
  <c r="A300" i="13"/>
  <c r="A299" i="13"/>
  <c r="A298" i="13"/>
  <c r="A297" i="13"/>
  <c r="A296" i="13"/>
  <c r="A295" i="13"/>
  <c r="A294" i="13"/>
  <c r="A293" i="13"/>
  <c r="A292" i="13"/>
  <c r="A291" i="13"/>
  <c r="A290" i="13"/>
  <c r="A289" i="13"/>
  <c r="A288" i="13"/>
  <c r="A287" i="13"/>
  <c r="A286" i="13"/>
  <c r="A285" i="13"/>
  <c r="A284" i="13"/>
  <c r="A283" i="13"/>
  <c r="A282" i="13"/>
  <c r="A281" i="13"/>
  <c r="A280" i="13"/>
  <c r="A279" i="13"/>
  <c r="A278" i="13"/>
  <c r="A277" i="13"/>
  <c r="A276" i="13"/>
  <c r="A275" i="13"/>
  <c r="A274" i="13"/>
  <c r="A273" i="13"/>
  <c r="A272" i="13"/>
  <c r="A271" i="13"/>
  <c r="A270" i="13"/>
  <c r="A269" i="13"/>
  <c r="A268" i="13"/>
  <c r="A267" i="13"/>
  <c r="A266" i="13"/>
  <c r="A265" i="13"/>
  <c r="A264" i="13"/>
  <c r="A263" i="13"/>
  <c r="A262" i="13"/>
  <c r="A261" i="13"/>
  <c r="A260" i="13"/>
  <c r="A259" i="13"/>
  <c r="A258" i="13"/>
  <c r="A257" i="13"/>
  <c r="A256" i="13"/>
  <c r="A255" i="13"/>
  <c r="A254" i="13"/>
  <c r="A253" i="13"/>
  <c r="A252" i="13"/>
  <c r="A251" i="13"/>
  <c r="A250" i="13"/>
  <c r="A249" i="13"/>
  <c r="A248" i="13"/>
  <c r="A247" i="13"/>
  <c r="A246" i="13"/>
  <c r="A245" i="13"/>
  <c r="A244" i="13"/>
  <c r="A243" i="13"/>
  <c r="A242" i="13"/>
  <c r="A241" i="13"/>
  <c r="A240" i="13"/>
  <c r="A239" i="13"/>
  <c r="A238" i="13"/>
  <c r="A237" i="13"/>
  <c r="A236" i="13"/>
  <c r="A235" i="13"/>
  <c r="A234" i="13"/>
  <c r="A233" i="13"/>
  <c r="A232" i="13"/>
  <c r="A231" i="13"/>
  <c r="A230" i="13"/>
  <c r="A229" i="13"/>
  <c r="A228" i="13"/>
  <c r="A227" i="13"/>
  <c r="A226" i="13"/>
  <c r="A225" i="13"/>
  <c r="A224" i="13"/>
  <c r="A223" i="13"/>
  <c r="A222" i="13"/>
  <c r="A221" i="13"/>
  <c r="A220" i="13"/>
  <c r="A219" i="13"/>
  <c r="A218" i="13"/>
  <c r="A217" i="13"/>
  <c r="A216" i="13"/>
  <c r="A215" i="13"/>
  <c r="A214" i="13"/>
  <c r="A213" i="13"/>
  <c r="A212" i="13"/>
  <c r="A211" i="13"/>
  <c r="A210" i="13"/>
  <c r="A209" i="13"/>
  <c r="A208" i="13"/>
  <c r="A207" i="13"/>
  <c r="A206" i="13"/>
  <c r="A205" i="13"/>
  <c r="A204" i="13"/>
  <c r="A203" i="13"/>
  <c r="A202" i="13"/>
  <c r="A201" i="13"/>
  <c r="A200" i="13"/>
  <c r="A199" i="13"/>
  <c r="A198" i="13"/>
  <c r="A197" i="13"/>
  <c r="A196" i="13"/>
  <c r="A195" i="13"/>
  <c r="A194" i="13"/>
  <c r="A193" i="13"/>
  <c r="A192" i="13"/>
  <c r="A191" i="13"/>
  <c r="A190" i="13"/>
  <c r="A189" i="13"/>
  <c r="A188" i="13"/>
  <c r="A187" i="13"/>
  <c r="A186" i="13"/>
  <c r="A185" i="13"/>
  <c r="A184" i="13"/>
  <c r="A183" i="13"/>
  <c r="A182" i="13"/>
  <c r="A181" i="13"/>
  <c r="A180" i="13"/>
  <c r="A179" i="13"/>
  <c r="A178" i="13"/>
  <c r="A177" i="13"/>
  <c r="A176" i="13"/>
  <c r="A175" i="13"/>
  <c r="A174" i="13"/>
  <c r="A173" i="13"/>
  <c r="A172" i="13"/>
  <c r="A171" i="13"/>
  <c r="A170" i="13"/>
  <c r="A169" i="13"/>
  <c r="A168" i="13"/>
  <c r="A167" i="13"/>
  <c r="A166" i="13"/>
  <c r="A165" i="13"/>
  <c r="A164" i="13"/>
  <c r="A163" i="13"/>
  <c r="A162" i="13"/>
  <c r="A161" i="13"/>
  <c r="A160" i="13"/>
  <c r="A159" i="13"/>
  <c r="A158" i="13"/>
  <c r="A157" i="13"/>
  <c r="A156" i="13"/>
  <c r="A155" i="13"/>
  <c r="A154" i="13"/>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X38" i="10"/>
  <c r="W38" i="10"/>
  <c r="V38" i="10"/>
  <c r="U38" i="10"/>
  <c r="T38" i="10"/>
  <c r="S38" i="10"/>
  <c r="R38" i="10"/>
  <c r="Q38" i="10"/>
  <c r="P38" i="10"/>
  <c r="O38" i="10"/>
  <c r="R29" i="10"/>
  <c r="X26" i="10"/>
  <c r="W26" i="10"/>
  <c r="V26" i="10"/>
  <c r="U26" i="10"/>
  <c r="T26" i="10"/>
  <c r="S26" i="10"/>
  <c r="R26" i="10"/>
  <c r="Q26" i="10"/>
  <c r="P26" i="10"/>
  <c r="O26" i="10"/>
  <c r="N26" i="10"/>
  <c r="M26" i="10"/>
  <c r="L26" i="10"/>
  <c r="H15" i="10"/>
  <c r="O14" i="10"/>
  <c r="D14" i="10"/>
  <c r="D13" i="10"/>
  <c r="R9" i="10"/>
  <c r="T7" i="10"/>
  <c r="S7" i="10"/>
  <c r="D7" i="10"/>
  <c r="AL5" i="10"/>
  <c r="K16" i="1"/>
  <c r="K10" i="1"/>
  <c r="J10" i="1"/>
  <c r="I10" i="1"/>
  <c r="H10" i="1"/>
  <c r="AP2" i="12" s="1"/>
  <c r="F10" i="1"/>
  <c r="E10" i="1"/>
  <c r="D10" i="1"/>
  <c r="C10" i="1"/>
  <c r="J2" i="8" s="1"/>
  <c r="K9" i="1"/>
  <c r="J9" i="1"/>
  <c r="I9" i="1"/>
  <c r="H9" i="1"/>
  <c r="G9" i="1"/>
  <c r="F9" i="1"/>
  <c r="E9" i="1"/>
  <c r="D9" i="1"/>
  <c r="C9" i="1"/>
  <c r="I2" i="8" s="1"/>
  <c r="K8" i="1"/>
  <c r="I8" i="1"/>
  <c r="H8" i="1"/>
  <c r="G8" i="1"/>
  <c r="E8" i="1"/>
  <c r="D8" i="1"/>
  <c r="C8" i="1"/>
  <c r="AM2" i="12" s="1"/>
  <c r="J7" i="1"/>
  <c r="F8" i="1" s="1"/>
  <c r="B7" i="1"/>
  <c r="E2" i="8" s="1"/>
  <c r="B6" i="1"/>
  <c r="G2" i="12" s="1"/>
  <c r="E5" i="1"/>
  <c r="I5" i="1" s="1"/>
  <c r="R7" i="10" s="1"/>
  <c r="B5" i="1"/>
  <c r="H5" i="1" s="1"/>
  <c r="AE2" i="1"/>
  <c r="AB2" i="1"/>
  <c r="AC2" i="1" s="1"/>
  <c r="B30" i="1" s="1"/>
  <c r="A5" i="10" s="1"/>
  <c r="J16" i="6"/>
  <c r="O12" i="6"/>
  <c r="Q12" i="6" l="1"/>
  <c r="D26" i="6" s="1"/>
  <c r="F2" i="12"/>
  <c r="O37" i="14"/>
  <c r="F29" i="14"/>
  <c r="F2" i="8"/>
  <c r="D8" i="10"/>
  <c r="D9" i="10"/>
  <c r="F25" i="14"/>
  <c r="F27" i="14"/>
  <c r="D11" i="10"/>
  <c r="K2" i="8"/>
  <c r="AN2" i="12"/>
  <c r="F12" i="10"/>
  <c r="H33" i="14"/>
  <c r="AO2" i="12"/>
  <c r="O12" i="10"/>
  <c r="H2" i="8"/>
  <c r="F10" i="10"/>
  <c r="J8" i="1"/>
</calcChain>
</file>

<file path=xl/sharedStrings.xml><?xml version="1.0" encoding="utf-8"?>
<sst xmlns="http://schemas.openxmlformats.org/spreadsheetml/2006/main" count="5387" uniqueCount="3895">
  <si>
    <t>参 加 部 門</t>
  </si>
  <si>
    <t>ふ り が な</t>
  </si>
  <si>
    <t>団　 体 　名</t>
  </si>
  <si>
    <t>〒</t>
  </si>
  <si>
    <t>整理番号
（記入しない）</t>
    <rPh sb="0" eb="2">
      <t>セイリ</t>
    </rPh>
    <rPh sb="2" eb="4">
      <t>バンゴウ</t>
    </rPh>
    <rPh sb="6" eb="8">
      <t>キニュウ</t>
    </rPh>
    <phoneticPr fontId="8"/>
  </si>
  <si>
    <t>－</t>
    <phoneticPr fontId="1"/>
  </si>
  <si>
    <t>ふりがな</t>
  </si>
  <si>
    <t>携帯電話番号</t>
  </si>
  <si>
    <t>氏　名</t>
    <phoneticPr fontId="1"/>
  </si>
  <si>
    <t>住　所</t>
    <rPh sb="0" eb="1">
      <t>ジュウ</t>
    </rPh>
    <rPh sb="2" eb="3">
      <t>ショ</t>
    </rPh>
    <phoneticPr fontId="1"/>
  </si>
  <si>
    <t>←　メールアドレスは、半角英数で入力してください。</t>
    <rPh sb="11" eb="13">
      <t>ハンカク</t>
    </rPh>
    <rPh sb="13" eb="15">
      <t>エイスウ</t>
    </rPh>
    <rPh sb="16" eb="18">
      <t>ニュウリョク</t>
    </rPh>
    <phoneticPr fontId="1"/>
  </si>
  <si>
    <t>連絡責任者</t>
    <phoneticPr fontId="1"/>
  </si>
  <si>
    <t>㊞</t>
  </si>
  <si>
    <t>職印</t>
    <phoneticPr fontId="1"/>
  </si>
  <si>
    <t>月</t>
    <phoneticPr fontId="1"/>
  </si>
  <si>
    <t>日</t>
    <rPh sb="0" eb="1">
      <t>ニチ</t>
    </rPh>
    <phoneticPr fontId="1"/>
  </si>
  <si>
    <t>ＴＥＬ</t>
    <phoneticPr fontId="1"/>
  </si>
  <si>
    <t>ＦＡＸ</t>
    <phoneticPr fontId="1"/>
  </si>
  <si>
    <t>メールアドレス</t>
    <phoneticPr fontId="1"/>
  </si>
  <si>
    <t>差出人</t>
    <rPh sb="0" eb="3">
      <t>サシダシニン</t>
    </rPh>
    <phoneticPr fontId="8"/>
  </si>
  <si>
    <t>〒</t>
    <phoneticPr fontId="8"/>
  </si>
  <si>
    <t>←　携帯電話番号は、半角数字・ハイフンを入れて入力してください。</t>
    <rPh sb="2" eb="4">
      <t>ケイタイ</t>
    </rPh>
    <rPh sb="4" eb="6">
      <t>デンワ</t>
    </rPh>
    <rPh sb="6" eb="8">
      <t>バンゴウ</t>
    </rPh>
    <rPh sb="10" eb="14">
      <t>ハンカクスウジ</t>
    </rPh>
    <rPh sb="20" eb="21">
      <t>イ</t>
    </rPh>
    <rPh sb="23" eb="25">
      <t>ニュウリョク</t>
    </rPh>
    <phoneticPr fontId="1"/>
  </si>
  <si>
    <t>←　月　日　を入力してください。</t>
    <rPh sb="2" eb="3">
      <t>ツキ</t>
    </rPh>
    <rPh sb="4" eb="5">
      <t>ヒ</t>
    </rPh>
    <rPh sb="7" eb="9">
      <t>ニュウリョク</t>
    </rPh>
    <phoneticPr fontId="1"/>
  </si>
  <si>
    <t>※参加申込書に記入された内容は、コンクール運営業務以外の目的では使用いたしません。</t>
    <phoneticPr fontId="1"/>
  </si>
  <si>
    <t>※期間内に申込みのない場合は、理由のいかんに関わらず受け付けない。また、申込み期間前の申込みも受け付け</t>
    <rPh sb="43" eb="45">
      <t>モウシコ</t>
    </rPh>
    <rPh sb="47" eb="48">
      <t>ウ</t>
    </rPh>
    <rPh sb="49" eb="50">
      <t>ツ</t>
    </rPh>
    <phoneticPr fontId="1"/>
  </si>
  <si>
    <t>　ない。</t>
    <phoneticPr fontId="1"/>
  </si>
  <si>
    <t>　（当日消印有効）（必ず控えをとっておくこと）</t>
    <phoneticPr fontId="1"/>
  </si>
  <si>
    <t>内　　容</t>
    <rPh sb="0" eb="1">
      <t>ナイ</t>
    </rPh>
    <rPh sb="3" eb="4">
      <t>カタチ</t>
    </rPh>
    <phoneticPr fontId="33"/>
  </si>
  <si>
    <t>送 付 先</t>
    <rPh sb="0" eb="1">
      <t>ソウ</t>
    </rPh>
    <rPh sb="2" eb="3">
      <t>ツキ</t>
    </rPh>
    <rPh sb="4" eb="5">
      <t>サキ</t>
    </rPh>
    <phoneticPr fontId="33"/>
  </si>
  <si>
    <t>送付方法</t>
    <rPh sb="0" eb="4">
      <t>ソウフホウホウ</t>
    </rPh>
    <phoneticPr fontId="33"/>
  </si>
  <si>
    <t>提出期限</t>
    <rPh sb="0" eb="4">
      <t>テイシュツキゲン</t>
    </rPh>
    <phoneticPr fontId="33"/>
  </si>
  <si>
    <t>＜送付先＞</t>
    <rPh sb="1" eb="3">
      <t>ソウフ</t>
    </rPh>
    <rPh sb="3" eb="4">
      <t>サキ</t>
    </rPh>
    <phoneticPr fontId="33"/>
  </si>
  <si>
    <t>※提出期限は厳守してください。</t>
    <rPh sb="1" eb="5">
      <t>テイシュツキゲン</t>
    </rPh>
    <rPh sb="6" eb="8">
      <t>ゲンシュ</t>
    </rPh>
    <phoneticPr fontId="33"/>
  </si>
  <si>
    <t>団体名</t>
    <rPh sb="0" eb="3">
      <t>ダンタイメイ</t>
    </rPh>
    <phoneticPr fontId="1"/>
  </si>
  <si>
    <t>団体名ふりがな</t>
    <rPh sb="0" eb="3">
      <t>ダンタイメイ</t>
    </rPh>
    <phoneticPr fontId="33"/>
  </si>
  <si>
    <t>住所</t>
    <rPh sb="0" eb="2">
      <t>ジュウショ</t>
    </rPh>
    <phoneticPr fontId="1"/>
  </si>
  <si>
    <t>学校ＴＥＬ</t>
    <rPh sb="0" eb="2">
      <t>ガッコウ</t>
    </rPh>
    <phoneticPr fontId="1"/>
  </si>
  <si>
    <t>学校ＦＡＸ</t>
    <rPh sb="0" eb="2">
      <t>ガッコウ</t>
    </rPh>
    <phoneticPr fontId="1"/>
  </si>
  <si>
    <t>顧問ふりがな</t>
    <rPh sb="0" eb="2">
      <t>コモン</t>
    </rPh>
    <phoneticPr fontId="33"/>
  </si>
  <si>
    <t>213-0023</t>
  </si>
  <si>
    <t>044-766-1649</t>
  </si>
  <si>
    <t>044-799-9249</t>
  </si>
  <si>
    <t>桐蔭学園高等学校</t>
  </si>
  <si>
    <t>225-8502</t>
  </si>
  <si>
    <t>045-972-7855</t>
  </si>
  <si>
    <t>252-0244</t>
  </si>
  <si>
    <t>224-0037</t>
  </si>
  <si>
    <t>045-941-0601</t>
  </si>
  <si>
    <t>045-942-9216</t>
  </si>
  <si>
    <t>213-0011</t>
  </si>
  <si>
    <t>044-811-2555</t>
  </si>
  <si>
    <t>044-812-7030</t>
  </si>
  <si>
    <t>携帯電話番号</t>
    <rPh sb="0" eb="2">
      <t>ケイタイ</t>
    </rPh>
    <rPh sb="2" eb="4">
      <t>デンワ</t>
    </rPh>
    <rPh sb="4" eb="6">
      <t>バンゴウ</t>
    </rPh>
    <phoneticPr fontId="1"/>
  </si>
  <si>
    <t>アドレス</t>
  </si>
  <si>
    <t/>
  </si>
  <si>
    <t>内容物の確認</t>
    <rPh sb="0" eb="3">
      <t>ナイヨウブツ</t>
    </rPh>
    <rPh sb="4" eb="6">
      <t>カクニン</t>
    </rPh>
    <phoneticPr fontId="8"/>
  </si>
  <si>
    <t>（チェック）</t>
    <phoneticPr fontId="33"/>
  </si>
  <si>
    <t>あり</t>
    <phoneticPr fontId="1"/>
  </si>
  <si>
    <t>県内</t>
    <rPh sb="0" eb="2">
      <t>ケンナイ</t>
    </rPh>
    <phoneticPr fontId="1"/>
  </si>
  <si>
    <t>使用する</t>
    <rPh sb="0" eb="2">
      <t>シヨウ</t>
    </rPh>
    <phoneticPr fontId="1"/>
  </si>
  <si>
    <t>あり</t>
  </si>
  <si>
    <t>上手袖</t>
  </si>
  <si>
    <t>販売</t>
    <rPh sb="0" eb="2">
      <t>ハンバイ</t>
    </rPh>
    <phoneticPr fontId="1"/>
  </si>
  <si>
    <t>ア</t>
    <phoneticPr fontId="1"/>
  </si>
  <si>
    <t>なし</t>
    <phoneticPr fontId="1"/>
  </si>
  <si>
    <t>県外</t>
    <rPh sb="0" eb="2">
      <t>ケンガイ</t>
    </rPh>
    <phoneticPr fontId="1"/>
  </si>
  <si>
    <t>使用しない</t>
    <rPh sb="0" eb="2">
      <t>シヨウ</t>
    </rPh>
    <phoneticPr fontId="1"/>
  </si>
  <si>
    <t>なし</t>
  </si>
  <si>
    <t>下手袖</t>
  </si>
  <si>
    <t>レンタル</t>
    <phoneticPr fontId="1"/>
  </si>
  <si>
    <t>イ</t>
    <phoneticPr fontId="1"/>
  </si>
  <si>
    <t>その他</t>
  </si>
  <si>
    <t>未出版</t>
    <rPh sb="0" eb="1">
      <t>ミ</t>
    </rPh>
    <rPh sb="1" eb="3">
      <t>シュッパン</t>
    </rPh>
    <phoneticPr fontId="1"/>
  </si>
  <si>
    <t>ウ</t>
    <phoneticPr fontId="1"/>
  </si>
  <si>
    <t>エ</t>
    <phoneticPr fontId="1"/>
  </si>
  <si>
    <t>月</t>
    <phoneticPr fontId="1"/>
  </si>
  <si>
    <t>日</t>
    <phoneticPr fontId="1"/>
  </si>
  <si>
    <t>オ</t>
    <phoneticPr fontId="1"/>
  </si>
  <si>
    <t>部　　　門</t>
    <rPh sb="0" eb="1">
      <t>ブ</t>
    </rPh>
    <rPh sb="4" eb="5">
      <t>モン</t>
    </rPh>
    <phoneticPr fontId="8"/>
  </si>
  <si>
    <t>ふ り が な</t>
    <phoneticPr fontId="8"/>
  </si>
  <si>
    <t>団　体　名</t>
    <rPh sb="0" eb="1">
      <t>ダン</t>
    </rPh>
    <rPh sb="2" eb="3">
      <t>カラダ</t>
    </rPh>
    <rPh sb="4" eb="5">
      <t>メイ</t>
    </rPh>
    <phoneticPr fontId="8"/>
  </si>
  <si>
    <t>名</t>
    <rPh sb="0" eb="1">
      <t>メイ</t>
    </rPh>
    <phoneticPr fontId="1"/>
  </si>
  <si>
    <t>ＴＥＬ</t>
    <phoneticPr fontId="1"/>
  </si>
  <si>
    <t>ＦＡＸ</t>
    <phoneticPr fontId="1"/>
  </si>
  <si>
    <t>連絡責任者</t>
    <phoneticPr fontId="1"/>
  </si>
  <si>
    <t>メールアドレス</t>
    <phoneticPr fontId="1"/>
  </si>
  <si>
    <t>出演者数
（指揮者を除く）</t>
    <rPh sb="6" eb="9">
      <t>シキシャ</t>
    </rPh>
    <rPh sb="10" eb="11">
      <t>ノゾ</t>
    </rPh>
    <phoneticPr fontId="1"/>
  </si>
  <si>
    <t>←　出演者数（指揮者を除く）は、半角数字で入力してください。</t>
    <rPh sb="2" eb="4">
      <t>シュツエン</t>
    </rPh>
    <rPh sb="4" eb="5">
      <t>シャ</t>
    </rPh>
    <rPh sb="5" eb="6">
      <t>スウ</t>
    </rPh>
    <rPh sb="7" eb="10">
      <t>シキシャ</t>
    </rPh>
    <rPh sb="11" eb="12">
      <t>ノゾ</t>
    </rPh>
    <rPh sb="16" eb="18">
      <t>ハンカク</t>
    </rPh>
    <rPh sb="18" eb="20">
      <t>スウジ</t>
    </rPh>
    <rPh sb="21" eb="23">
      <t>ニュウリョク</t>
    </rPh>
    <phoneticPr fontId="1"/>
  </si>
  <si>
    <t>指揮者名</t>
  </si>
  <si>
    <t>←　ピアノ使用（有無）は、プルダウンメニューから選択してください。</t>
    <rPh sb="5" eb="7">
      <t>シヨウ</t>
    </rPh>
    <rPh sb="8" eb="10">
      <t>ウム</t>
    </rPh>
    <rPh sb="24" eb="26">
      <t>センタク</t>
    </rPh>
    <phoneticPr fontId="1"/>
  </si>
  <si>
    <t>他団体の指揮</t>
  </si>
  <si>
    <t>ありの場合　→</t>
    <phoneticPr fontId="1"/>
  </si>
  <si>
    <t>ピアノ</t>
  </si>
  <si>
    <t>←　他団体の指揮　については、プルダウンメニューから選択してください。</t>
    <rPh sb="2" eb="5">
      <t>タダンタイ</t>
    </rPh>
    <rPh sb="6" eb="8">
      <t>シキ</t>
    </rPh>
    <rPh sb="26" eb="28">
      <t>センタク</t>
    </rPh>
    <phoneticPr fontId="1"/>
  </si>
  <si>
    <t>課 題 曲</t>
  </si>
  <si>
    <t>←　課題曲　Ａ部門は、プルダウンメニューから選択してください。小学生及びＢ部門は、空欄のままにしてください。</t>
    <rPh sb="2" eb="5">
      <t>カダイキョク</t>
    </rPh>
    <rPh sb="7" eb="9">
      <t>ブモン</t>
    </rPh>
    <rPh sb="22" eb="24">
      <t>センタク</t>
    </rPh>
    <rPh sb="31" eb="34">
      <t>ショウガクセイ</t>
    </rPh>
    <rPh sb="34" eb="35">
      <t>オヨ</t>
    </rPh>
    <rPh sb="37" eb="39">
      <t>ブモン</t>
    </rPh>
    <rPh sb="41" eb="43">
      <t>クウラン</t>
    </rPh>
    <phoneticPr fontId="1"/>
  </si>
  <si>
    <t>自　　　由　　　曲</t>
    <rPh sb="0" eb="1">
      <t>ジ</t>
    </rPh>
    <rPh sb="4" eb="5">
      <t>ヨシ</t>
    </rPh>
    <rPh sb="8" eb="9">
      <t>キョク</t>
    </rPh>
    <phoneticPr fontId="8"/>
  </si>
  <si>
    <t>曲　　名</t>
    <rPh sb="0" eb="1">
      <t>キョク</t>
    </rPh>
    <rPh sb="3" eb="4">
      <t>メイ</t>
    </rPh>
    <phoneticPr fontId="8"/>
  </si>
  <si>
    <t>ふりがな</t>
    <phoneticPr fontId="8"/>
  </si>
  <si>
    <t>←　演奏曲は、演奏順に（組曲、メドレー等も）すべて記入してください。提出後の変更はできません。</t>
    <rPh sb="2" eb="4">
      <t>エンソウ</t>
    </rPh>
    <rPh sb="4" eb="5">
      <t>キョク</t>
    </rPh>
    <rPh sb="7" eb="10">
      <t>エンソウジュン</t>
    </rPh>
    <rPh sb="25" eb="27">
      <t>キニュウ</t>
    </rPh>
    <rPh sb="34" eb="37">
      <t>テイシュツゴ</t>
    </rPh>
    <rPh sb="38" eb="40">
      <t>ヘンコウ</t>
    </rPh>
    <phoneticPr fontId="1"/>
  </si>
  <si>
    <t>邦　　文</t>
    <rPh sb="0" eb="1">
      <t>ホウ</t>
    </rPh>
    <rPh sb="3" eb="4">
      <t>ブン</t>
    </rPh>
    <phoneticPr fontId="8"/>
  </si>
  <si>
    <t>Spelling</t>
    <phoneticPr fontId="8"/>
  </si>
  <si>
    <t>←　Spellingは、半角英数で入力してください。</t>
    <rPh sb="12" eb="14">
      <t>ハンカク</t>
    </rPh>
    <rPh sb="14" eb="16">
      <t>エイスウ</t>
    </rPh>
    <rPh sb="17" eb="19">
      <t>ニュウリョク</t>
    </rPh>
    <phoneticPr fontId="1"/>
  </si>
  <si>
    <t>作 曲 者</t>
    <rPh sb="0" eb="1">
      <t>サク</t>
    </rPh>
    <rPh sb="2" eb="3">
      <t>キョク</t>
    </rPh>
    <rPh sb="4" eb="5">
      <t>モノ</t>
    </rPh>
    <phoneticPr fontId="8"/>
  </si>
  <si>
    <t>ふりがな</t>
    <phoneticPr fontId="8"/>
  </si>
  <si>
    <t>←　Spellingは、半角英数で入力してください。邦人の場合は、姓・名の順で入力してください。例：CHIDA Yutaka</t>
    <rPh sb="12" eb="14">
      <t>ハンカク</t>
    </rPh>
    <rPh sb="14" eb="16">
      <t>エイスウ</t>
    </rPh>
    <rPh sb="17" eb="19">
      <t>ニュウリョク</t>
    </rPh>
    <rPh sb="26" eb="28">
      <t>ホウジン</t>
    </rPh>
    <rPh sb="29" eb="31">
      <t>バアイ</t>
    </rPh>
    <rPh sb="33" eb="34">
      <t>セイ</t>
    </rPh>
    <rPh sb="35" eb="36">
      <t>ナ</t>
    </rPh>
    <rPh sb="37" eb="38">
      <t>ジュン</t>
    </rPh>
    <rPh sb="39" eb="41">
      <t>ニュウリョク</t>
    </rPh>
    <rPh sb="48" eb="49">
      <t>レイ</t>
    </rPh>
    <phoneticPr fontId="1"/>
  </si>
  <si>
    <t xml:space="preserve"> 生 没 年</t>
    <rPh sb="1" eb="2">
      <t>セイ</t>
    </rPh>
    <rPh sb="3" eb="4">
      <t>ボッ</t>
    </rPh>
    <rPh sb="5" eb="6">
      <t>トシ</t>
    </rPh>
    <phoneticPr fontId="8"/>
  </si>
  <si>
    <t>年</t>
    <rPh sb="0" eb="1">
      <t>ネン</t>
    </rPh>
    <phoneticPr fontId="8"/>
  </si>
  <si>
    <t>～</t>
    <phoneticPr fontId="8"/>
  </si>
  <si>
    <t>編 曲 者</t>
    <rPh sb="0" eb="1">
      <t>ヘン</t>
    </rPh>
    <rPh sb="2" eb="3">
      <t>キョク</t>
    </rPh>
    <rPh sb="4" eb="5">
      <t>モノ</t>
    </rPh>
    <phoneticPr fontId="8"/>
  </si>
  <si>
    <t>ふりがな</t>
    <phoneticPr fontId="8"/>
  </si>
  <si>
    <t>Spelling</t>
    <phoneticPr fontId="8"/>
  </si>
  <si>
    <t>使用楽譜</t>
    <rPh sb="0" eb="2">
      <t>シヨウ</t>
    </rPh>
    <rPh sb="2" eb="4">
      <t>ガクフ</t>
    </rPh>
    <phoneticPr fontId="8"/>
  </si>
  <si>
    <t>出版社名</t>
    <rPh sb="0" eb="2">
      <t>シュッパン</t>
    </rPh>
    <rPh sb="2" eb="4">
      <t>シャメイ</t>
    </rPh>
    <phoneticPr fontId="8"/>
  </si>
  <si>
    <t>←　使用楽譜の右端の記入欄は、プルダウンメニューから選択してください。</t>
    <rPh sb="2" eb="4">
      <t>シヨウ</t>
    </rPh>
    <rPh sb="4" eb="6">
      <t>ガクフ</t>
    </rPh>
    <rPh sb="7" eb="8">
      <t>ミギ</t>
    </rPh>
    <rPh sb="8" eb="9">
      <t>ハシ</t>
    </rPh>
    <rPh sb="10" eb="12">
      <t>キニュウ</t>
    </rPh>
    <rPh sb="12" eb="13">
      <t>ラン</t>
    </rPh>
    <rPh sb="26" eb="28">
      <t>センタク</t>
    </rPh>
    <phoneticPr fontId="1"/>
  </si>
  <si>
    <t>名</t>
    <phoneticPr fontId="8"/>
  </si>
  <si>
    <t>←　楽器名は、半角英数で楽器名略号一覧のシートを参照し、入力してください。楽器名略号一覧にない楽器名は、わかりやすく入力してください。
　　ハープを使用する場合も、この欄に記入してください。
←　コンクールの運営がスムーズに行えるよう、打楽器等搬入補助員を必ずつけることとする。ただし、その人数は20名以内とする、万が一、搬入
　　補助員を増員せざるを得ない場合は、各支部理事長から指定の変更願にその理由と増員数を記入して、指定期日までに支部理事長を通して県吹
　　奏楽連盟に申請（必着）し、県理事長の承認を得ることとする。ただし、承認されない場合があることを予め了承しておくこと。</t>
    <rPh sb="74" eb="76">
      <t>シヨウ</t>
    </rPh>
    <rPh sb="78" eb="80">
      <t>バアイ</t>
    </rPh>
    <rPh sb="84" eb="85">
      <t>ラン</t>
    </rPh>
    <rPh sb="86" eb="88">
      <t>キニュウ</t>
    </rPh>
    <phoneticPr fontId="1"/>
  </si>
  <si>
    <t>←　搬入補助員数は、半角数字で入力してください。２１名以上の場合は、事前に「変更願」の提出が必要です。各支部理事長にお問い合わせください。</t>
    <rPh sb="2" eb="7">
      <t>ハンニュウホジョイン</t>
    </rPh>
    <rPh sb="7" eb="8">
      <t>スウ</t>
    </rPh>
    <rPh sb="10" eb="12">
      <t>ハンカク</t>
    </rPh>
    <rPh sb="12" eb="14">
      <t>スウジ</t>
    </rPh>
    <rPh sb="15" eb="17">
      <t>ニュウリョク</t>
    </rPh>
    <rPh sb="26" eb="27">
      <t>メイ</t>
    </rPh>
    <rPh sb="27" eb="29">
      <t>イジョウ</t>
    </rPh>
    <rPh sb="30" eb="32">
      <t>バアイ</t>
    </rPh>
    <rPh sb="34" eb="36">
      <t>ジゼン</t>
    </rPh>
    <rPh sb="38" eb="40">
      <t>ヘンコウ</t>
    </rPh>
    <rPh sb="40" eb="41">
      <t>ネガ</t>
    </rPh>
    <rPh sb="43" eb="45">
      <t>テイシュツ</t>
    </rPh>
    <rPh sb="46" eb="48">
      <t>ヒツヨウ</t>
    </rPh>
    <rPh sb="51" eb="52">
      <t>カク</t>
    </rPh>
    <rPh sb="52" eb="54">
      <t>シブ</t>
    </rPh>
    <rPh sb="54" eb="57">
      <t>リジチョウ</t>
    </rPh>
    <rPh sb="59" eb="60">
      <t>ト</t>
    </rPh>
    <rPh sb="61" eb="62">
      <t>ア</t>
    </rPh>
    <phoneticPr fontId="1"/>
  </si>
  <si>
    <t>オフステージ申請</t>
    <phoneticPr fontId="1"/>
  </si>
  <si>
    <t>※「あり」の場合
右のア～ウに記入</t>
    <rPh sb="9" eb="10">
      <t>ミギ</t>
    </rPh>
    <rPh sb="15" eb="17">
      <t>キニュウ</t>
    </rPh>
    <phoneticPr fontId="8"/>
  </si>
  <si>
    <t>ア　回数　</t>
    <phoneticPr fontId="8"/>
  </si>
  <si>
    <t>回</t>
    <phoneticPr fontId="8"/>
  </si>
  <si>
    <t>イ　楽器</t>
    <phoneticPr fontId="8"/>
  </si>
  <si>
    <t>人数</t>
    <rPh sb="0" eb="2">
      <t>ニンズウ</t>
    </rPh>
    <phoneticPr fontId="8"/>
  </si>
  <si>
    <t>名</t>
    <phoneticPr fontId="8"/>
  </si>
  <si>
    <t>←　オフステージ申請（左端欄）は、プルダウンメニューから選択してください。オフステージ「あり」の場合は、右側のア・イ・ウのそれぞれの項目を記入してください。</t>
    <rPh sb="8" eb="10">
      <t>シンセイ</t>
    </rPh>
    <rPh sb="11" eb="13">
      <t>ヒダリハシ</t>
    </rPh>
    <rPh sb="13" eb="14">
      <t>ラン</t>
    </rPh>
    <rPh sb="52" eb="54">
      <t>ミギガワ</t>
    </rPh>
    <rPh sb="66" eb="68">
      <t>コウモク</t>
    </rPh>
    <phoneticPr fontId="1"/>
  </si>
  <si>
    <t>ウ　演奏場所</t>
    <phoneticPr fontId="8"/>
  </si>
  <si>
    <t>←　ウ「演奏場所」の記入欄は、プルダウンメニューから選択してください。「その他」を選択した場合は、右の欄に場所を入力してください。</t>
    <rPh sb="4" eb="6">
      <t>エンソウ</t>
    </rPh>
    <rPh sb="6" eb="8">
      <t>バショ</t>
    </rPh>
    <rPh sb="10" eb="12">
      <t>キニュウ</t>
    </rPh>
    <rPh sb="12" eb="13">
      <t>ラン</t>
    </rPh>
    <rPh sb="26" eb="28">
      <t>センタク</t>
    </rPh>
    <rPh sb="38" eb="39">
      <t>タ</t>
    </rPh>
    <rPh sb="41" eb="43">
      <t>センタク</t>
    </rPh>
    <rPh sb="45" eb="47">
      <t>バアイ</t>
    </rPh>
    <rPh sb="49" eb="50">
      <t>ミギ</t>
    </rPh>
    <rPh sb="51" eb="52">
      <t>ラン</t>
    </rPh>
    <rPh sb="53" eb="55">
      <t>バショ</t>
    </rPh>
    <rPh sb="56" eb="58">
      <t>ニュウリョク</t>
    </rPh>
    <phoneticPr fontId="1"/>
  </si>
  <si>
    <t>著作権
について</t>
    <rPh sb="0" eb="1">
      <t>チョ</t>
    </rPh>
    <rPh sb="1" eb="2">
      <t>サク</t>
    </rPh>
    <rPh sb="2" eb="3">
      <t>ケン</t>
    </rPh>
    <phoneticPr fontId="8"/>
  </si>
  <si>
    <t>※演奏許諾を要しないもの</t>
    <phoneticPr fontId="8"/>
  </si>
  <si>
    <t>ア　出版されている楽譜及び編曲楽譜で，わが国で演奏許諾を得られているものである。</t>
    <phoneticPr fontId="8"/>
  </si>
  <si>
    <t>イ　各国が定める作曲者の著作権保護期間を経過，またはすでに50年の保護期間が過ぎている</t>
    <phoneticPr fontId="8"/>
  </si>
  <si>
    <t>右のア～オのいずれか該当する記号を選択してください。↓</t>
    <rPh sb="0" eb="1">
      <t>ミギ</t>
    </rPh>
    <rPh sb="10" eb="12">
      <t>ガイトウ</t>
    </rPh>
    <rPh sb="14" eb="16">
      <t>キゴウ</t>
    </rPh>
    <rPh sb="17" eb="19">
      <t>センタク</t>
    </rPh>
    <phoneticPr fontId="8"/>
  </si>
  <si>
    <t>　　　（2018.12.30以前）ため編曲の承諾を要しないものである。</t>
    <phoneticPr fontId="1"/>
  </si>
  <si>
    <t>※演奏許諾を要するもの</t>
    <phoneticPr fontId="8"/>
  </si>
  <si>
    <t>ウ　著作権の存在する曲を編曲したが，著作権者に編曲・演奏許諾を得ているものである。</t>
    <phoneticPr fontId="8"/>
  </si>
  <si>
    <t>←　著作権について（左端欄）は、プルダウンメニューから選択してください。</t>
    <rPh sb="2" eb="5">
      <t>チョサクケン</t>
    </rPh>
    <rPh sb="10" eb="12">
      <t>ヒダリハシ</t>
    </rPh>
    <rPh sb="12" eb="13">
      <t>ラン</t>
    </rPh>
    <rPh sb="27" eb="29">
      <t>センタク</t>
    </rPh>
    <phoneticPr fontId="1"/>
  </si>
  <si>
    <t>オ　自楽団のための委嘱作品あるいは編曲作品で未出版だが，演奏許諾を得ているものである。</t>
    <phoneticPr fontId="8"/>
  </si>
  <si>
    <t>許諾先</t>
    <phoneticPr fontId="8"/>
  </si>
  <si>
    <t>←　ウ・エ・オの場合は、許諾先を記入してください。許諾書（コピー可）をこの曲目等申込書と一緒に必ず提出してください。</t>
    <rPh sb="8" eb="10">
      <t>バアイ</t>
    </rPh>
    <rPh sb="12" eb="14">
      <t>キョダク</t>
    </rPh>
    <rPh sb="14" eb="15">
      <t>サキ</t>
    </rPh>
    <rPh sb="16" eb="18">
      <t>キニュウ</t>
    </rPh>
    <rPh sb="25" eb="28">
      <t>キョダクショ</t>
    </rPh>
    <rPh sb="32" eb="33">
      <t>カ</t>
    </rPh>
    <rPh sb="37" eb="40">
      <t>キョクモクトウ</t>
    </rPh>
    <rPh sb="40" eb="43">
      <t>モウシコミショ</t>
    </rPh>
    <rPh sb="44" eb="46">
      <t>イッショ</t>
    </rPh>
    <rPh sb="47" eb="48">
      <t>カナラ</t>
    </rPh>
    <rPh sb="49" eb="51">
      <t>テイシュツ</t>
    </rPh>
    <phoneticPr fontId="1"/>
  </si>
  <si>
    <t>○記入（入力）された内容は、コンクール運営業務以外の目的では使用いたしません。（はっきりと正確に記入（入力）すること）　　</t>
    <rPh sb="4" eb="6">
      <t>ニュウリョク</t>
    </rPh>
    <rPh sb="51" eb="53">
      <t>ニュウリョク</t>
    </rPh>
    <phoneticPr fontId="8"/>
  </si>
  <si>
    <t>　・提出後の曲目変更は認めません。必ず控え（コピー）をとっておくこと。</t>
    <rPh sb="17" eb="18">
      <t>カナラ</t>
    </rPh>
    <rPh sb="19" eb="20">
      <t>ヒカ</t>
    </rPh>
    <phoneticPr fontId="8"/>
  </si>
  <si>
    <t>　　必ず団体名を記入すること。</t>
    <phoneticPr fontId="1"/>
  </si>
  <si>
    <t>　・演奏許諾書（Ａ４サイズ）等が必要なものを同封すること。</t>
    <phoneticPr fontId="8"/>
  </si>
  <si>
    <t>楽器名略号一覧</t>
    <phoneticPr fontId="1"/>
  </si>
  <si>
    <t>略　　号</t>
  </si>
  <si>
    <t>楽　器　名</t>
  </si>
  <si>
    <t>Timp.</t>
  </si>
  <si>
    <t>Timpani</t>
  </si>
  <si>
    <t>Perc.</t>
  </si>
  <si>
    <t>Percussion</t>
  </si>
  <si>
    <t>S.Dr.</t>
  </si>
  <si>
    <t>Snare Drum</t>
  </si>
  <si>
    <t>B.Dr.</t>
  </si>
  <si>
    <t>Bass Drum</t>
  </si>
  <si>
    <t>Glock.</t>
  </si>
  <si>
    <t>Glockenspiel</t>
  </si>
  <si>
    <t>Mari.</t>
  </si>
  <si>
    <t>Marimba</t>
  </si>
  <si>
    <t>Xyl.</t>
  </si>
  <si>
    <t>Xylophone</t>
  </si>
  <si>
    <t>Vib.</t>
  </si>
  <si>
    <t>Vibraphone</t>
  </si>
  <si>
    <t>以下の楽器は、昨年度使用された主なものです。参考にしてください。</t>
    <rPh sb="0" eb="2">
      <t>イカ</t>
    </rPh>
    <rPh sb="3" eb="5">
      <t>ガッキ</t>
    </rPh>
    <rPh sb="7" eb="10">
      <t>サクネンド</t>
    </rPh>
    <rPh sb="10" eb="12">
      <t>シヨウ</t>
    </rPh>
    <rPh sb="15" eb="16">
      <t>オモ</t>
    </rPh>
    <rPh sb="22" eb="24">
      <t>サンコウ</t>
    </rPh>
    <phoneticPr fontId="8"/>
  </si>
  <si>
    <t>C.Cym.</t>
    <phoneticPr fontId="8"/>
  </si>
  <si>
    <t>Crash cymbal</t>
  </si>
  <si>
    <t>R.Cym.</t>
    <phoneticPr fontId="8"/>
  </si>
  <si>
    <t>Ride Cymbal</t>
    <phoneticPr fontId="8"/>
  </si>
  <si>
    <t>S.Cym.</t>
    <phoneticPr fontId="8"/>
  </si>
  <si>
    <t>Suspended Cymbal</t>
  </si>
  <si>
    <t>Finger Cym.</t>
  </si>
  <si>
    <t>Finger Cymbal</t>
    <phoneticPr fontId="8"/>
  </si>
  <si>
    <t>Cym.</t>
    <phoneticPr fontId="8"/>
  </si>
  <si>
    <t>Cymbal</t>
    <phoneticPr fontId="8"/>
  </si>
  <si>
    <t>Splash Cym.</t>
  </si>
  <si>
    <t>Splash Cymbal</t>
    <phoneticPr fontId="8"/>
  </si>
  <si>
    <t>H-H.Cym.</t>
    <phoneticPr fontId="8"/>
  </si>
  <si>
    <t>Hi-Hat.Cymbal</t>
    <phoneticPr fontId="8"/>
  </si>
  <si>
    <t>Chinese Cym.</t>
  </si>
  <si>
    <t>Chinese Cymbal</t>
    <phoneticPr fontId="8"/>
  </si>
  <si>
    <t>Sizzle Cym.</t>
  </si>
  <si>
    <t>Sizzle Cymbal</t>
    <phoneticPr fontId="8"/>
  </si>
  <si>
    <t>Bongo</t>
  </si>
  <si>
    <t>Cast.</t>
  </si>
  <si>
    <t>Castanet</t>
    <phoneticPr fontId="8"/>
  </si>
  <si>
    <t>Cabasa</t>
    <phoneticPr fontId="8"/>
  </si>
  <si>
    <t>Chime</t>
    <phoneticPr fontId="8"/>
  </si>
  <si>
    <t>Concert chime</t>
  </si>
  <si>
    <t>China Gong</t>
    <phoneticPr fontId="8"/>
  </si>
  <si>
    <t>Claves</t>
  </si>
  <si>
    <t>Conga</t>
  </si>
  <si>
    <t>C.Bell</t>
    <phoneticPr fontId="8"/>
  </si>
  <si>
    <t>Cowbell</t>
  </si>
  <si>
    <t>Drs</t>
  </si>
  <si>
    <t>Drums（Drum Set）</t>
    <phoneticPr fontId="8"/>
  </si>
  <si>
    <t>F.Tom</t>
  </si>
  <si>
    <t>Field Drum</t>
  </si>
  <si>
    <t>T.Drum</t>
    <phoneticPr fontId="8"/>
  </si>
  <si>
    <t>Tenor Drum</t>
    <phoneticPr fontId="8"/>
  </si>
  <si>
    <t>Flexatone</t>
  </si>
  <si>
    <t>Glass Harp</t>
  </si>
  <si>
    <t>Gong</t>
  </si>
  <si>
    <t>Gong（銅鑼、ドラ）</t>
    <rPh sb="5" eb="7">
      <t>ドラ</t>
    </rPh>
    <phoneticPr fontId="8"/>
  </si>
  <si>
    <t>Tam-Tam</t>
  </si>
  <si>
    <t>Guiro</t>
    <phoneticPr fontId="8"/>
  </si>
  <si>
    <t>Maracas</t>
  </si>
  <si>
    <t>Ocean Drum</t>
  </si>
  <si>
    <t>Picc.S.Dr.</t>
  </si>
  <si>
    <t>Piccol Snare Drum</t>
    <phoneticPr fontId="8"/>
  </si>
  <si>
    <t>Rain Stick</t>
  </si>
  <si>
    <t>Ratchet</t>
  </si>
  <si>
    <t>Shaker</t>
  </si>
  <si>
    <t>Slapstick</t>
  </si>
  <si>
    <t>Tamb.</t>
  </si>
  <si>
    <t>Tambarine</t>
    <phoneticPr fontId="8"/>
  </si>
  <si>
    <t>T.Block</t>
    <phoneticPr fontId="8"/>
  </si>
  <si>
    <t>Temple Block（木魚）</t>
    <rPh sb="13" eb="15">
      <t>モクギョ</t>
    </rPh>
    <phoneticPr fontId="8"/>
  </si>
  <si>
    <t>Timbales</t>
  </si>
  <si>
    <t>Tom-Tom</t>
  </si>
  <si>
    <t>（3）Toms</t>
    <phoneticPr fontId="8"/>
  </si>
  <si>
    <t>Toms</t>
    <phoneticPr fontId="8"/>
  </si>
  <si>
    <t>Tri.</t>
  </si>
  <si>
    <t>Tri.angle</t>
    <phoneticPr fontId="8"/>
  </si>
  <si>
    <t>W.Chime</t>
    <phoneticPr fontId="8"/>
  </si>
  <si>
    <t>Wind Chime</t>
  </si>
  <si>
    <t>W.Block</t>
    <phoneticPr fontId="8"/>
  </si>
  <si>
    <t>Wood Block</t>
  </si>
  <si>
    <t>ﾁｬｲﾅｺﾞﾝｸﾞ</t>
  </si>
  <si>
    <t>ﾁｬﾝﾁｷ</t>
  </si>
  <si>
    <t>和太鼓</t>
    <rPh sb="0" eb="3">
      <t>ワダイコ</t>
    </rPh>
    <phoneticPr fontId="64"/>
  </si>
  <si>
    <t>整理番号</t>
    <rPh sb="0" eb="2">
      <t>セイリ</t>
    </rPh>
    <rPh sb="2" eb="4">
      <t>バンゴウ</t>
    </rPh>
    <phoneticPr fontId="1"/>
  </si>
  <si>
    <t>ふりがな</t>
    <phoneticPr fontId="1"/>
  </si>
  <si>
    <t>曲目（邦文）</t>
    <rPh sb="0" eb="2">
      <t>キョクモク</t>
    </rPh>
    <rPh sb="3" eb="5">
      <t>ホウブン</t>
    </rPh>
    <phoneticPr fontId="1"/>
  </si>
  <si>
    <t>Spelling</t>
    <phoneticPr fontId="1"/>
  </si>
  <si>
    <t>作曲者邦文</t>
    <rPh sb="0" eb="3">
      <t>サッキョクシャ</t>
    </rPh>
    <rPh sb="3" eb="5">
      <t>ホウブン</t>
    </rPh>
    <phoneticPr fontId="8"/>
  </si>
  <si>
    <t>生年</t>
    <rPh sb="0" eb="2">
      <t>セイネン</t>
    </rPh>
    <phoneticPr fontId="8"/>
  </si>
  <si>
    <t>没年</t>
    <rPh sb="0" eb="2">
      <t>ボツネン</t>
    </rPh>
    <phoneticPr fontId="8"/>
  </si>
  <si>
    <t>編曲者邦文</t>
    <rPh sb="0" eb="3">
      <t>ヘンキョクシャ</t>
    </rPh>
    <rPh sb="3" eb="5">
      <t>ホウブン</t>
    </rPh>
    <phoneticPr fontId="8"/>
  </si>
  <si>
    <t>出版社</t>
    <rPh sb="0" eb="3">
      <t>シュッパンシャ</t>
    </rPh>
    <phoneticPr fontId="8"/>
  </si>
  <si>
    <t>楽譜</t>
    <rPh sb="0" eb="2">
      <t>ガクフ</t>
    </rPh>
    <phoneticPr fontId="8"/>
  </si>
  <si>
    <t>オフステージ</t>
    <phoneticPr fontId="8"/>
  </si>
  <si>
    <t>ア</t>
    <phoneticPr fontId="8"/>
  </si>
  <si>
    <t>イ1</t>
    <phoneticPr fontId="8"/>
  </si>
  <si>
    <t>イ2</t>
    <phoneticPr fontId="8"/>
  </si>
  <si>
    <t>ウ</t>
    <phoneticPr fontId="8"/>
  </si>
  <si>
    <t>その他</t>
    <rPh sb="2" eb="3">
      <t>タ</t>
    </rPh>
    <phoneticPr fontId="8"/>
  </si>
  <si>
    <t>著作権</t>
    <rPh sb="0" eb="3">
      <t>チョサクケン</t>
    </rPh>
    <phoneticPr fontId="8"/>
  </si>
  <si>
    <t>許諾先</t>
    <rPh sb="0" eb="2">
      <t>キョダク</t>
    </rPh>
    <rPh sb="2" eb="3">
      <t>サキ</t>
    </rPh>
    <phoneticPr fontId="8"/>
  </si>
  <si>
    <t>使用打楽器</t>
    <rPh sb="0" eb="2">
      <t>シヨウ</t>
    </rPh>
    <rPh sb="2" eb="5">
      <t>ダガッキ</t>
    </rPh>
    <phoneticPr fontId="1"/>
  </si>
  <si>
    <t>第26回支部吹奏楽コンクール</t>
    <rPh sb="0" eb="1">
      <t>ダイ</t>
    </rPh>
    <rPh sb="3" eb="4">
      <t>カイ</t>
    </rPh>
    <rPh sb="4" eb="6">
      <t>シブ</t>
    </rPh>
    <rPh sb="6" eb="9">
      <t>スイソウガク</t>
    </rPh>
    <phoneticPr fontId="33"/>
  </si>
  <si>
    <t>団体番号</t>
    <rPh sb="0" eb="2">
      <t>ダンタイ</t>
    </rPh>
    <rPh sb="2" eb="4">
      <t>バンゴウ</t>
    </rPh>
    <phoneticPr fontId="8"/>
  </si>
  <si>
    <t>No</t>
  </si>
  <si>
    <t>団　　体　　名</t>
  </si>
  <si>
    <t>横浜市立潮田中学校</t>
  </si>
  <si>
    <t>横浜市立上の宮中学校</t>
  </si>
  <si>
    <t>横浜市立末吉中学校</t>
  </si>
  <si>
    <t>横浜市立鶴見中学校</t>
  </si>
  <si>
    <t>横浜市立寺尾中学校</t>
  </si>
  <si>
    <t>横浜市立浦島丘中学校</t>
  </si>
  <si>
    <t>横浜市立神奈川中学校</t>
  </si>
  <si>
    <t>横浜市立菅田中学校</t>
  </si>
  <si>
    <t>横浜市立錦台中学校</t>
  </si>
  <si>
    <t>横浜市立松本中学校</t>
  </si>
  <si>
    <t>横浜市立六角橋中学校</t>
  </si>
  <si>
    <t>横浜市立老松中学校</t>
  </si>
  <si>
    <t>横浜市立大鳥中学校</t>
  </si>
  <si>
    <t>横浜市立仲尾台中学校</t>
  </si>
  <si>
    <t>横浜市立本牧中学校</t>
  </si>
  <si>
    <t>横浜市立共進中学校</t>
  </si>
  <si>
    <t>横浜市立永田中学校</t>
  </si>
  <si>
    <t>横浜市立藤の木中学校</t>
  </si>
  <si>
    <t>横浜市立平楽中学校</t>
  </si>
  <si>
    <t>横浜市立蒔田中学校</t>
  </si>
  <si>
    <t>横浜市立南中学校</t>
  </si>
  <si>
    <t>横浜市立南が丘中学校</t>
  </si>
  <si>
    <t>横浜市立六ツ川中学校</t>
  </si>
  <si>
    <t>横浜市立新井中学校</t>
  </si>
  <si>
    <t>横浜市立岩崎中学校</t>
  </si>
  <si>
    <t>横浜市立上菅田中学校</t>
  </si>
  <si>
    <t>横浜市立橘中学校</t>
  </si>
  <si>
    <t>横浜市立保土ケ谷中学校</t>
  </si>
  <si>
    <t>横浜市立境木中学校</t>
  </si>
  <si>
    <t>横浜市立旭中学校</t>
  </si>
  <si>
    <t>横浜市立今宿中学校</t>
  </si>
  <si>
    <t>横浜市立希望が丘中学校</t>
  </si>
  <si>
    <t>横浜市立都岡中学校</t>
  </si>
  <si>
    <t>横浜市立鶴ケ峯中学校</t>
  </si>
  <si>
    <t>横浜市立本宿中学校</t>
  </si>
  <si>
    <t>横浜市立万騎が原中学校</t>
  </si>
  <si>
    <t>横浜市立南希望が丘中学校</t>
  </si>
  <si>
    <t>横浜市立若葉台中学校</t>
  </si>
  <si>
    <t>横浜市立いずみ野中学校</t>
  </si>
  <si>
    <t>横浜市立岡津中学校</t>
  </si>
  <si>
    <t>横浜市立上飯田中学校</t>
  </si>
  <si>
    <t>横浜市立中田中学校</t>
  </si>
  <si>
    <t>横浜市立中和田中学校</t>
  </si>
  <si>
    <t>横浜市立領家中学校</t>
  </si>
  <si>
    <t>横浜市立東野中学校</t>
  </si>
  <si>
    <t>横浜市立下瀬谷中学校</t>
  </si>
  <si>
    <t>横浜市立瀬谷中学校</t>
  </si>
  <si>
    <t>横浜市立原中学校</t>
  </si>
  <si>
    <t>横浜市立南瀬谷中学校</t>
  </si>
  <si>
    <t>横浜市立上永谷中学校</t>
  </si>
  <si>
    <t>横浜市立港南中学校</t>
  </si>
  <si>
    <t>横浜市立芹が谷中学校</t>
  </si>
  <si>
    <t>横浜市立東永谷中学校</t>
  </si>
  <si>
    <t>横浜市立日限山中学校</t>
  </si>
  <si>
    <t>横浜市立日野南中学校</t>
  </si>
  <si>
    <t>横浜市立丸山台中学校</t>
  </si>
  <si>
    <t>横浜市立岡村中学校</t>
  </si>
  <si>
    <t>横浜市立浜中学校</t>
  </si>
  <si>
    <t>横浜市立森中学校</t>
  </si>
  <si>
    <t>横浜市立洋光台第一中学校</t>
  </si>
  <si>
    <t>横浜市立金沢中学校</t>
  </si>
  <si>
    <t>横浜市立釜利谷中学校</t>
  </si>
  <si>
    <t>横浜市立小田中学校</t>
  </si>
  <si>
    <t>横浜市立大道中学校</t>
  </si>
  <si>
    <t>横浜市立富岡東中学校</t>
  </si>
  <si>
    <t>横浜市立六浦中学校</t>
  </si>
  <si>
    <t>横浜市立大正中学校</t>
  </si>
  <si>
    <t>横浜市立戸塚中学校</t>
  </si>
  <si>
    <t>横浜市立豊田中学校</t>
  </si>
  <si>
    <t>横浜市立名瀬中学校</t>
  </si>
  <si>
    <t>横浜市立舞岡中学校</t>
  </si>
  <si>
    <t>横浜市立飯島中学校</t>
  </si>
  <si>
    <t>横浜市立桂台中学校</t>
  </si>
  <si>
    <t>横浜市立上郷中学校</t>
  </si>
  <si>
    <t>横浜市立西本郷中学校</t>
  </si>
  <si>
    <t>横浜市立本郷中学校</t>
  </si>
  <si>
    <t>横浜市立大綱中学校</t>
  </si>
  <si>
    <t>横浜市立篠原中学校</t>
  </si>
  <si>
    <t>横浜市立城郷中学校</t>
  </si>
  <si>
    <t>横浜市立高田中学校</t>
  </si>
  <si>
    <t>横浜市立樽町中学校</t>
  </si>
  <si>
    <t>横浜市立新田中学校</t>
  </si>
  <si>
    <t>横浜市立日吉台中学校</t>
  </si>
  <si>
    <t>横浜市立日吉台西中学校</t>
  </si>
  <si>
    <t>横浜市立鴨居中学校</t>
  </si>
  <si>
    <t>横浜市立田奈中学校</t>
  </si>
  <si>
    <t>横浜市立十日市場中学校</t>
  </si>
  <si>
    <t>横浜市立中山中学校</t>
  </si>
  <si>
    <t>横浜市立東鴨居中学校</t>
  </si>
  <si>
    <t>横浜市立青葉台中学校</t>
  </si>
  <si>
    <t>横浜市立美しが丘中学校</t>
  </si>
  <si>
    <t>横浜市立すすき野中学校</t>
  </si>
  <si>
    <t>横浜市立みたけ台中学校</t>
  </si>
  <si>
    <t>横浜市立緑が丘中学校</t>
  </si>
  <si>
    <t>横浜市立もえぎ野中学校</t>
  </si>
  <si>
    <t>横浜市立山内中学校</t>
  </si>
  <si>
    <t>横浜市立谷本中学校</t>
  </si>
  <si>
    <t>横浜市立荏田南中学校</t>
  </si>
  <si>
    <t>横浜市立川和中学校</t>
  </si>
  <si>
    <t>横浜市立茅ケ崎中学校</t>
  </si>
  <si>
    <t>横浜市立都田中学校</t>
  </si>
  <si>
    <t>横浜市立中川中学校</t>
  </si>
  <si>
    <t>横浜市立中川西中学校</t>
  </si>
  <si>
    <t>神奈川学園中学校</t>
  </si>
  <si>
    <t>中央大学附属横浜中学校</t>
  </si>
  <si>
    <t>県立鶴見高等学校</t>
  </si>
  <si>
    <t>横浜市立東高等学校</t>
  </si>
  <si>
    <t>白鵬女子高等学校</t>
  </si>
  <si>
    <t>県立横浜翠嵐高等学校</t>
  </si>
  <si>
    <t>県立城郷高等学校</t>
  </si>
  <si>
    <t>県立神奈川工業高等学校</t>
  </si>
  <si>
    <t>県立神奈川総合高等学校</t>
  </si>
  <si>
    <t>浅野高等学校</t>
  </si>
  <si>
    <t>捜真女学校高等学部</t>
  </si>
  <si>
    <t>神奈川学園高等学校</t>
  </si>
  <si>
    <t>神奈川朝鮮中高級学校</t>
  </si>
  <si>
    <t>県立横浜平沼高等学校</t>
  </si>
  <si>
    <t>県立横浜緑ケ丘高等学校</t>
  </si>
  <si>
    <t>県立横浜立野高等学校</t>
  </si>
  <si>
    <t>横浜市立横浜商業高等学校</t>
  </si>
  <si>
    <t>県立光陵高等学校</t>
  </si>
  <si>
    <t>県立保土ケ谷高等学校</t>
  </si>
  <si>
    <t>横浜市立桜丘高等学校</t>
  </si>
  <si>
    <t>横浜清風高等学校</t>
  </si>
  <si>
    <t>県立横浜旭陵高等学校</t>
  </si>
  <si>
    <t>横浜商科大学高等学校</t>
  </si>
  <si>
    <t>県立松陽高等学校</t>
  </si>
  <si>
    <t>横浜隼人高等学校</t>
  </si>
  <si>
    <t>横浜市立金沢高等学校</t>
  </si>
  <si>
    <t>横浜市立戸塚高等学校</t>
  </si>
  <si>
    <t>県立金井高等学校</t>
  </si>
  <si>
    <t>県立柏陽高等学校</t>
  </si>
  <si>
    <t>山手学院高等学校</t>
  </si>
  <si>
    <t>県立港北高等学校</t>
  </si>
  <si>
    <t>県立新羽高等学校</t>
  </si>
  <si>
    <t>県立岸根高等学校</t>
  </si>
  <si>
    <t>慶應義塾高等学校</t>
  </si>
  <si>
    <t>県立白山高等学校</t>
  </si>
  <si>
    <t>県立霧が丘高等学校</t>
  </si>
  <si>
    <t>県立市ケ尾高等学校</t>
  </si>
  <si>
    <t>県立元石川高等学校</t>
  </si>
  <si>
    <t>県立新栄高等学校</t>
  </si>
  <si>
    <t>県立川和高等学校</t>
  </si>
  <si>
    <t>県立荏田高等学校</t>
  </si>
  <si>
    <t>三浦市立南下浦中学校</t>
  </si>
  <si>
    <t>三浦市立初声中学校</t>
  </si>
  <si>
    <t>三浦市立三崎中学校</t>
  </si>
  <si>
    <t>横須賀市立常葉中学校</t>
  </si>
  <si>
    <t>横須賀市立公郷中学校</t>
  </si>
  <si>
    <t>横須賀市立大矢部中学校</t>
  </si>
  <si>
    <t>横須賀市立武山中学校</t>
  </si>
  <si>
    <t>横須賀市立鴨居中学校</t>
  </si>
  <si>
    <t>横須賀市立浦賀中学校</t>
  </si>
  <si>
    <t>横須賀市立野比中学校</t>
  </si>
  <si>
    <t>横須賀市立大楠中学校</t>
  </si>
  <si>
    <t>横須賀市立池上中学校</t>
  </si>
  <si>
    <t>横須賀市立坂本中学校</t>
  </si>
  <si>
    <t>横須賀市立久里浜中学校</t>
  </si>
  <si>
    <t>横須賀市立長沢中学校</t>
  </si>
  <si>
    <t>横須賀市立大津中学校</t>
  </si>
  <si>
    <t>葉山町立葉山中学校</t>
  </si>
  <si>
    <t>葉山町立南郷中学校</t>
  </si>
  <si>
    <t>鎌倉市立岩瀬中学校</t>
  </si>
  <si>
    <t>鎌倉市立大船中学校</t>
  </si>
  <si>
    <t>鎌倉市立深沢中学校</t>
  </si>
  <si>
    <t>鎌倉市立玉縄中学校</t>
  </si>
  <si>
    <t>鎌倉市立第一中学校</t>
  </si>
  <si>
    <t>鎌倉市立第二中学校</t>
  </si>
  <si>
    <t>鎌倉市立御成中学校</t>
  </si>
  <si>
    <t>鎌倉市立腰越中学校</t>
  </si>
  <si>
    <t>鎌倉市立手広中学校</t>
  </si>
  <si>
    <t>逗子市立逗子中学校</t>
  </si>
  <si>
    <t>逗子市立久木中学校</t>
  </si>
  <si>
    <t>逗子市立沼間中学校</t>
  </si>
  <si>
    <t>横浜国立大学教育学部
附属鎌倉中学校</t>
  </si>
  <si>
    <t>横須賀学院中学校</t>
  </si>
  <si>
    <t>県立追浜高等学校</t>
  </si>
  <si>
    <t>県立横須賀高等学校</t>
  </si>
  <si>
    <t>県立横須賀南高等学校</t>
  </si>
  <si>
    <t>県立津久井浜高等学校</t>
  </si>
  <si>
    <t>県立海洋科学高等学校</t>
  </si>
  <si>
    <t>県立横浜修悠館高等学校
陸上自衛隊高等工科学校</t>
  </si>
  <si>
    <t>横須賀学院高等学校</t>
  </si>
  <si>
    <t>湘南学院高等学校</t>
  </si>
  <si>
    <t>三浦学苑高等学校</t>
  </si>
  <si>
    <t>緑ヶ丘女子中学・高等学校</t>
  </si>
  <si>
    <t>県立大船高等学校</t>
  </si>
  <si>
    <t>県立七里ガ浜高等学校</t>
  </si>
  <si>
    <t>県立鎌倉高等学校</t>
  </si>
  <si>
    <t>県立深沢高等学校</t>
  </si>
  <si>
    <t>県立逗子葉山高等学校</t>
  </si>
  <si>
    <t>大和市立つきみ野中学校</t>
  </si>
  <si>
    <t>大和市立鶴間中学校</t>
  </si>
  <si>
    <t>大和市立大和中学校</t>
  </si>
  <si>
    <t>大和市立光丘中学校</t>
  </si>
  <si>
    <t>大和市立引地台中学校</t>
  </si>
  <si>
    <t>大和市立渋谷中学校</t>
  </si>
  <si>
    <t>大和市立上和田中学校</t>
  </si>
  <si>
    <t>大和市立南林間中学校</t>
  </si>
  <si>
    <t>大和市立下福田中学校</t>
  </si>
  <si>
    <t>聖セシリア女子中学校</t>
  </si>
  <si>
    <t>綾瀬市立北の台中学校</t>
  </si>
  <si>
    <t>綾瀬市立春日台中学校</t>
  </si>
  <si>
    <t>綾瀬市立城山中学校</t>
  </si>
  <si>
    <t>綾瀬市立綾瀬中学校</t>
  </si>
  <si>
    <t>座間市立座間中学校</t>
  </si>
  <si>
    <t>座間市立西中学校</t>
  </si>
  <si>
    <t>座間市立東中学校</t>
  </si>
  <si>
    <t>座間市立南中学校</t>
  </si>
  <si>
    <t>座間市立栗原中学校</t>
  </si>
  <si>
    <t>海老名市立柏ヶ谷中学校</t>
  </si>
  <si>
    <t>海老名市立海西中学校</t>
  </si>
  <si>
    <t>海老名市立有馬中学校</t>
  </si>
  <si>
    <t>海老名市立今泉中学校</t>
  </si>
  <si>
    <t>海老名市立海老名中学校</t>
  </si>
  <si>
    <t>厚木市立厚木中学校</t>
  </si>
  <si>
    <t>厚木市立南毛利中学校</t>
  </si>
  <si>
    <t>厚木市立依知中学校</t>
  </si>
  <si>
    <t>厚木市立藤塚中学校</t>
  </si>
  <si>
    <t>厚木市立林中学校</t>
  </si>
  <si>
    <t>厚木市立玉川中学校</t>
  </si>
  <si>
    <t>厚木市立森の里中学校</t>
  </si>
  <si>
    <t>厚木市立睦合中学校</t>
  </si>
  <si>
    <t>厚木市立睦合東中学校</t>
  </si>
  <si>
    <t>厚木市立小鮎中学校</t>
  </si>
  <si>
    <t>厚木市立荻野中学校</t>
  </si>
  <si>
    <t>愛川町立愛川東中学校</t>
  </si>
  <si>
    <t>愛川町立愛川中原中学校</t>
  </si>
  <si>
    <t>厚木市立相川中学校</t>
  </si>
  <si>
    <t>愛川町立愛川中学校</t>
  </si>
  <si>
    <t>厚木市立東名中学校</t>
  </si>
  <si>
    <t>県立大和高等学校</t>
  </si>
  <si>
    <t>県立大和東高等学校</t>
  </si>
  <si>
    <t>県立大和西高等学校</t>
  </si>
  <si>
    <t>県立大和南高等学校</t>
  </si>
  <si>
    <t>聖セシリア女子高等学校</t>
  </si>
  <si>
    <t>県立綾瀬高等学校</t>
  </si>
  <si>
    <t>県立綾瀬西高等学校</t>
  </si>
  <si>
    <t>県立座間高等学校</t>
  </si>
  <si>
    <t>県立座間総合高等学校</t>
  </si>
  <si>
    <t>県立海老名高等学校</t>
  </si>
  <si>
    <t>県立有馬高等学校</t>
  </si>
  <si>
    <t>県立中央農業高等学校</t>
  </si>
  <si>
    <t>県立愛川高等学校</t>
  </si>
  <si>
    <t>県立厚木高等学校</t>
  </si>
  <si>
    <t>県立厚木西高等学校</t>
  </si>
  <si>
    <t>県立厚木清南高等学校</t>
  </si>
  <si>
    <t>県立厚木北高等学校</t>
  </si>
  <si>
    <t>県立相模向陽館高等学校</t>
  </si>
  <si>
    <t>柏木学園高等学校</t>
  </si>
  <si>
    <t>伊勢原市立伊勢原中学校</t>
  </si>
  <si>
    <t>伊勢原市立山王中学校</t>
  </si>
  <si>
    <t>伊勢原市立成瀬中学校</t>
  </si>
  <si>
    <t>伊勢原市立中沢中学校</t>
  </si>
  <si>
    <t>小田原市立橘中学校</t>
  </si>
  <si>
    <t>小田原市立国府津中学校</t>
  </si>
  <si>
    <t>小田原市立酒匂中学校</t>
  </si>
  <si>
    <t>小田原市立城山中学校</t>
  </si>
  <si>
    <t>小田原市立城北中学校</t>
  </si>
  <si>
    <t>小田原市立千代中学校</t>
  </si>
  <si>
    <t>小田原市立泉中学校</t>
  </si>
  <si>
    <t>小田原市立白山中学校</t>
  </si>
  <si>
    <t>真鶴町立真鶴中学校</t>
  </si>
  <si>
    <t>湯河原町立湯河原中学校</t>
  </si>
  <si>
    <t>大井町立湘光中学校</t>
  </si>
  <si>
    <t>山北町立山北中学校</t>
  </si>
  <si>
    <t>松田町立松田中学校</t>
  </si>
  <si>
    <t>南足柄市立岡本中学校</t>
  </si>
  <si>
    <t>南足柄市立足柄台中学校</t>
  </si>
  <si>
    <t>南足柄市立南足柄中学校</t>
  </si>
  <si>
    <t>大磯町立大磯中学校</t>
  </si>
  <si>
    <t>二宮町立二宮西中学校</t>
  </si>
  <si>
    <t>二宮町立二宮中学校</t>
  </si>
  <si>
    <t>秦野市立渋沢中学校</t>
  </si>
  <si>
    <t>秦野市立西中学校</t>
  </si>
  <si>
    <t>秦野市立鶴巻中学校</t>
  </si>
  <si>
    <t>秦野市立東中学校</t>
  </si>
  <si>
    <t>秦野市立南が丘中学校</t>
  </si>
  <si>
    <t>秦野市立南中学校</t>
  </si>
  <si>
    <t>秦野市立北中学校</t>
  </si>
  <si>
    <t>秦野市立本町中学校</t>
  </si>
  <si>
    <t>平塚市立旭陵中学校</t>
  </si>
  <si>
    <t>平塚市立金旭中学校</t>
  </si>
  <si>
    <t>平塚市立金目中学校</t>
  </si>
  <si>
    <t>平塚市立江陽中学校</t>
  </si>
  <si>
    <t>平塚市立山城中学校</t>
  </si>
  <si>
    <t>平塚市立春日野中学校</t>
  </si>
  <si>
    <t>平塚市立神田中学校</t>
  </si>
  <si>
    <t>平塚市立神明中学校</t>
  </si>
  <si>
    <t>平塚市立太洋中学校</t>
  </si>
  <si>
    <t>平塚市立大住中学校</t>
  </si>
  <si>
    <t>平塚市立大野中学校</t>
  </si>
  <si>
    <t>平塚市立中原中学校</t>
  </si>
  <si>
    <t>平塚市立浜岳中学校</t>
  </si>
  <si>
    <t>県立伊志田高等学校</t>
  </si>
  <si>
    <t>県立高浜高等学校</t>
  </si>
  <si>
    <t>県立小田原高等学校</t>
  </si>
  <si>
    <t>県立小田原城北工業高等学校</t>
  </si>
  <si>
    <t>県立秦野高等学校</t>
  </si>
  <si>
    <t>県立秦野曽屋高等学校</t>
  </si>
  <si>
    <t>県立西湘高等学校</t>
  </si>
  <si>
    <t>県立足柄高等学校</t>
  </si>
  <si>
    <t>県立大井高等学校</t>
  </si>
  <si>
    <t>県立大磯高等学校</t>
  </si>
  <si>
    <t>県立平塚江南高等学校</t>
  </si>
  <si>
    <t>向上高等学校</t>
  </si>
  <si>
    <t>立花学園高等学校</t>
  </si>
  <si>
    <t>相洋高等学校</t>
  </si>
  <si>
    <t>平塚学園高等学校</t>
  </si>
  <si>
    <t>藤沢市立大清水中学校</t>
  </si>
  <si>
    <t>藤沢市立藤ヶ岡中学校</t>
  </si>
  <si>
    <t>藤沢市立村岡中学校</t>
  </si>
  <si>
    <t>藤沢市立第一中学校</t>
  </si>
  <si>
    <t>藤沢市立片瀬中学校</t>
  </si>
  <si>
    <t>藤沢市立明治中学校</t>
  </si>
  <si>
    <t>藤沢市立高浜中学校</t>
  </si>
  <si>
    <t>藤沢市立羽鳥中学校</t>
  </si>
  <si>
    <t>藤沢市立大庭中学校</t>
  </si>
  <si>
    <t>藤沢市立高倉中学校</t>
  </si>
  <si>
    <t>藤沢市立湘南台中学校</t>
  </si>
  <si>
    <t>藤沢市立長後中学校</t>
  </si>
  <si>
    <t>藤沢市立六会中学校</t>
  </si>
  <si>
    <t>藤沢市立滝の沢中学校</t>
  </si>
  <si>
    <t>藤沢市立秋葉台中学校</t>
  </si>
  <si>
    <t>藤沢市立御所見中学校</t>
  </si>
  <si>
    <t>茅ヶ崎市立赤羽根中学校</t>
  </si>
  <si>
    <t>茅ヶ崎市立鶴が台中学校</t>
  </si>
  <si>
    <t>茅ヶ崎市立松林中学校</t>
  </si>
  <si>
    <t>茅ヶ崎市立浜須賀中学校</t>
  </si>
  <si>
    <t>茅ヶ崎市立梅田中学校</t>
  </si>
  <si>
    <t>茅ヶ崎市立西浜中学校</t>
  </si>
  <si>
    <t>茅ヶ崎市立中島中学校</t>
  </si>
  <si>
    <t>茅ヶ崎市立北陽中学校</t>
  </si>
  <si>
    <t>茅ヶ崎市立円蔵中学校</t>
  </si>
  <si>
    <t>茅ヶ崎市立鶴嶺中学校</t>
  </si>
  <si>
    <t>寒川町立旭が丘中学校</t>
  </si>
  <si>
    <t>寒川町立寒川東中学校</t>
  </si>
  <si>
    <t>寒川町立寒川中学校</t>
  </si>
  <si>
    <t>県立湘南高等学校</t>
  </si>
  <si>
    <t>県立藤沢西高等学校</t>
  </si>
  <si>
    <t>藤沢翔陵高等学校</t>
  </si>
  <si>
    <t>県立湘南台高等学校</t>
  </si>
  <si>
    <t>慶應義塾湘南藤沢高等部</t>
  </si>
  <si>
    <t>日本大学藤沢高等学校</t>
  </si>
  <si>
    <t>県立鶴嶺高等学校</t>
  </si>
  <si>
    <t>県立寒川高等学校</t>
  </si>
  <si>
    <t>中学生の部Ａ部門</t>
    <rPh sb="0" eb="3">
      <t>チュウガクセイ</t>
    </rPh>
    <rPh sb="4" eb="5">
      <t>ブ</t>
    </rPh>
    <rPh sb="6" eb="8">
      <t>ブモン</t>
    </rPh>
    <phoneticPr fontId="1"/>
  </si>
  <si>
    <t>高校生の部Ａ部門</t>
    <rPh sb="0" eb="3">
      <t>コウコウセイ</t>
    </rPh>
    <rPh sb="4" eb="5">
      <t>ブ</t>
    </rPh>
    <rPh sb="6" eb="8">
      <t>ブモン</t>
    </rPh>
    <phoneticPr fontId="1"/>
  </si>
  <si>
    <t>高校生の部Ｂ部門</t>
    <rPh sb="0" eb="3">
      <t>コウコウセイ</t>
    </rPh>
    <rPh sb="4" eb="5">
      <t>ブ</t>
    </rPh>
    <rPh sb="6" eb="8">
      <t>ブモン</t>
    </rPh>
    <phoneticPr fontId="1"/>
  </si>
  <si>
    <t>参 加 支 部</t>
    <rPh sb="4" eb="5">
      <t>シ</t>
    </rPh>
    <rPh sb="6" eb="7">
      <t>ブ</t>
    </rPh>
    <phoneticPr fontId="1"/>
  </si>
  <si>
    <t>令和７年度(2025年)</t>
    <phoneticPr fontId="1"/>
  </si>
  <si>
    <t>２　参加する部門を選択してください。</t>
    <rPh sb="2" eb="4">
      <t>サンカ</t>
    </rPh>
    <rPh sb="6" eb="8">
      <t>ブモン</t>
    </rPh>
    <rPh sb="9" eb="11">
      <t>センタク</t>
    </rPh>
    <phoneticPr fontId="8"/>
  </si>
  <si>
    <t>１　加盟支部を選択してください。</t>
    <rPh sb="2" eb="4">
      <t>カメイ</t>
    </rPh>
    <rPh sb="4" eb="6">
      <t>シブ</t>
    </rPh>
    <rPh sb="7" eb="9">
      <t>センタク</t>
    </rPh>
    <phoneticPr fontId="8"/>
  </si>
  <si>
    <t>３　参加する形態を選択してください。</t>
    <rPh sb="2" eb="4">
      <t>サンカ</t>
    </rPh>
    <rPh sb="6" eb="8">
      <t>ケイタイ</t>
    </rPh>
    <rPh sb="9" eb="11">
      <t>センタク</t>
    </rPh>
    <phoneticPr fontId="8"/>
  </si>
  <si>
    <t>単独校</t>
    <rPh sb="0" eb="3">
      <t>タンドクコウ</t>
    </rPh>
    <phoneticPr fontId="1"/>
  </si>
  <si>
    <t>合同バンド</t>
    <rPh sb="0" eb="2">
      <t>ゴオウドウ</t>
    </rPh>
    <phoneticPr fontId="1"/>
  </si>
  <si>
    <t>地域バンド</t>
    <rPh sb="0" eb="2">
      <t>チイキ</t>
    </rPh>
    <phoneticPr fontId="1"/>
  </si>
  <si>
    <t>逗子開成中学校・高等学校</t>
  </si>
  <si>
    <t>鎌倉学園中学校・高等学校</t>
  </si>
  <si>
    <t>→　　</t>
    <phoneticPr fontId="1"/>
  </si>
  <si>
    <t>232-0066</t>
  </si>
  <si>
    <t>横浜市立市場中学校</t>
    <rPh sb="0" eb="2">
      <t>ヨコハマ</t>
    </rPh>
    <rPh sb="2" eb="4">
      <t>シリツ</t>
    </rPh>
    <phoneticPr fontId="13"/>
  </si>
  <si>
    <t>230-0024</t>
  </si>
  <si>
    <t>横浜市鶴見区市場下町 1-1</t>
  </si>
  <si>
    <t>230-0037</t>
  </si>
  <si>
    <t>横浜市鶴見区向井町 4-83</t>
    <rPh sb="3" eb="6">
      <t>ツルミク</t>
    </rPh>
    <phoneticPr fontId="13"/>
  </si>
  <si>
    <t>230-0075</t>
  </si>
  <si>
    <t>横浜市鶴見区上の宮 1-26-33</t>
    <rPh sb="3" eb="6">
      <t>ツルミク</t>
    </rPh>
    <phoneticPr fontId="13"/>
  </si>
  <si>
    <t>230-0012</t>
  </si>
  <si>
    <t>横浜市鶴見区下末吉 6-13-1</t>
  </si>
  <si>
    <t>230-0051</t>
  </si>
  <si>
    <t>横浜市鶴見区鶴見中央 3-14-1</t>
    <rPh sb="3" eb="6">
      <t>ツルミク</t>
    </rPh>
    <phoneticPr fontId="13"/>
  </si>
  <si>
    <t>230-0074</t>
  </si>
  <si>
    <t>横浜市鶴見区北寺尾 3-13-1</t>
    <rPh sb="3" eb="6">
      <t>ツルミク</t>
    </rPh>
    <phoneticPr fontId="13"/>
  </si>
  <si>
    <t>横浜市立生麦中学校</t>
    <rPh sb="4" eb="6">
      <t>ナマムギ</t>
    </rPh>
    <phoneticPr fontId="13"/>
  </si>
  <si>
    <t>230-0078</t>
  </si>
  <si>
    <t>横浜市鶴見区岸谷 2-1-1</t>
    <rPh sb="3" eb="6">
      <t>ツルミク</t>
    </rPh>
    <rPh sb="6" eb="8">
      <t>キシヤ</t>
    </rPh>
    <phoneticPr fontId="13"/>
  </si>
  <si>
    <t>横浜市立矢向中学校</t>
    <rPh sb="0" eb="4">
      <t>ヨコハマシリツ</t>
    </rPh>
    <rPh sb="4" eb="6">
      <t>ヤコウ</t>
    </rPh>
    <rPh sb="6" eb="9">
      <t>チュウガッコウ</t>
    </rPh>
    <phoneticPr fontId="13"/>
  </si>
  <si>
    <t>230-0001</t>
  </si>
  <si>
    <t>横浜市鶴見区矢向 1-8-24</t>
    <rPh sb="0" eb="3">
      <t>ヨコハマシ</t>
    </rPh>
    <rPh sb="3" eb="6">
      <t>ツルミク</t>
    </rPh>
    <rPh sb="6" eb="8">
      <t>ヤコウ</t>
    </rPh>
    <phoneticPr fontId="13"/>
  </si>
  <si>
    <t>221-0072</t>
  </si>
  <si>
    <t>横浜市神奈川区白幡東町 27-1</t>
  </si>
  <si>
    <t>221-0004</t>
  </si>
  <si>
    <t>横浜市神奈川区西大口 141</t>
    <rPh sb="3" eb="7">
      <t>カナガワク</t>
    </rPh>
    <phoneticPr fontId="13"/>
  </si>
  <si>
    <t>横浜市立栗田谷中学校</t>
    <rPh sb="4" eb="7">
      <t>クリタヤ</t>
    </rPh>
    <phoneticPr fontId="13"/>
  </si>
  <si>
    <t>221-0804</t>
  </si>
  <si>
    <t>横浜市神奈川区栗田谷 3-1</t>
    <rPh sb="3" eb="7">
      <t>カナガワク</t>
    </rPh>
    <rPh sb="7" eb="10">
      <t>クリタヤ</t>
    </rPh>
    <phoneticPr fontId="13"/>
  </si>
  <si>
    <t>221-0864</t>
  </si>
  <si>
    <t>横浜市神奈川区菅田町 2017</t>
    <rPh sb="3" eb="7">
      <t>カナガワク</t>
    </rPh>
    <phoneticPr fontId="13"/>
  </si>
  <si>
    <t>221-0001</t>
  </si>
  <si>
    <t>横浜市神奈川区西寺尾 3-10-1</t>
    <rPh sb="3" eb="7">
      <t>カナガワク</t>
    </rPh>
    <phoneticPr fontId="13"/>
  </si>
  <si>
    <t>221-0852</t>
  </si>
  <si>
    <t>横浜市神奈川区三ツ沢下町 30-1</t>
    <rPh sb="3" eb="7">
      <t>カナガワク</t>
    </rPh>
    <phoneticPr fontId="13"/>
  </si>
  <si>
    <t>221-0802</t>
  </si>
  <si>
    <t>横浜市神奈川区六角橋 5-33-1</t>
    <rPh sb="3" eb="7">
      <t>カナガワク</t>
    </rPh>
    <phoneticPr fontId="13"/>
  </si>
  <si>
    <t>220-0032</t>
  </si>
  <si>
    <t>横浜市西区老松町 27</t>
  </si>
  <si>
    <t>横浜市立西中学校</t>
    <rPh sb="0" eb="4">
      <t>ヨコハマシリツ</t>
    </rPh>
    <rPh sb="4" eb="5">
      <t>ニシ</t>
    </rPh>
    <rPh sb="5" eb="8">
      <t>チュウガッコウ</t>
    </rPh>
    <phoneticPr fontId="43"/>
  </si>
  <si>
    <t>220-0046</t>
  </si>
  <si>
    <t>横浜市西区西戸部町 3-286</t>
    <rPh sb="0" eb="3">
      <t>ヨコハマシ</t>
    </rPh>
    <rPh sb="3" eb="5">
      <t>ニシク</t>
    </rPh>
    <rPh sb="5" eb="6">
      <t>ニシ</t>
    </rPh>
    <rPh sb="6" eb="8">
      <t>トベ</t>
    </rPh>
    <rPh sb="8" eb="9">
      <t>チョウ</t>
    </rPh>
    <phoneticPr fontId="43"/>
  </si>
  <si>
    <t>横浜市立岡野中学校</t>
    <rPh sb="4" eb="6">
      <t>オカノ</t>
    </rPh>
    <phoneticPr fontId="13"/>
  </si>
  <si>
    <t>220-0073</t>
  </si>
  <si>
    <t>横浜市西区岡野 2-14-1</t>
    <rPh sb="3" eb="4">
      <t>ニシ</t>
    </rPh>
    <rPh sb="4" eb="5">
      <t>ク</t>
    </rPh>
    <rPh sb="5" eb="7">
      <t>オカノ</t>
    </rPh>
    <phoneticPr fontId="13"/>
  </si>
  <si>
    <t>横浜市立軽井沢中学校</t>
    <rPh sb="0" eb="2">
      <t>ヨコハマ</t>
    </rPh>
    <rPh sb="2" eb="4">
      <t>シリツ</t>
    </rPh>
    <rPh sb="4" eb="7">
      <t>カルイザワ</t>
    </rPh>
    <rPh sb="7" eb="10">
      <t>チュウガッコウ</t>
    </rPh>
    <phoneticPr fontId="13"/>
  </si>
  <si>
    <t>220-0001</t>
  </si>
  <si>
    <t>横浜市西区北軽井沢 24</t>
    <rPh sb="0" eb="9">
      <t>220-0001</t>
    </rPh>
    <phoneticPr fontId="13"/>
  </si>
  <si>
    <t>横浜市立岩井原中学校</t>
    <rPh sb="4" eb="6">
      <t>イワイ</t>
    </rPh>
    <rPh sb="6" eb="7">
      <t>ハラ</t>
    </rPh>
    <phoneticPr fontId="13"/>
  </si>
  <si>
    <t>240-0023</t>
  </si>
  <si>
    <t>横浜市保土ケ谷区岩井町 308</t>
    <rPh sb="7" eb="8">
      <t>ク</t>
    </rPh>
    <rPh sb="8" eb="11">
      <t>イワイチョウ</t>
    </rPh>
    <phoneticPr fontId="13"/>
  </si>
  <si>
    <t>231-0821</t>
  </si>
  <si>
    <t>横浜市中区本牧原 22-1</t>
  </si>
  <si>
    <t>231-0839</t>
  </si>
  <si>
    <t>横浜市中区仲尾台 23</t>
    <rPh sb="3" eb="5">
      <t>ナカク</t>
    </rPh>
    <phoneticPr fontId="13"/>
  </si>
  <si>
    <t>231-0827</t>
  </si>
  <si>
    <t>横浜市中区本牧和田 32-1</t>
    <rPh sb="3" eb="5">
      <t>ナカク</t>
    </rPh>
    <phoneticPr fontId="13"/>
  </si>
  <si>
    <t>横浜市立港中学校</t>
    <rPh sb="4" eb="5">
      <t>ミナト</t>
    </rPh>
    <phoneticPr fontId="13"/>
  </si>
  <si>
    <t>231-0023</t>
  </si>
  <si>
    <t>横浜市中区山下町 241</t>
    <rPh sb="0" eb="3">
      <t>ヨコハマシ</t>
    </rPh>
    <rPh sb="3" eb="5">
      <t>ナカク</t>
    </rPh>
    <rPh sb="5" eb="8">
      <t>ヤマシタチョウ</t>
    </rPh>
    <phoneticPr fontId="13"/>
  </si>
  <si>
    <t>横浜市立横浜吉田中学校</t>
    <rPh sb="4" eb="6">
      <t>ヨコハマ</t>
    </rPh>
    <rPh sb="6" eb="8">
      <t>ヨシダ</t>
    </rPh>
    <phoneticPr fontId="13"/>
  </si>
  <si>
    <t>231-0047</t>
  </si>
  <si>
    <t>横浜市中区羽衣町 3-84</t>
    <rPh sb="3" eb="5">
      <t>ナカク</t>
    </rPh>
    <rPh sb="5" eb="7">
      <t>ハゴロモ</t>
    </rPh>
    <phoneticPr fontId="13"/>
  </si>
  <si>
    <t>232-0045</t>
  </si>
  <si>
    <t>横浜市南区東蒔田町 1-5</t>
  </si>
  <si>
    <t>232-0075</t>
  </si>
  <si>
    <t>横浜市南区永田みなみ台 7-1</t>
    <rPh sb="3" eb="5">
      <t>ミナミク</t>
    </rPh>
    <rPh sb="5" eb="7">
      <t>ナガタ</t>
    </rPh>
    <phoneticPr fontId="13"/>
  </si>
  <si>
    <t>所　　　在　　　地</t>
  </si>
  <si>
    <t>232-0061</t>
  </si>
  <si>
    <t>横浜市南区大岡 4-44-1</t>
    <rPh sb="3" eb="5">
      <t>ミナミク</t>
    </rPh>
    <phoneticPr fontId="13"/>
  </si>
  <si>
    <t>232-0035</t>
  </si>
  <si>
    <t>横浜市南区平楽 1</t>
    <rPh sb="3" eb="5">
      <t>ミナミク</t>
    </rPh>
    <phoneticPr fontId="13"/>
  </si>
  <si>
    <t>232-0018</t>
  </si>
  <si>
    <t>横浜市南区花之木町 2-45</t>
    <rPh sb="3" eb="5">
      <t>ミナミク</t>
    </rPh>
    <phoneticPr fontId="13"/>
  </si>
  <si>
    <t>横浜市南区六ツ川 1-14</t>
    <rPh sb="3" eb="5">
      <t>ミナミク</t>
    </rPh>
    <phoneticPr fontId="13"/>
  </si>
  <si>
    <t>232-0064</t>
  </si>
  <si>
    <t>横浜市南区別所 3-6-1</t>
    <rPh sb="3" eb="5">
      <t>ミナミク</t>
    </rPh>
    <phoneticPr fontId="13"/>
  </si>
  <si>
    <t>横浜市南区六ツ川 3-81-11</t>
    <rPh sb="3" eb="5">
      <t>ミナミク</t>
    </rPh>
    <phoneticPr fontId="13"/>
  </si>
  <si>
    <t>240-0053</t>
  </si>
  <si>
    <t>横浜市保土ケ谷区新井町 43-7</t>
  </si>
  <si>
    <t>240-0011</t>
  </si>
  <si>
    <t>横浜市保土ケ谷区桜ケ丘 2-6-1</t>
  </si>
  <si>
    <t>240-0051</t>
  </si>
  <si>
    <t>横浜市保土ケ谷区上菅田町 780</t>
  </si>
  <si>
    <t>240-0044</t>
  </si>
  <si>
    <t>横浜市保土ケ谷区仏向町 1167-2</t>
  </si>
  <si>
    <t>240-0066</t>
  </si>
  <si>
    <t>横浜市保土ケ谷区釜台町 3-1</t>
  </si>
  <si>
    <t>横浜市立宮田中学校</t>
    <rPh sb="4" eb="6">
      <t>ミヤタ</t>
    </rPh>
    <phoneticPr fontId="13"/>
  </si>
  <si>
    <t>240-0002</t>
  </si>
  <si>
    <t>横浜市保土ケ谷区宮田町 1-100</t>
    <rPh sb="8" eb="10">
      <t>ミヤタ</t>
    </rPh>
    <phoneticPr fontId="13"/>
  </si>
  <si>
    <t>244-0802</t>
  </si>
  <si>
    <t>横浜市戸塚区平戸 3-48-2</t>
  </si>
  <si>
    <t>241-0817</t>
  </si>
  <si>
    <t>横浜市旭区今宿 2-40-1</t>
    <rPh sb="3" eb="5">
      <t>アサヒク</t>
    </rPh>
    <phoneticPr fontId="13"/>
  </si>
  <si>
    <t>横浜市立上白根北中学校</t>
    <rPh sb="4" eb="7">
      <t>カミシラネ</t>
    </rPh>
    <rPh sb="7" eb="8">
      <t>キタ</t>
    </rPh>
    <phoneticPr fontId="13"/>
  </si>
  <si>
    <t>241-0002</t>
  </si>
  <si>
    <t>横浜市旭区上白根 2-47-1</t>
    <rPh sb="3" eb="5">
      <t>アサヒク</t>
    </rPh>
    <phoneticPr fontId="13"/>
  </si>
  <si>
    <t>241-0032</t>
  </si>
  <si>
    <t>横浜市旭区今宿東町 825</t>
    <rPh sb="3" eb="5">
      <t>アサヒク</t>
    </rPh>
    <phoneticPr fontId="13"/>
  </si>
  <si>
    <t>241‐0826</t>
  </si>
  <si>
    <t>横浜市旭区東希望が丘 118</t>
    <rPh sb="3" eb="5">
      <t>アサヒク</t>
    </rPh>
    <phoneticPr fontId="13"/>
  </si>
  <si>
    <t>241-0804</t>
  </si>
  <si>
    <t>横浜市旭区川井宿町 32-2</t>
    <rPh sb="3" eb="5">
      <t>アサヒク</t>
    </rPh>
    <phoneticPr fontId="13"/>
  </si>
  <si>
    <t>241-0021</t>
  </si>
  <si>
    <t>横浜市旭区鶴ケ峰本町 3-28-1</t>
  </si>
  <si>
    <t>241-0011</t>
  </si>
  <si>
    <t>横浜市旭区川島町 1979</t>
    <rPh sb="3" eb="5">
      <t>アサヒク</t>
    </rPh>
    <phoneticPr fontId="13"/>
  </si>
  <si>
    <t>241-0836</t>
  </si>
  <si>
    <t>横浜市旭区万騎が原 31</t>
    <rPh sb="3" eb="5">
      <t>アサヒク</t>
    </rPh>
    <phoneticPr fontId="13"/>
  </si>
  <si>
    <t>241-0824</t>
  </si>
  <si>
    <t>横浜市旭区南希望が丘 108-8</t>
    <rPh sb="3" eb="5">
      <t>アサヒク</t>
    </rPh>
    <phoneticPr fontId="13"/>
  </si>
  <si>
    <t>241-0801</t>
  </si>
  <si>
    <t>横浜市旭区若葉台 1-13-1</t>
    <rPh sb="3" eb="5">
      <t>アサヒク</t>
    </rPh>
    <phoneticPr fontId="13"/>
  </si>
  <si>
    <t>横浜市立泉が丘中学校</t>
    <rPh sb="0" eb="2">
      <t>ヨコハマ</t>
    </rPh>
    <rPh sb="2" eb="4">
      <t>シリツ</t>
    </rPh>
    <rPh sb="4" eb="5">
      <t>イズミ</t>
    </rPh>
    <rPh sb="6" eb="7">
      <t>オカ</t>
    </rPh>
    <rPh sb="7" eb="10">
      <t>チュウガッコウ</t>
    </rPh>
    <phoneticPr fontId="13"/>
  </si>
  <si>
    <t>245-0022</t>
  </si>
  <si>
    <t>横浜市泉区泉が丘 3-29-1</t>
    <rPh sb="3" eb="4">
      <t>イズミ</t>
    </rPh>
    <rPh sb="4" eb="5">
      <t>ク</t>
    </rPh>
    <rPh sb="5" eb="6">
      <t>イズミ</t>
    </rPh>
    <rPh sb="7" eb="8">
      <t>オカ</t>
    </rPh>
    <phoneticPr fontId="27"/>
  </si>
  <si>
    <t>245-0016</t>
  </si>
  <si>
    <t>横浜市泉区和泉町 6201</t>
    <rPh sb="3" eb="5">
      <t>イズミク</t>
    </rPh>
    <phoneticPr fontId="13"/>
  </si>
  <si>
    <t>245-0003</t>
  </si>
  <si>
    <t>横浜市泉区岡津町 2346</t>
  </si>
  <si>
    <t>245-0018</t>
  </si>
  <si>
    <t>横浜市泉区上飯田町 2254</t>
    <rPh sb="3" eb="5">
      <t>イズミク</t>
    </rPh>
    <phoneticPr fontId="13"/>
  </si>
  <si>
    <t>245-0012</t>
  </si>
  <si>
    <t>横浜市泉区中田北 2-20-1</t>
    <rPh sb="3" eb="5">
      <t>イズミク</t>
    </rPh>
    <phoneticPr fontId="13"/>
  </si>
  <si>
    <t>245-0024</t>
  </si>
  <si>
    <t>横浜市泉区和泉中央北 2-5-1</t>
    <rPh sb="3" eb="5">
      <t>イズミク</t>
    </rPh>
    <rPh sb="5" eb="7">
      <t>イズミ</t>
    </rPh>
    <rPh sb="7" eb="9">
      <t>チュウオウ</t>
    </rPh>
    <rPh sb="9" eb="10">
      <t>キタ</t>
    </rPh>
    <phoneticPr fontId="27"/>
  </si>
  <si>
    <t>245-0004</t>
  </si>
  <si>
    <t>横浜市泉区領家 4-3-1</t>
    <rPh sb="3" eb="5">
      <t>イズミク</t>
    </rPh>
    <phoneticPr fontId="13"/>
  </si>
  <si>
    <t>横浜市立義務教育学校　
緑園学園</t>
    <rPh sb="0" eb="4">
      <t>ヨコハマシリツ</t>
    </rPh>
    <rPh sb="4" eb="8">
      <t>ギムキョウイク</t>
    </rPh>
    <rPh sb="8" eb="10">
      <t>ガッコウ</t>
    </rPh>
    <rPh sb="12" eb="14">
      <t>リョクエン</t>
    </rPh>
    <rPh sb="14" eb="16">
      <t>ガクエン</t>
    </rPh>
    <phoneticPr fontId="43"/>
  </si>
  <si>
    <t>245-0002</t>
  </si>
  <si>
    <t>横浜市泉区緑園 5-28</t>
    <rPh sb="0" eb="3">
      <t>ヨコハマシ</t>
    </rPh>
    <rPh sb="3" eb="5">
      <t>イズミク</t>
    </rPh>
    <rPh sb="5" eb="7">
      <t>リョクエン</t>
    </rPh>
    <phoneticPr fontId="43"/>
  </si>
  <si>
    <t>横浜市立汲沢中学校</t>
    <rPh sb="0" eb="4">
      <t>ヨコハマシリツ</t>
    </rPh>
    <rPh sb="4" eb="6">
      <t>グミサワ</t>
    </rPh>
    <rPh sb="6" eb="9">
      <t>チュウガッコウ</t>
    </rPh>
    <phoneticPr fontId="27"/>
  </si>
  <si>
    <t>245-0062</t>
  </si>
  <si>
    <t>横浜市戸塚区汲沢町 550-2</t>
    <rPh sb="0" eb="3">
      <t>ヨコハマシ</t>
    </rPh>
    <rPh sb="3" eb="6">
      <t>トツカク</t>
    </rPh>
    <rPh sb="6" eb="8">
      <t>グミサワ</t>
    </rPh>
    <rPh sb="8" eb="9">
      <t>チョウ</t>
    </rPh>
    <phoneticPr fontId="27"/>
  </si>
  <si>
    <t>246-0012</t>
  </si>
  <si>
    <t>横浜市瀬谷区東野 130</t>
    <rPh sb="3" eb="6">
      <t>セヤク</t>
    </rPh>
    <phoneticPr fontId="13"/>
  </si>
  <si>
    <t>246-0035</t>
  </si>
  <si>
    <t>横浜市瀬谷区下瀬谷 2-16-7</t>
    <rPh sb="3" eb="6">
      <t>セヤク</t>
    </rPh>
    <phoneticPr fontId="13"/>
  </si>
  <si>
    <t>246-0014</t>
  </si>
  <si>
    <t>横浜市瀬谷区中央 5-41</t>
  </si>
  <si>
    <t>246-0025</t>
  </si>
  <si>
    <t>横浜市瀬谷区阿久和西 2-1-6</t>
    <rPh sb="3" eb="6">
      <t>セヤク</t>
    </rPh>
    <phoneticPr fontId="13"/>
  </si>
  <si>
    <t>246-0032</t>
  </si>
  <si>
    <t>横浜市瀬谷区南台 2-2-8</t>
    <rPh sb="3" eb="6">
      <t>セヤク</t>
    </rPh>
    <phoneticPr fontId="13"/>
  </si>
  <si>
    <t>233-0012</t>
  </si>
  <si>
    <t>横浜市港南区上永谷 4-12-14</t>
    <rPh sb="3" eb="6">
      <t>コウナンク</t>
    </rPh>
    <phoneticPr fontId="13"/>
  </si>
  <si>
    <t>233-0004</t>
  </si>
  <si>
    <t>横浜市港南区港南中央通 6-1</t>
  </si>
  <si>
    <t>横浜市立港南台第一中学校</t>
    <rPh sb="4" eb="7">
      <t>コウナンダイ</t>
    </rPh>
    <rPh sb="7" eb="9">
      <t>ダイイチ</t>
    </rPh>
    <phoneticPr fontId="13"/>
  </si>
  <si>
    <t>234-0054</t>
  </si>
  <si>
    <t>横浜市港南区港南台 6-6-1</t>
    <rPh sb="3" eb="6">
      <t>コウナンク</t>
    </rPh>
    <rPh sb="6" eb="9">
      <t>コウナンダイ</t>
    </rPh>
    <phoneticPr fontId="13"/>
  </si>
  <si>
    <t>横浜市立笹下中学校</t>
    <rPh sb="0" eb="4">
      <t>ヨコハマシリツ</t>
    </rPh>
    <rPh sb="4" eb="6">
      <t>ササゲ</t>
    </rPh>
    <rPh sb="6" eb="9">
      <t>チュウガッコウ</t>
    </rPh>
    <phoneticPr fontId="13"/>
  </si>
  <si>
    <t>233-0003</t>
  </si>
  <si>
    <t>横浜市港南区港南 5-8-1</t>
    <rPh sb="0" eb="3">
      <t>ヨコハマシ</t>
    </rPh>
    <rPh sb="3" eb="5">
      <t>コウナン</t>
    </rPh>
    <rPh sb="5" eb="6">
      <t>ク</t>
    </rPh>
    <rPh sb="6" eb="8">
      <t>コウナン</t>
    </rPh>
    <phoneticPr fontId="13"/>
  </si>
  <si>
    <t>233-0006</t>
  </si>
  <si>
    <t>横浜市港南区芹が谷 2－7－1</t>
    <rPh sb="3" eb="6">
      <t>コウナンク</t>
    </rPh>
    <phoneticPr fontId="13"/>
  </si>
  <si>
    <t>233-0011</t>
  </si>
  <si>
    <t>横浜市港南区東永谷 2-14-7</t>
    <rPh sb="3" eb="6">
      <t>コウナンク</t>
    </rPh>
    <phoneticPr fontId="13"/>
  </si>
  <si>
    <t>233-0015</t>
  </si>
  <si>
    <t>横浜市港南区日限山 4-33-1</t>
    <rPh sb="3" eb="6">
      <t>コウナンク</t>
    </rPh>
    <phoneticPr fontId="13"/>
  </si>
  <si>
    <t>横浜市港南区港南台 4-37-1</t>
    <rPh sb="3" eb="6">
      <t>コウナンク</t>
    </rPh>
    <phoneticPr fontId="13"/>
  </si>
  <si>
    <t>233-0013</t>
  </si>
  <si>
    <t>横浜市港南区丸山台 4-1-1</t>
    <rPh sb="3" eb="6">
      <t>コウナンク</t>
    </rPh>
    <phoneticPr fontId="13"/>
  </si>
  <si>
    <t>横浜市立南高等学校
附属中学校</t>
    <rPh sb="2" eb="4">
      <t>シリツ</t>
    </rPh>
    <rPh sb="4" eb="5">
      <t>ミナミ</t>
    </rPh>
    <rPh sb="10" eb="12">
      <t>フゾク</t>
    </rPh>
    <rPh sb="12" eb="15">
      <t>チュウガッコウ</t>
    </rPh>
    <phoneticPr fontId="13"/>
  </si>
  <si>
    <t>横浜市港南区東永谷 2-1-1</t>
    <rPh sb="3" eb="6">
      <t>コウナンク</t>
    </rPh>
    <rPh sb="6" eb="9">
      <t>ヒガシナガヤ</t>
    </rPh>
    <phoneticPr fontId="13"/>
  </si>
  <si>
    <t>235-0021</t>
  </si>
  <si>
    <t>横浜市磯子区岡村 1-14-1</t>
    <rPh sb="3" eb="6">
      <t>イソゴク</t>
    </rPh>
    <phoneticPr fontId="13"/>
  </si>
  <si>
    <t>横浜市立汐見台中学校</t>
    <rPh sb="0" eb="4">
      <t>ヨコハマシリツ</t>
    </rPh>
    <rPh sb="4" eb="7">
      <t>シオミダイ</t>
    </rPh>
    <rPh sb="7" eb="10">
      <t>チュウガッコウ</t>
    </rPh>
    <phoneticPr fontId="13"/>
  </si>
  <si>
    <t>235-0022</t>
  </si>
  <si>
    <t>横浜市磯子区汐見台 1-2-1</t>
    <rPh sb="0" eb="9">
      <t>235-0022</t>
    </rPh>
    <phoneticPr fontId="36"/>
  </si>
  <si>
    <t>235-0033</t>
  </si>
  <si>
    <t>横浜市磯子区杉田 3-30-11</t>
  </si>
  <si>
    <t>235-0023</t>
  </si>
  <si>
    <t>横浜市磯子区森 5-22-1</t>
    <rPh sb="3" eb="6">
      <t>イソゴク</t>
    </rPh>
    <phoneticPr fontId="13"/>
  </si>
  <si>
    <t>235-0045</t>
  </si>
  <si>
    <t>横浜市磯子区洋光台 2-5-1</t>
    <rPh sb="3" eb="6">
      <t>イソゴク</t>
    </rPh>
    <phoneticPr fontId="13"/>
  </si>
  <si>
    <t>236-0042</t>
  </si>
  <si>
    <t>横浜市金沢区釜利谷東 1-1-1</t>
  </si>
  <si>
    <t>236-0045</t>
  </si>
  <si>
    <t>横浜市金沢区釜利谷南 3-5-1</t>
    <rPh sb="3" eb="6">
      <t>カナザワク</t>
    </rPh>
    <phoneticPr fontId="13"/>
  </si>
  <si>
    <t>236-0052</t>
  </si>
  <si>
    <t>横浜市金沢区富岡西 1-73-1</t>
    <rPh sb="3" eb="6">
      <t>カナザワク</t>
    </rPh>
    <phoneticPr fontId="13"/>
  </si>
  <si>
    <t>236-0035</t>
  </si>
  <si>
    <t>横浜市金沢区大道 1-85-1</t>
    <rPh sb="3" eb="6">
      <t>カナザワク</t>
    </rPh>
    <phoneticPr fontId="13"/>
  </si>
  <si>
    <t>横浜市立富岡中学校</t>
    <rPh sb="4" eb="6">
      <t>トミオカ</t>
    </rPh>
    <phoneticPr fontId="13"/>
  </si>
  <si>
    <t>横浜市金沢区富岡西 5-46-1</t>
    <rPh sb="3" eb="5">
      <t>カナザワ</t>
    </rPh>
    <rPh sb="5" eb="6">
      <t>ク</t>
    </rPh>
    <rPh sb="6" eb="8">
      <t>トミオカ</t>
    </rPh>
    <rPh sb="8" eb="9">
      <t>ニシ</t>
    </rPh>
    <phoneticPr fontId="13"/>
  </si>
  <si>
    <t>236-0005</t>
  </si>
  <si>
    <t>横浜市金沢区並木 1-6-1</t>
    <rPh sb="3" eb="6">
      <t>カナザワク</t>
    </rPh>
    <phoneticPr fontId="13"/>
  </si>
  <si>
    <t>横浜市立並木中学校</t>
    <rPh sb="0" eb="4">
      <t>ヨコハマシリツ</t>
    </rPh>
    <rPh sb="4" eb="6">
      <t>ナミキ</t>
    </rPh>
    <rPh sb="6" eb="9">
      <t>チュウガッコウ</t>
    </rPh>
    <phoneticPr fontId="27"/>
  </si>
  <si>
    <t>横浜市金沢区並木 3-4-1</t>
    <rPh sb="6" eb="8">
      <t>ナミキ</t>
    </rPh>
    <phoneticPr fontId="27"/>
  </si>
  <si>
    <t>横浜市立西柴中学校</t>
    <rPh sb="4" eb="6">
      <t>ニシシバ</t>
    </rPh>
    <phoneticPr fontId="13"/>
  </si>
  <si>
    <t>236-0017</t>
  </si>
  <si>
    <t>横浜市金沢区西柴 1-23-1</t>
    <rPh sb="3" eb="6">
      <t>カナザワク</t>
    </rPh>
    <rPh sb="6" eb="8">
      <t>ニシシバ</t>
    </rPh>
    <phoneticPr fontId="13"/>
  </si>
  <si>
    <t>236-0031</t>
  </si>
  <si>
    <t>横浜市金沢区六浦 1-24-4</t>
    <rPh sb="3" eb="5">
      <t>カナザワ</t>
    </rPh>
    <rPh sb="5" eb="6">
      <t>ク</t>
    </rPh>
    <rPh sb="6" eb="8">
      <t>ムツウラ</t>
    </rPh>
    <phoneticPr fontId="13"/>
  </si>
  <si>
    <t>横浜市立秋葉中学校</t>
    <rPh sb="4" eb="6">
      <t>アキバ</t>
    </rPh>
    <phoneticPr fontId="13"/>
  </si>
  <si>
    <t>245-0052</t>
  </si>
  <si>
    <t>横浜市戸塚区秋葉町 271-3</t>
    <rPh sb="3" eb="5">
      <t>トツカ</t>
    </rPh>
    <rPh sb="5" eb="6">
      <t>ク</t>
    </rPh>
    <rPh sb="6" eb="9">
      <t>アキバチョウ</t>
    </rPh>
    <phoneticPr fontId="13"/>
  </si>
  <si>
    <t>245-0063</t>
  </si>
  <si>
    <t>横浜市戸塚区原宿 4-12-1</t>
  </si>
  <si>
    <t>244-0003</t>
  </si>
  <si>
    <t>横浜市戸塚区戸塚町 4542</t>
    <rPh sb="3" eb="6">
      <t>トツカク</t>
    </rPh>
    <phoneticPr fontId="13"/>
  </si>
  <si>
    <t>244-0815</t>
  </si>
  <si>
    <t>横浜市戸塚区下倉田町 950</t>
    <rPh sb="3" eb="6">
      <t>トツカク</t>
    </rPh>
    <phoneticPr fontId="13"/>
  </si>
  <si>
    <t>245-0051</t>
  </si>
  <si>
    <t>横浜市戸塚区名瀬町 791-6</t>
    <rPh sb="0" eb="3">
      <t>ヨコハマシ</t>
    </rPh>
    <rPh sb="3" eb="6">
      <t>トツカク</t>
    </rPh>
    <phoneticPr fontId="13"/>
  </si>
  <si>
    <t>横浜市立平戸中学校</t>
    <rPh sb="4" eb="5">
      <t>タイラ</t>
    </rPh>
    <phoneticPr fontId="13"/>
  </si>
  <si>
    <t>244-0803</t>
  </si>
  <si>
    <t>横浜市戸塚区平戸町 993-4</t>
    <rPh sb="3" eb="6">
      <t>トツカク</t>
    </rPh>
    <rPh sb="6" eb="7">
      <t>タイラ</t>
    </rPh>
    <phoneticPr fontId="13"/>
  </si>
  <si>
    <t>横浜市立深谷中学校</t>
    <rPh sb="4" eb="6">
      <t>フカヤ</t>
    </rPh>
    <phoneticPr fontId="13"/>
  </si>
  <si>
    <t>245-0067</t>
  </si>
  <si>
    <t>横浜市戸塚区深谷町 1071</t>
    <rPh sb="3" eb="5">
      <t>トツカ</t>
    </rPh>
    <rPh sb="5" eb="6">
      <t>ク</t>
    </rPh>
    <rPh sb="6" eb="8">
      <t>フカヤ</t>
    </rPh>
    <phoneticPr fontId="13"/>
  </si>
  <si>
    <t>244-0813</t>
  </si>
  <si>
    <t>横浜市戸塚区舞岡町 226</t>
    <rPh sb="3" eb="6">
      <t>トツカク</t>
    </rPh>
    <phoneticPr fontId="13"/>
  </si>
  <si>
    <t>横浜市立南戸塚中学校</t>
    <rPh sb="4" eb="5">
      <t>ミナミ</t>
    </rPh>
    <rPh sb="5" eb="7">
      <t>トツカ</t>
    </rPh>
    <phoneticPr fontId="13"/>
  </si>
  <si>
    <t>横浜市戸塚区戸塚町 1842-1</t>
    <rPh sb="3" eb="6">
      <t>トツカク</t>
    </rPh>
    <rPh sb="6" eb="8">
      <t>トツカ</t>
    </rPh>
    <rPh sb="8" eb="9">
      <t>チョウ</t>
    </rPh>
    <phoneticPr fontId="13"/>
  </si>
  <si>
    <t>244-0842</t>
  </si>
  <si>
    <t>横浜市栄区飯島町 746-1</t>
    <rPh sb="3" eb="5">
      <t>サカエク</t>
    </rPh>
    <phoneticPr fontId="13"/>
  </si>
  <si>
    <t>247-0034</t>
  </si>
  <si>
    <t>横浜市栄区桂台中 5-1</t>
    <rPh sb="3" eb="5">
      <t>サカエク</t>
    </rPh>
    <phoneticPr fontId="13"/>
  </si>
  <si>
    <t>247-0026</t>
  </si>
  <si>
    <t>横浜市栄区犬山町 6-2</t>
    <rPh sb="3" eb="5">
      <t>サカエク</t>
    </rPh>
    <phoneticPr fontId="13"/>
  </si>
  <si>
    <t>横浜市立小山台中学校</t>
    <rPh sb="4" eb="7">
      <t>コヤマダイ</t>
    </rPh>
    <phoneticPr fontId="13"/>
  </si>
  <si>
    <t>247-0002</t>
  </si>
  <si>
    <t>横浜市栄区小山台 1-14-1</t>
    <rPh sb="0" eb="3">
      <t>ヨコハマシ</t>
    </rPh>
    <rPh sb="3" eb="5">
      <t>サカエク</t>
    </rPh>
    <rPh sb="5" eb="8">
      <t>コヤマダイ</t>
    </rPh>
    <phoneticPr fontId="13"/>
  </si>
  <si>
    <t>247-0007</t>
  </si>
  <si>
    <t>横浜市栄区小菅ケ谷 1-29-1</t>
    <rPh sb="3" eb="5">
      <t>サカエク</t>
    </rPh>
    <phoneticPr fontId="13"/>
  </si>
  <si>
    <t>247-0005</t>
  </si>
  <si>
    <t>横浜市栄区桂町 84-14</t>
  </si>
  <si>
    <t>222-0037</t>
  </si>
  <si>
    <t>横浜市港北区大倉山 3-40-1</t>
    <rPh sb="3" eb="6">
      <t>コウホクク</t>
    </rPh>
    <rPh sb="6" eb="9">
      <t>オオクラヤマ</t>
    </rPh>
    <phoneticPr fontId="13"/>
  </si>
  <si>
    <t>222-0026</t>
  </si>
  <si>
    <t>横浜市港北区篠原町 1342-3</t>
    <rPh sb="3" eb="6">
      <t>コウホクク</t>
    </rPh>
    <phoneticPr fontId="13"/>
  </si>
  <si>
    <t>222-0036</t>
  </si>
  <si>
    <t>横浜市港北区小机町 325</t>
  </si>
  <si>
    <t>223-0063</t>
  </si>
  <si>
    <t>横浜市港北区高田町 2439</t>
    <rPh sb="3" eb="6">
      <t>コウホクク</t>
    </rPh>
    <phoneticPr fontId="13"/>
  </si>
  <si>
    <t>222-0001</t>
  </si>
  <si>
    <t>横浜市港北区樽町 4-15-1</t>
    <rPh sb="3" eb="6">
      <t>コウホクク</t>
    </rPh>
    <phoneticPr fontId="13"/>
  </si>
  <si>
    <t>223-0058</t>
  </si>
  <si>
    <t>横浜市港北区新吉田東 5-25-1</t>
    <rPh sb="3" eb="6">
      <t>コウホクク</t>
    </rPh>
    <rPh sb="9" eb="10">
      <t>ヒガシ</t>
    </rPh>
    <phoneticPr fontId="13"/>
  </si>
  <si>
    <t>223-0062</t>
  </si>
  <si>
    <t>横浜市港北区日吉本町 4-9-1</t>
    <rPh sb="3" eb="6">
      <t>コウホクク</t>
    </rPh>
    <phoneticPr fontId="13"/>
  </si>
  <si>
    <t>横浜市港北区日吉本町 5-44-1</t>
    <rPh sb="3" eb="6">
      <t>コウホクク</t>
    </rPh>
    <phoneticPr fontId="13"/>
  </si>
  <si>
    <t>226-0003</t>
  </si>
  <si>
    <t>横浜市緑区鴨居 5-12-35</t>
    <rPh sb="3" eb="5">
      <t>ミドリク</t>
    </rPh>
    <phoneticPr fontId="13"/>
  </si>
  <si>
    <t>226-0016</t>
  </si>
  <si>
    <t>横浜市緑区霧が丘 4-4</t>
    <rPh sb="3" eb="5">
      <t>ミドリク</t>
    </rPh>
    <phoneticPr fontId="13"/>
  </si>
  <si>
    <t>226-0027</t>
  </si>
  <si>
    <t>横浜市緑区長津田 2-24-1</t>
  </si>
  <si>
    <t>226-0025</t>
  </si>
  <si>
    <t>横浜市緑区十日市場町 1501-42</t>
    <rPh sb="3" eb="5">
      <t>ミドリク</t>
    </rPh>
    <phoneticPr fontId="13"/>
  </si>
  <si>
    <t>226-0013</t>
  </si>
  <si>
    <t>横浜市緑区寺山町 653-21</t>
    <rPh sb="3" eb="5">
      <t>ミドリク</t>
    </rPh>
    <phoneticPr fontId="13"/>
  </si>
  <si>
    <t>横浜市緑区鴨居 3-39-1</t>
    <rPh sb="3" eb="5">
      <t>ミドリク</t>
    </rPh>
    <phoneticPr fontId="13"/>
  </si>
  <si>
    <t>横浜市立あかね台中学校</t>
    <rPh sb="0" eb="2">
      <t>ヨコハマ</t>
    </rPh>
    <rPh sb="2" eb="4">
      <t>シリツ</t>
    </rPh>
    <rPh sb="7" eb="8">
      <t>ダイ</t>
    </rPh>
    <rPh sb="8" eb="11">
      <t>チュウガッコウ</t>
    </rPh>
    <phoneticPr fontId="13"/>
  </si>
  <si>
    <t>227-0066</t>
  </si>
  <si>
    <t>横浜市青葉区あかね台 2-8-2</t>
    <rPh sb="0" eb="3">
      <t>ヨコハマシ</t>
    </rPh>
    <rPh sb="3" eb="6">
      <t>アオバク</t>
    </rPh>
    <rPh sb="9" eb="10">
      <t>ダイ</t>
    </rPh>
    <phoneticPr fontId="13"/>
  </si>
  <si>
    <t>227-0062</t>
  </si>
  <si>
    <t>横浜市青葉区青葉台 2-25-2</t>
    <rPh sb="3" eb="6">
      <t>アオバク</t>
    </rPh>
    <phoneticPr fontId="13"/>
  </si>
  <si>
    <t>横浜市立あざみ野中学校</t>
    <rPh sb="7" eb="8">
      <t>ノ</t>
    </rPh>
    <phoneticPr fontId="13"/>
  </si>
  <si>
    <t>225-0011</t>
  </si>
  <si>
    <t>横浜市青葉区あざみ野 1-29-1</t>
    <rPh sb="3" eb="6">
      <t>アオバク</t>
    </rPh>
    <rPh sb="9" eb="10">
      <t>ノ</t>
    </rPh>
    <phoneticPr fontId="13"/>
  </si>
  <si>
    <t>横浜市立市ケ尾中学校</t>
    <rPh sb="0" eb="2">
      <t>ヨコハマ</t>
    </rPh>
    <rPh sb="2" eb="4">
      <t>シリツ</t>
    </rPh>
    <rPh sb="4" eb="5">
      <t>シ</t>
    </rPh>
    <rPh sb="6" eb="7">
      <t>オ</t>
    </rPh>
    <rPh sb="7" eb="10">
      <t>チュウガッコウ</t>
    </rPh>
    <phoneticPr fontId="13"/>
  </si>
  <si>
    <t>225-0024</t>
  </si>
  <si>
    <t>横浜市青葉区市ケ尾町 531-1</t>
    <rPh sb="3" eb="5">
      <t>アオバ</t>
    </rPh>
    <rPh sb="5" eb="6">
      <t>ク</t>
    </rPh>
    <rPh sb="10" eb="11">
      <t>イズミチョウ</t>
    </rPh>
    <phoneticPr fontId="13"/>
  </si>
  <si>
    <t>225-0002</t>
  </si>
  <si>
    <t>横浜市青葉区美しが丘 3-41-1</t>
    <rPh sb="0" eb="3">
      <t>ヨコハマシ</t>
    </rPh>
    <rPh sb="3" eb="6">
      <t>アオバク</t>
    </rPh>
    <phoneticPr fontId="13"/>
  </si>
  <si>
    <t>横浜市立鴨志田中学校</t>
    <rPh sb="4" eb="7">
      <t>カモシダ</t>
    </rPh>
    <phoneticPr fontId="13"/>
  </si>
  <si>
    <t>227-0033</t>
  </si>
  <si>
    <t>横浜市青葉区鴨志田町 536</t>
    <rPh sb="3" eb="5">
      <t>アオバ</t>
    </rPh>
    <rPh sb="5" eb="6">
      <t>ク</t>
    </rPh>
    <rPh sb="6" eb="9">
      <t>カモシダ</t>
    </rPh>
    <rPh sb="9" eb="10">
      <t>マチ</t>
    </rPh>
    <phoneticPr fontId="13"/>
  </si>
  <si>
    <t>225-0021</t>
  </si>
  <si>
    <t>横浜市青葉区すすき野 3-4-3</t>
    <rPh sb="3" eb="6">
      <t>アオバク</t>
    </rPh>
    <phoneticPr fontId="13"/>
  </si>
  <si>
    <t>横浜市立奈良中学校</t>
    <rPh sb="4" eb="6">
      <t>ナラ</t>
    </rPh>
    <phoneticPr fontId="13"/>
  </si>
  <si>
    <t>227-0035</t>
  </si>
  <si>
    <t>横浜市青葉区すみよし台 36-3</t>
    <rPh sb="3" eb="6">
      <t>アオバク</t>
    </rPh>
    <rPh sb="10" eb="11">
      <t>ダイ</t>
    </rPh>
    <phoneticPr fontId="13"/>
  </si>
  <si>
    <t>227-0047</t>
  </si>
  <si>
    <t>横浜市青葉区みたけ台 30</t>
    <rPh sb="3" eb="6">
      <t>アオバク</t>
    </rPh>
    <phoneticPr fontId="13"/>
  </si>
  <si>
    <t>227-0051</t>
  </si>
  <si>
    <t>横浜市青葉区千草台 50-1</t>
  </si>
  <si>
    <t>227-0044</t>
  </si>
  <si>
    <t>横浜市青葉区もえぎ野 4-1</t>
    <rPh sb="3" eb="6">
      <t>アオバク</t>
    </rPh>
    <phoneticPr fontId="13"/>
  </si>
  <si>
    <t>横浜市青葉区美しが丘 5-4</t>
    <rPh sb="3" eb="6">
      <t>アオバク</t>
    </rPh>
    <phoneticPr fontId="13"/>
  </si>
  <si>
    <t>227-0052</t>
  </si>
  <si>
    <t>横浜市青葉区梅ケ丘 5</t>
    <rPh sb="3" eb="6">
      <t>アオバク</t>
    </rPh>
    <phoneticPr fontId="13"/>
  </si>
  <si>
    <t>224-0007</t>
  </si>
  <si>
    <t>横浜市都筑区荏田南 2-5-1</t>
    <rPh sb="3" eb="6">
      <t>ツヅキク</t>
    </rPh>
    <phoneticPr fontId="13"/>
  </si>
  <si>
    <t>224-0051</t>
  </si>
  <si>
    <t>横浜市都筑区富士見ケ丘 21-1</t>
    <rPh sb="3" eb="6">
      <t>ツヅキク</t>
    </rPh>
    <phoneticPr fontId="13"/>
  </si>
  <si>
    <t>横浜市都筑区茅ケ崎南 1-10-1</t>
    <rPh sb="3" eb="6">
      <t>ツヅキク</t>
    </rPh>
    <phoneticPr fontId="13"/>
  </si>
  <si>
    <t>224-0053</t>
  </si>
  <si>
    <t>横浜市都筑区池辺町 2818</t>
    <rPh sb="3" eb="6">
      <t>ツヅキク</t>
    </rPh>
    <phoneticPr fontId="13"/>
  </si>
  <si>
    <t>224-0027</t>
  </si>
  <si>
    <t>横浜市都筑区大棚町 240</t>
  </si>
  <si>
    <t>224-0001</t>
  </si>
  <si>
    <t>横浜市都筑区中川 2-1-1</t>
    <rPh sb="3" eb="6">
      <t>ツヅキク</t>
    </rPh>
    <phoneticPr fontId="13"/>
  </si>
  <si>
    <t>横浜市立早渕中学校</t>
    <rPh sb="0" eb="4">
      <t>ヨコハマシリツ</t>
    </rPh>
    <rPh sb="4" eb="6">
      <t>ハヤブチ</t>
    </rPh>
    <rPh sb="6" eb="9">
      <t>チュウガッコウ</t>
    </rPh>
    <phoneticPr fontId="13"/>
  </si>
  <si>
    <t>224-0025</t>
  </si>
  <si>
    <t>横浜市都筑区早渕 2-4-1</t>
    <rPh sb="0" eb="3">
      <t>ヨコハマシ</t>
    </rPh>
    <rPh sb="3" eb="6">
      <t>ツヅキク</t>
    </rPh>
    <rPh sb="6" eb="8">
      <t>ハヤブチ</t>
    </rPh>
    <phoneticPr fontId="13"/>
  </si>
  <si>
    <t>横浜市立東山田中学校</t>
    <rPh sb="4" eb="7">
      <t>ヒガシヤマダ</t>
    </rPh>
    <phoneticPr fontId="13"/>
  </si>
  <si>
    <t>224-0023</t>
  </si>
  <si>
    <t>横浜市都筑区東山田 2-9-1</t>
    <rPh sb="3" eb="6">
      <t>ツヅキク</t>
    </rPh>
    <rPh sb="6" eb="9">
      <t>ヒガシヤマダ</t>
    </rPh>
    <phoneticPr fontId="13"/>
  </si>
  <si>
    <t>鶴見大学附属中学校</t>
    <rPh sb="0" eb="2">
      <t>ツルミ</t>
    </rPh>
    <rPh sb="2" eb="4">
      <t>ダイガク</t>
    </rPh>
    <rPh sb="4" eb="6">
      <t>フゾク</t>
    </rPh>
    <rPh sb="6" eb="9">
      <t>チュウガッコウ</t>
    </rPh>
    <phoneticPr fontId="43"/>
  </si>
  <si>
    <t>230-0063</t>
  </si>
  <si>
    <t>横浜市鶴見区鶴見 2-2-1</t>
    <rPh sb="0" eb="3">
      <t>ヨコハマシ</t>
    </rPh>
    <rPh sb="3" eb="6">
      <t>ツルミク</t>
    </rPh>
    <rPh sb="6" eb="8">
      <t>ツルミ</t>
    </rPh>
    <phoneticPr fontId="43"/>
  </si>
  <si>
    <t>捜真女学校中学部</t>
    <rPh sb="0" eb="1">
      <t>ソウ</t>
    </rPh>
    <rPh sb="1" eb="2">
      <t>シン</t>
    </rPh>
    <rPh sb="2" eb="5">
      <t>ジョガッコウ</t>
    </rPh>
    <rPh sb="5" eb="8">
      <t>チュウガクブ</t>
    </rPh>
    <phoneticPr fontId="13"/>
  </si>
  <si>
    <t>221-8720</t>
  </si>
  <si>
    <t>横浜市神奈川区中丸 8</t>
    <rPh sb="3" eb="7">
      <t>カナガワク</t>
    </rPh>
    <rPh sb="7" eb="9">
      <t>ナカマル</t>
    </rPh>
    <phoneticPr fontId="13"/>
  </si>
  <si>
    <t>221-0844</t>
  </si>
  <si>
    <t>横浜市神奈川区沢渡 18</t>
    <rPh sb="3" eb="7">
      <t>カナガワク</t>
    </rPh>
    <rPh sb="7" eb="9">
      <t>サワタリ</t>
    </rPh>
    <phoneticPr fontId="13"/>
  </si>
  <si>
    <t>聖光学院中学校</t>
    <rPh sb="0" eb="2">
      <t>セイコウ</t>
    </rPh>
    <rPh sb="2" eb="4">
      <t>ガクイン</t>
    </rPh>
    <rPh sb="4" eb="7">
      <t>チュウガッコウ</t>
    </rPh>
    <phoneticPr fontId="43"/>
  </si>
  <si>
    <t>231-0837</t>
  </si>
  <si>
    <t>横浜市中区滝之上 100</t>
    <rPh sb="3" eb="5">
      <t>ナカク</t>
    </rPh>
    <phoneticPr fontId="13"/>
  </si>
  <si>
    <t>横浜国立大学教育学部附属横浜中学校</t>
    <rPh sb="10" eb="12">
      <t>フゾク</t>
    </rPh>
    <phoneticPr fontId="13"/>
  </si>
  <si>
    <t>横浜市南区大岡 2-31-3</t>
  </si>
  <si>
    <t>横浜富士見丘学園中学校</t>
    <rPh sb="0" eb="2">
      <t>ヨコハマ</t>
    </rPh>
    <rPh sb="6" eb="8">
      <t>ガクエン</t>
    </rPh>
    <rPh sb="8" eb="11">
      <t>チュウガッコウ</t>
    </rPh>
    <phoneticPr fontId="13"/>
  </si>
  <si>
    <t>241-0814</t>
  </si>
  <si>
    <t>横浜市旭区中沢 1-24-1</t>
    <rPh sb="3" eb="4">
      <t>アサヒ</t>
    </rPh>
    <rPh sb="5" eb="7">
      <t>ナカザワ</t>
    </rPh>
    <phoneticPr fontId="13"/>
  </si>
  <si>
    <t>224-8515</t>
  </si>
  <si>
    <t>横浜市都筑区牛久保東 1-14-1</t>
    <rPh sb="0" eb="3">
      <t>ヨコハマシ</t>
    </rPh>
    <rPh sb="3" eb="5">
      <t>ツヅキ</t>
    </rPh>
    <rPh sb="5" eb="6">
      <t>ク</t>
    </rPh>
    <rPh sb="6" eb="10">
      <t>ウシクボヒガシ</t>
    </rPh>
    <phoneticPr fontId="37"/>
  </si>
  <si>
    <t>横浜市青葉区鉄町 1614</t>
  </si>
  <si>
    <t>関東学院六浦中学校</t>
    <rPh sb="6" eb="7">
      <t>チュウ</t>
    </rPh>
    <rPh sb="7" eb="9">
      <t>ガッコウ</t>
    </rPh>
    <phoneticPr fontId="13"/>
  </si>
  <si>
    <t>236-8504</t>
  </si>
  <si>
    <t>横浜市金沢区六浦東 1-50-1</t>
    <rPh sb="3" eb="6">
      <t>カナザワク</t>
    </rPh>
    <rPh sb="8" eb="9">
      <t>ヒガシ</t>
    </rPh>
    <phoneticPr fontId="13"/>
  </si>
  <si>
    <t>山手学院中学校</t>
    <rPh sb="4" eb="5">
      <t>チュウ</t>
    </rPh>
    <phoneticPr fontId="34"/>
  </si>
  <si>
    <t>247-0013</t>
  </si>
  <si>
    <t>横浜市栄区上郷町 460</t>
    <rPh sb="0" eb="3">
      <t>ヨコハマシ</t>
    </rPh>
    <rPh sb="3" eb="5">
      <t>サカエク</t>
    </rPh>
    <rPh sb="5" eb="8">
      <t>カミゴウチョウ</t>
    </rPh>
    <phoneticPr fontId="13"/>
  </si>
  <si>
    <t>神奈川大学附属中学校</t>
    <rPh sb="5" eb="7">
      <t>フゾク</t>
    </rPh>
    <rPh sb="7" eb="8">
      <t>チュウ</t>
    </rPh>
    <phoneticPr fontId="13"/>
  </si>
  <si>
    <t>226-0014</t>
  </si>
  <si>
    <t>横浜市緑区台村町 800</t>
    <rPh sb="0" eb="2">
      <t>ヨコハマ</t>
    </rPh>
    <rPh sb="2" eb="3">
      <t>シ</t>
    </rPh>
    <rPh sb="3" eb="4">
      <t>ミドリ</t>
    </rPh>
    <rPh sb="4" eb="5">
      <t>ク</t>
    </rPh>
    <rPh sb="5" eb="8">
      <t>ダイムラチョウ</t>
    </rPh>
    <phoneticPr fontId="61"/>
  </si>
  <si>
    <t>横浜市鶴見区下末吉 6-2-1</t>
  </si>
  <si>
    <t>230-0076</t>
  </si>
  <si>
    <t>横浜市鶴見区馬場 3-5-1</t>
    <rPh sb="3" eb="6">
      <t>ツルミク</t>
    </rPh>
    <phoneticPr fontId="13"/>
  </si>
  <si>
    <t>橘学苑中学校・高等学校</t>
    <rPh sb="0" eb="1">
      <t>タチバナ</t>
    </rPh>
    <rPh sb="1" eb="3">
      <t>ガクエン</t>
    </rPh>
    <rPh sb="3" eb="6">
      <t>チュウガッコウ</t>
    </rPh>
    <rPh sb="7" eb="9">
      <t>コウトウ</t>
    </rPh>
    <rPh sb="9" eb="11">
      <t>ガッコウ</t>
    </rPh>
    <phoneticPr fontId="13"/>
  </si>
  <si>
    <t>230-0073</t>
  </si>
  <si>
    <t>横浜市鶴見区獅子ケ谷 1-10-35</t>
    <rPh sb="3" eb="6">
      <t>ツルミク</t>
    </rPh>
    <phoneticPr fontId="13"/>
  </si>
  <si>
    <t>鶴見大学附属高等学校</t>
    <rPh sb="2" eb="4">
      <t>ダイガク</t>
    </rPh>
    <rPh sb="4" eb="6">
      <t>フゾク</t>
    </rPh>
    <phoneticPr fontId="13"/>
  </si>
  <si>
    <t>横浜市鶴見区鶴見 2-2-1</t>
    <rPh sb="3" eb="6">
      <t>ツルミク</t>
    </rPh>
    <phoneticPr fontId="13"/>
  </si>
  <si>
    <t>横浜市鶴見区北寺尾 4-10-13</t>
    <rPh sb="3" eb="6">
      <t>ツルミク</t>
    </rPh>
    <phoneticPr fontId="13"/>
  </si>
  <si>
    <t>法政大学国際高等学校</t>
    <rPh sb="4" eb="6">
      <t>コクサイ</t>
    </rPh>
    <phoneticPr fontId="13"/>
  </si>
  <si>
    <t>横浜市鶴見区岸谷 1-13-1</t>
    <rPh sb="3" eb="6">
      <t>ツルミク</t>
    </rPh>
    <phoneticPr fontId="13"/>
  </si>
  <si>
    <t>221-0854</t>
  </si>
  <si>
    <t>横浜市神奈川区三ツ沢南町 1-1</t>
  </si>
  <si>
    <t>221-0862</t>
  </si>
  <si>
    <t>横浜市神奈川区三枚町 364-1</t>
    <rPh sb="3" eb="7">
      <t>カナガワク</t>
    </rPh>
    <phoneticPr fontId="13"/>
  </si>
  <si>
    <t>221-0812</t>
  </si>
  <si>
    <t>横浜市神奈川区平川町 19-1</t>
    <rPh sb="3" eb="7">
      <t>カナガワク</t>
    </rPh>
    <phoneticPr fontId="13"/>
  </si>
  <si>
    <t>横浜市神奈川区平川町 19-2</t>
    <rPh sb="3" eb="7">
      <t>カナガワク</t>
    </rPh>
    <phoneticPr fontId="13"/>
  </si>
  <si>
    <t>横浜創英中学・高等学校</t>
    <rPh sb="4" eb="6">
      <t>チュウガク</t>
    </rPh>
    <phoneticPr fontId="13"/>
  </si>
  <si>
    <t>横浜市神奈川区西大口 28</t>
    <rPh sb="3" eb="7">
      <t>カナガワク</t>
    </rPh>
    <phoneticPr fontId="13"/>
  </si>
  <si>
    <t>221-0012</t>
  </si>
  <si>
    <t>横浜市神奈川区子安台 1-3-1</t>
    <rPh sb="3" eb="7">
      <t>カナガワク</t>
    </rPh>
    <phoneticPr fontId="13"/>
  </si>
  <si>
    <t>221-0803</t>
  </si>
  <si>
    <t>横浜市神奈川区中丸 8</t>
    <rPh sb="3" eb="7">
      <t>カナガワク</t>
    </rPh>
    <phoneticPr fontId="13"/>
  </si>
  <si>
    <t>横浜市神奈川区沢渡 18</t>
    <rPh sb="3" eb="7">
      <t>カナガワク</t>
    </rPh>
    <phoneticPr fontId="13"/>
  </si>
  <si>
    <t>横浜市神奈川区沢渡 21</t>
    <rPh sb="3" eb="7">
      <t>カナガワク</t>
    </rPh>
    <phoneticPr fontId="13"/>
  </si>
  <si>
    <t>横浜市西区岡野町 1-5-8</t>
  </si>
  <si>
    <t>231-0832</t>
  </si>
  <si>
    <t>横浜市中区本牧緑ケ丘 37</t>
  </si>
  <si>
    <t>231-0825</t>
  </si>
  <si>
    <t>横浜市中区本牧間門 40-1</t>
    <rPh sb="3" eb="4">
      <t>ナカ</t>
    </rPh>
    <rPh sb="4" eb="5">
      <t>ク</t>
    </rPh>
    <rPh sb="5" eb="9">
      <t>ホンモクマカド</t>
    </rPh>
    <phoneticPr fontId="13"/>
  </si>
  <si>
    <t>横浜市立みなと総合高等学校</t>
    <rPh sb="0" eb="2">
      <t>ヨコハマ</t>
    </rPh>
    <rPh sb="2" eb="4">
      <t>シリツ</t>
    </rPh>
    <rPh sb="7" eb="9">
      <t>ソウゴウ</t>
    </rPh>
    <phoneticPr fontId="13"/>
  </si>
  <si>
    <t>横浜市中区山下町 231</t>
    <rPh sb="3" eb="5">
      <t>ナカク</t>
    </rPh>
    <phoneticPr fontId="13"/>
  </si>
  <si>
    <t>聖光学院中学・高等学校</t>
    <rPh sb="4" eb="6">
      <t>チュウガク</t>
    </rPh>
    <phoneticPr fontId="13"/>
  </si>
  <si>
    <t>231-8681</t>
  </si>
  <si>
    <t>横浜雙葉中学高等学校</t>
    <rPh sb="0" eb="2">
      <t>ヨコハマ</t>
    </rPh>
    <rPh sb="2" eb="4">
      <t>フタバ</t>
    </rPh>
    <rPh sb="4" eb="6">
      <t>チュウガク</t>
    </rPh>
    <rPh sb="6" eb="10">
      <t>コウトウガッコウ</t>
    </rPh>
    <phoneticPr fontId="61"/>
  </si>
  <si>
    <t>231-8653</t>
  </si>
  <si>
    <t>横浜市中区山手町 88</t>
    <rPh sb="3" eb="5">
      <t>ナカク</t>
    </rPh>
    <phoneticPr fontId="13"/>
  </si>
  <si>
    <t>横浜女学院中学校高等学校</t>
    <rPh sb="6" eb="8">
      <t>ガッコウ</t>
    </rPh>
    <phoneticPr fontId="13"/>
  </si>
  <si>
    <t>231-0862</t>
  </si>
  <si>
    <t>横浜市中区山手町 203</t>
    <rPh sb="3" eb="5">
      <t>ナカク</t>
    </rPh>
    <phoneticPr fontId="13"/>
  </si>
  <si>
    <t>関東学院中学校高等学校</t>
    <rPh sb="4" eb="7">
      <t>チュウガッコウ</t>
    </rPh>
    <rPh sb="7" eb="11">
      <t>コウトウガッコウ</t>
    </rPh>
    <phoneticPr fontId="13"/>
  </si>
  <si>
    <t>232-0002</t>
  </si>
  <si>
    <t>横浜市南区三春台 4</t>
    <rPh sb="0" eb="2">
      <t>ヨコハマ</t>
    </rPh>
    <rPh sb="2" eb="3">
      <t>シ</t>
    </rPh>
    <rPh sb="3" eb="4">
      <t>ミナミ</t>
    </rPh>
    <rPh sb="4" eb="5">
      <t>ク</t>
    </rPh>
    <rPh sb="5" eb="8">
      <t>ミハルダイ</t>
    </rPh>
    <phoneticPr fontId="43"/>
  </si>
  <si>
    <t>県立横浜清陵高等学校</t>
    <rPh sb="2" eb="4">
      <t>ヨコハマ</t>
    </rPh>
    <rPh sb="4" eb="5">
      <t>セイ</t>
    </rPh>
    <rPh sb="5" eb="6">
      <t>リョウ</t>
    </rPh>
    <rPh sb="6" eb="8">
      <t>コウトウ</t>
    </rPh>
    <phoneticPr fontId="13"/>
  </si>
  <si>
    <t>232-0007</t>
  </si>
  <si>
    <t>横浜市南区清水ケ丘 41</t>
  </si>
  <si>
    <t>232-0006</t>
  </si>
  <si>
    <t>横浜市南区南太田 2-30-1</t>
    <rPh sb="3" eb="5">
      <t>ミナミク</t>
    </rPh>
    <phoneticPr fontId="13"/>
  </si>
  <si>
    <t>県立横浜国際高等学校</t>
    <rPh sb="0" eb="2">
      <t>ケンリツ</t>
    </rPh>
    <rPh sb="2" eb="4">
      <t>ヨコハマ</t>
    </rPh>
    <rPh sb="4" eb="6">
      <t>コクサイ</t>
    </rPh>
    <rPh sb="6" eb="8">
      <t>コウトウ</t>
    </rPh>
    <rPh sb="8" eb="10">
      <t>ガッコウ</t>
    </rPh>
    <phoneticPr fontId="43"/>
  </si>
  <si>
    <t>横浜市南区六ツ川 1-731</t>
    <rPh sb="0" eb="2">
      <t>ヨコハマ</t>
    </rPh>
    <rPh sb="2" eb="3">
      <t>シ</t>
    </rPh>
    <rPh sb="3" eb="4">
      <t>ミナミ</t>
    </rPh>
    <rPh sb="4" eb="5">
      <t>ク</t>
    </rPh>
    <rPh sb="5" eb="6">
      <t>ロク</t>
    </rPh>
    <rPh sb="7" eb="8">
      <t>ガワ</t>
    </rPh>
    <phoneticPr fontId="43"/>
  </si>
  <si>
    <t>240-0026</t>
  </si>
  <si>
    <t>横浜市保土ケ谷区権太坂 1-7-1</t>
  </si>
  <si>
    <t>240-0045</t>
  </si>
  <si>
    <t>横浜市保土ケ谷区川島町 1557</t>
  </si>
  <si>
    <t>横浜市保土ケ谷区桜ケ丘 2-15-1</t>
  </si>
  <si>
    <t>横浜市保土ケ谷区岩井町 447</t>
  </si>
  <si>
    <t>県立旭高等学校</t>
    <rPh sb="0" eb="2">
      <t>ケンリツ</t>
    </rPh>
    <rPh sb="2" eb="3">
      <t>アサヒ</t>
    </rPh>
    <phoneticPr fontId="13"/>
  </si>
  <si>
    <t>241-0806</t>
  </si>
  <si>
    <t>横浜市旭区下川井町 2247</t>
    <rPh sb="3" eb="5">
      <t>アサヒク</t>
    </rPh>
    <rPh sb="5" eb="8">
      <t>シモカワイ</t>
    </rPh>
    <rPh sb="8" eb="9">
      <t>チョウ</t>
    </rPh>
    <phoneticPr fontId="13"/>
  </si>
  <si>
    <t>県立希望ケ丘高等学校</t>
    <rPh sb="2" eb="6">
      <t>キボウガオカ</t>
    </rPh>
    <phoneticPr fontId="13"/>
  </si>
  <si>
    <t>横浜市旭区南希望が丘 79-1</t>
    <rPh sb="3" eb="5">
      <t>アサヒク</t>
    </rPh>
    <rPh sb="5" eb="8">
      <t>ミナミキボウ</t>
    </rPh>
    <rPh sb="9" eb="10">
      <t>オカ</t>
    </rPh>
    <phoneticPr fontId="13"/>
  </si>
  <si>
    <t>241-0001</t>
  </si>
  <si>
    <t>横浜市旭区上白根町 1161-7</t>
    <rPh sb="3" eb="5">
      <t>アサヒク</t>
    </rPh>
    <phoneticPr fontId="13"/>
  </si>
  <si>
    <t>県立二俣川看護福祉高等学校</t>
    <rPh sb="5" eb="7">
      <t>カンゴ</t>
    </rPh>
    <rPh sb="7" eb="9">
      <t>フクシ</t>
    </rPh>
    <phoneticPr fontId="13"/>
  </si>
  <si>
    <t>241-0815</t>
  </si>
  <si>
    <t>横浜市旭区中尾 1-5-1</t>
    <rPh sb="3" eb="5">
      <t>アサヒク</t>
    </rPh>
    <phoneticPr fontId="13"/>
  </si>
  <si>
    <t>241-0005</t>
  </si>
  <si>
    <t>横浜市旭区白根 7-1-1</t>
    <rPh sb="3" eb="5">
      <t>アサヒク</t>
    </rPh>
    <phoneticPr fontId="13"/>
  </si>
  <si>
    <t>横浜富士見丘学園中学校・高等学校</t>
    <rPh sb="0" eb="2">
      <t>ヨコハマ</t>
    </rPh>
    <rPh sb="6" eb="8">
      <t>ガクエン</t>
    </rPh>
    <rPh sb="8" eb="11">
      <t>チュウガッコウ</t>
    </rPh>
    <rPh sb="12" eb="14">
      <t>コウトウ</t>
    </rPh>
    <rPh sb="14" eb="16">
      <t>ガッコウ</t>
    </rPh>
    <phoneticPr fontId="13"/>
  </si>
  <si>
    <t>横浜市泉区和泉町 7713</t>
  </si>
  <si>
    <t>県立横浜緑園高等学校</t>
    <rPh sb="2" eb="4">
      <t>ヨコハマ</t>
    </rPh>
    <rPh sb="4" eb="6">
      <t>リョクエン</t>
    </rPh>
    <rPh sb="6" eb="8">
      <t>コウトウ</t>
    </rPh>
    <phoneticPr fontId="13"/>
  </si>
  <si>
    <t>横浜市泉区岡津町 2667</t>
    <rPh sb="3" eb="5">
      <t>イズミク</t>
    </rPh>
    <phoneticPr fontId="13"/>
  </si>
  <si>
    <t>県立横浜瀬谷高等学校</t>
    <rPh sb="2" eb="4">
      <t>ヨコハマ</t>
    </rPh>
    <phoneticPr fontId="13"/>
  </si>
  <si>
    <t>246-0011</t>
  </si>
  <si>
    <t>横浜市瀬谷区東野台 29-1</t>
  </si>
  <si>
    <t>246-0026</t>
  </si>
  <si>
    <t>横浜市瀬谷区阿久和南 1-3-1</t>
    <rPh sb="3" eb="6">
      <t>セヤク</t>
    </rPh>
    <phoneticPr fontId="13"/>
  </si>
  <si>
    <t>県立横浜南陵高等学校</t>
    <rPh sb="4" eb="5">
      <t>ナン</t>
    </rPh>
    <rPh sb="5" eb="6">
      <t>リョウ</t>
    </rPh>
    <phoneticPr fontId="13"/>
  </si>
  <si>
    <t>234-0053</t>
  </si>
  <si>
    <t>横浜市港南区日野中央 2-26-1</t>
  </si>
  <si>
    <t>県立横浜明朋高等学校</t>
    <rPh sb="0" eb="2">
      <t>ケンリツ</t>
    </rPh>
    <rPh sb="2" eb="4">
      <t>ヨコハマ</t>
    </rPh>
    <rPh sb="4" eb="5">
      <t>メイ</t>
    </rPh>
    <rPh sb="5" eb="6">
      <t>トモ</t>
    </rPh>
    <rPh sb="6" eb="8">
      <t>コウトウ</t>
    </rPh>
    <rPh sb="8" eb="10">
      <t>ガッコウ</t>
    </rPh>
    <phoneticPr fontId="13"/>
  </si>
  <si>
    <t>横浜市港南区港南台 9-18-1</t>
    <rPh sb="0" eb="3">
      <t>ヨコハマシ</t>
    </rPh>
    <rPh sb="3" eb="6">
      <t>コウナンク</t>
    </rPh>
    <rPh sb="6" eb="9">
      <t>コウナンダイ</t>
    </rPh>
    <phoneticPr fontId="13"/>
  </si>
  <si>
    <t>横浜市立南高等学校</t>
    <rPh sb="2" eb="4">
      <t>シリツ</t>
    </rPh>
    <rPh sb="4" eb="5">
      <t>ミナミ</t>
    </rPh>
    <phoneticPr fontId="13"/>
  </si>
  <si>
    <t>県立横浜氷取沢高等学校</t>
    <rPh sb="2" eb="4">
      <t>ヨコハマ</t>
    </rPh>
    <phoneticPr fontId="13"/>
  </si>
  <si>
    <t>235-0043</t>
  </si>
  <si>
    <t>横浜市磯子区氷取沢町 938-2</t>
    <rPh sb="3" eb="6">
      <t>イソゴク</t>
    </rPh>
    <rPh sb="9" eb="10">
      <t>マチ</t>
    </rPh>
    <phoneticPr fontId="13"/>
  </si>
  <si>
    <t>横浜学園中・高等学校</t>
    <rPh sb="0" eb="2">
      <t>ヨコハマ</t>
    </rPh>
    <rPh sb="2" eb="4">
      <t>ガクエン</t>
    </rPh>
    <rPh sb="4" eb="5">
      <t>チュウ</t>
    </rPh>
    <phoneticPr fontId="13"/>
  </si>
  <si>
    <t>横浜市磯子区岡村 2-4-1</t>
    <rPh sb="3" eb="6">
      <t>イソゴク</t>
    </rPh>
    <rPh sb="6" eb="8">
      <t>オカムラ</t>
    </rPh>
    <phoneticPr fontId="13"/>
  </si>
  <si>
    <t>県立金沢総合高等学校</t>
    <rPh sb="2" eb="4">
      <t>カナザワ</t>
    </rPh>
    <rPh sb="4" eb="6">
      <t>ソウゴウ</t>
    </rPh>
    <phoneticPr fontId="13"/>
  </si>
  <si>
    <t>236-0051</t>
  </si>
  <si>
    <t>横浜市金沢区富岡東 6-34-1</t>
    <rPh sb="3" eb="6">
      <t>カナザワク</t>
    </rPh>
    <phoneticPr fontId="13"/>
  </si>
  <si>
    <t>236-0027</t>
  </si>
  <si>
    <t>横浜市金沢区瀬戸 22-1</t>
    <rPh sb="3" eb="6">
      <t>カナザワク</t>
    </rPh>
    <phoneticPr fontId="13"/>
  </si>
  <si>
    <t>横浜高等学校</t>
    <rPh sb="2" eb="4">
      <t>コウトウ</t>
    </rPh>
    <phoneticPr fontId="13"/>
  </si>
  <si>
    <t>236-0053</t>
  </si>
  <si>
    <t>横浜市金沢区能見台通 46-1</t>
    <rPh sb="3" eb="6">
      <t>カナザワク</t>
    </rPh>
    <phoneticPr fontId="13"/>
  </si>
  <si>
    <t>横浜創学館高等学校</t>
    <rPh sb="2" eb="3">
      <t>ソウ</t>
    </rPh>
    <rPh sb="3" eb="4">
      <t>ガク</t>
    </rPh>
    <rPh sb="4" eb="5">
      <t>カン</t>
    </rPh>
    <rPh sb="5" eb="7">
      <t>コウトウ</t>
    </rPh>
    <rPh sb="7" eb="9">
      <t>ガッコウ</t>
    </rPh>
    <phoneticPr fontId="13"/>
  </si>
  <si>
    <t>236-0037</t>
  </si>
  <si>
    <t>横浜市金沢区六浦東 1-43-1</t>
    <rPh sb="3" eb="5">
      <t>カナザワ</t>
    </rPh>
    <rPh sb="5" eb="6">
      <t>ク</t>
    </rPh>
    <rPh sb="6" eb="8">
      <t>ムツウラ</t>
    </rPh>
    <rPh sb="8" eb="9">
      <t>ヒガシ</t>
    </rPh>
    <phoneticPr fontId="13"/>
  </si>
  <si>
    <t>関東学院六浦高等学校</t>
    <rPh sb="6" eb="8">
      <t>コウトウ</t>
    </rPh>
    <phoneticPr fontId="13"/>
  </si>
  <si>
    <t>県立舞岡高等学校</t>
    <rPh sb="0" eb="2">
      <t>ケンリツ</t>
    </rPh>
    <rPh sb="2" eb="4">
      <t>マイオカ</t>
    </rPh>
    <phoneticPr fontId="13"/>
  </si>
  <si>
    <t>244-0814</t>
  </si>
  <si>
    <t>横浜市戸塚区南舞岡 3-36-1</t>
    <rPh sb="3" eb="5">
      <t>トツカ</t>
    </rPh>
    <rPh sb="6" eb="9">
      <t>ミナミマイオカ</t>
    </rPh>
    <phoneticPr fontId="13"/>
  </si>
  <si>
    <t>県立上矢部高等学校</t>
    <rPh sb="0" eb="2">
      <t>ケンリツ</t>
    </rPh>
    <rPh sb="2" eb="5">
      <t>カミヤベ</t>
    </rPh>
    <phoneticPr fontId="13"/>
  </si>
  <si>
    <t>245-0053</t>
  </si>
  <si>
    <t>横浜市戸塚区上矢部町 3230</t>
    <rPh sb="3" eb="5">
      <t>トツカ</t>
    </rPh>
    <rPh sb="6" eb="9">
      <t>カミヤベ</t>
    </rPh>
    <rPh sb="9" eb="10">
      <t>マチ</t>
    </rPh>
    <phoneticPr fontId="13"/>
  </si>
  <si>
    <t>県立横浜桜陽高等学校</t>
    <rPh sb="2" eb="4">
      <t>ヨコハマ</t>
    </rPh>
    <rPh sb="4" eb="5">
      <t>オウ</t>
    </rPh>
    <rPh sb="5" eb="6">
      <t>ヨウ</t>
    </rPh>
    <phoneticPr fontId="13"/>
  </si>
  <si>
    <t>横浜市戸塚区汲沢町 973</t>
    <rPh sb="3" eb="6">
      <t>トツカク</t>
    </rPh>
    <rPh sb="8" eb="9">
      <t>マチ</t>
    </rPh>
    <phoneticPr fontId="13"/>
  </si>
  <si>
    <t>245-8588</t>
  </si>
  <si>
    <t>横浜市戸塚区汲沢 2-27-1</t>
    <rPh sb="3" eb="6">
      <t>トツカク</t>
    </rPh>
    <phoneticPr fontId="13"/>
  </si>
  <si>
    <t>公文国際学園中・高等部</t>
    <rPh sb="6" eb="7">
      <t>チュウ</t>
    </rPh>
    <phoneticPr fontId="13"/>
  </si>
  <si>
    <t>244-0004</t>
  </si>
  <si>
    <t>横浜市戸塚区小雀町 777</t>
    <rPh sb="3" eb="6">
      <t>トツカク</t>
    </rPh>
    <phoneticPr fontId="13"/>
  </si>
  <si>
    <t>244-0845</t>
  </si>
  <si>
    <t>横浜市栄区金井町 100</t>
    <rPh sb="3" eb="4">
      <t>サカエ</t>
    </rPh>
    <rPh sb="4" eb="5">
      <t>ク</t>
    </rPh>
    <rPh sb="5" eb="8">
      <t>カナイマチ</t>
    </rPh>
    <phoneticPr fontId="13"/>
  </si>
  <si>
    <t>247-0004</t>
  </si>
  <si>
    <t>横浜市栄区柏陽 1-1</t>
  </si>
  <si>
    <t>県立横浜栄高等学校</t>
    <rPh sb="2" eb="4">
      <t>ヨコハマ</t>
    </rPh>
    <rPh sb="4" eb="5">
      <t>サカエ</t>
    </rPh>
    <phoneticPr fontId="13"/>
  </si>
  <si>
    <t>横浜市栄区上郷町 555</t>
    <rPh sb="3" eb="5">
      <t>サカエク</t>
    </rPh>
    <phoneticPr fontId="13"/>
  </si>
  <si>
    <t>横浜市栄区上郷町 460</t>
    <rPh sb="3" eb="5">
      <t>サカエク</t>
    </rPh>
    <phoneticPr fontId="13"/>
  </si>
  <si>
    <t>清心女子高等学校</t>
    <rPh sb="0" eb="2">
      <t>セイシン</t>
    </rPh>
    <rPh sb="2" eb="4">
      <t>ジョシ</t>
    </rPh>
    <rPh sb="4" eb="6">
      <t>コウトウ</t>
    </rPh>
    <rPh sb="6" eb="8">
      <t>ガッコウ</t>
    </rPh>
    <phoneticPr fontId="13"/>
  </si>
  <si>
    <t>222-0024</t>
  </si>
  <si>
    <t>横浜市港北区篠原台町 36-37</t>
    <rPh sb="5" eb="6">
      <t>ク</t>
    </rPh>
    <rPh sb="6" eb="8">
      <t>シノハラ</t>
    </rPh>
    <rPh sb="8" eb="9">
      <t>ダイ</t>
    </rPh>
    <rPh sb="9" eb="10">
      <t>マチ</t>
    </rPh>
    <phoneticPr fontId="13"/>
  </si>
  <si>
    <t>横浜市港北区大倉山 7-35-1</t>
    <rPh sb="6" eb="9">
      <t>オオクラヤマ</t>
    </rPh>
    <phoneticPr fontId="13"/>
  </si>
  <si>
    <t>223-0057</t>
  </si>
  <si>
    <t>横浜市港北区新羽町 1348</t>
    <rPh sb="3" eb="6">
      <t>コウホクク</t>
    </rPh>
    <phoneticPr fontId="13"/>
  </si>
  <si>
    <t>222-0034</t>
  </si>
  <si>
    <t>横浜市港北区岸根町 370</t>
    <rPh sb="3" eb="6">
      <t>コウホクク</t>
    </rPh>
    <phoneticPr fontId="13"/>
  </si>
  <si>
    <t>英理女子学院高等学校</t>
    <rPh sb="0" eb="1">
      <t>エイ</t>
    </rPh>
    <rPh sb="1" eb="2">
      <t>リ</t>
    </rPh>
    <rPh sb="2" eb="4">
      <t>ジョシ</t>
    </rPh>
    <rPh sb="4" eb="6">
      <t>ガクイン</t>
    </rPh>
    <rPh sb="6" eb="8">
      <t>コウトウ</t>
    </rPh>
    <rPh sb="8" eb="10">
      <t>ガッコウ</t>
    </rPh>
    <phoneticPr fontId="13"/>
  </si>
  <si>
    <t>222-0011</t>
  </si>
  <si>
    <t>横浜市港北区菊名 7-6-43</t>
    <rPh sb="3" eb="6">
      <t>コウホクク</t>
    </rPh>
    <phoneticPr fontId="13"/>
  </si>
  <si>
    <t>日本大学高等学校・中学校</t>
    <rPh sb="9" eb="12">
      <t>チュウガッコウ</t>
    </rPh>
    <phoneticPr fontId="13"/>
  </si>
  <si>
    <t>223-8566</t>
  </si>
  <si>
    <t>横浜市港北区箕輪町 2-9-1</t>
    <rPh sb="3" eb="6">
      <t>コウホクク</t>
    </rPh>
    <phoneticPr fontId="13"/>
  </si>
  <si>
    <t>223-8524</t>
  </si>
  <si>
    <t>横浜市港北区日吉 4-1-2</t>
    <rPh sb="3" eb="6">
      <t>コウホクク</t>
    </rPh>
    <phoneticPr fontId="13"/>
  </si>
  <si>
    <t>226-0006</t>
  </si>
  <si>
    <t>横浜市緑区白山 4-71-1</t>
  </si>
  <si>
    <t>横浜市緑区霧が丘 6-16-1</t>
    <rPh sb="3" eb="5">
      <t>ミドリク</t>
    </rPh>
    <phoneticPr fontId="13"/>
  </si>
  <si>
    <t>横浜翠陵中学・高等学校</t>
    <rPh sb="4" eb="6">
      <t>チュウガク</t>
    </rPh>
    <phoneticPr fontId="13"/>
  </si>
  <si>
    <t>226-0015</t>
  </si>
  <si>
    <t>横浜市緑区三保町 1</t>
    <rPh sb="3" eb="5">
      <t>ミドリク</t>
    </rPh>
    <phoneticPr fontId="13"/>
  </si>
  <si>
    <t>神奈川大学附属中・高等学校</t>
    <rPh sb="5" eb="7">
      <t>フゾク</t>
    </rPh>
    <rPh sb="7" eb="8">
      <t>チュウ</t>
    </rPh>
    <rPh sb="9" eb="13">
      <t>コウトウガッコウ</t>
    </rPh>
    <phoneticPr fontId="13"/>
  </si>
  <si>
    <t>森村学園中・高等部</t>
    <rPh sb="0" eb="2">
      <t>モリムラ</t>
    </rPh>
    <rPh sb="2" eb="4">
      <t>ガクエン</t>
    </rPh>
    <rPh sb="4" eb="5">
      <t>チュウ</t>
    </rPh>
    <rPh sb="6" eb="9">
      <t>コウトウブ</t>
    </rPh>
    <phoneticPr fontId="13"/>
  </si>
  <si>
    <t>226-0026</t>
  </si>
  <si>
    <t>横浜市緑区長津田町 2695</t>
    <rPh sb="0" eb="3">
      <t>ヨコハマシ</t>
    </rPh>
    <rPh sb="3" eb="5">
      <t>ミドリク</t>
    </rPh>
    <rPh sb="5" eb="9">
      <t>ナガツタチョウ</t>
    </rPh>
    <phoneticPr fontId="34"/>
  </si>
  <si>
    <t>横浜市青葉区市ケ尾町 1854</t>
  </si>
  <si>
    <t>225-0004</t>
  </si>
  <si>
    <t>横浜市青葉区元石川町 4116</t>
    <rPh sb="3" eb="6">
      <t>アオバク</t>
    </rPh>
    <phoneticPr fontId="13"/>
  </si>
  <si>
    <t>横浜市青葉区鉄町 1614</t>
    <rPh sb="3" eb="6">
      <t>アオバク</t>
    </rPh>
    <phoneticPr fontId="13"/>
  </si>
  <si>
    <t>224-0035</t>
  </si>
  <si>
    <t>横浜市都筑区新栄町 1-1</t>
  </si>
  <si>
    <t>中央大学附属
横浜中学校・高等学校</t>
    <rPh sb="0" eb="2">
      <t>チュウオウ</t>
    </rPh>
    <rPh sb="2" eb="4">
      <t>ダイガク</t>
    </rPh>
    <rPh sb="4" eb="6">
      <t>フゾク</t>
    </rPh>
    <rPh sb="7" eb="9">
      <t>ヨコハマ</t>
    </rPh>
    <rPh sb="9" eb="12">
      <t>チュウガッコウ</t>
    </rPh>
    <rPh sb="13" eb="15">
      <t>コウトウ</t>
    </rPh>
    <rPh sb="15" eb="17">
      <t>ガッコウ</t>
    </rPh>
    <phoneticPr fontId="37"/>
  </si>
  <si>
    <t>224-0057</t>
  </si>
  <si>
    <t>横浜市都筑区川和町 2226-1</t>
    <rPh sb="3" eb="6">
      <t>ツヅキク</t>
    </rPh>
    <phoneticPr fontId="13"/>
  </si>
  <si>
    <t>横浜市都筑区荏田南 3-9-1</t>
    <rPh sb="3" eb="6">
      <t>ツヅキク</t>
    </rPh>
    <phoneticPr fontId="13"/>
  </si>
  <si>
    <t>サレジオ学院中学校高等学校</t>
    <rPh sb="6" eb="9">
      <t>チュウガッコウ</t>
    </rPh>
    <phoneticPr fontId="27"/>
  </si>
  <si>
    <t>224-0029</t>
  </si>
  <si>
    <t>横浜市都筑区南山田 3-43-1</t>
    <rPh sb="0" eb="3">
      <t>ヨコハマシ</t>
    </rPh>
    <rPh sb="3" eb="6">
      <t>ツヅキク</t>
    </rPh>
    <rPh sb="6" eb="9">
      <t>ミナミヤマタ</t>
    </rPh>
    <phoneticPr fontId="13"/>
  </si>
  <si>
    <t>川崎市立大師中学校</t>
    <rPh sb="0" eb="4">
      <t>カワサキシリツ</t>
    </rPh>
    <rPh sb="4" eb="6">
      <t>ダイシ</t>
    </rPh>
    <rPh sb="6" eb="9">
      <t>チュウガッコウ</t>
    </rPh>
    <phoneticPr fontId="13"/>
  </si>
  <si>
    <t>210-0811</t>
  </si>
  <si>
    <t>川崎市川崎区大師河原 ２－１－１</t>
    <rPh sb="6" eb="10">
      <t>ダイシカワラ</t>
    </rPh>
    <phoneticPr fontId="13"/>
  </si>
  <si>
    <t>川崎市立南大師中学校</t>
    <rPh sb="0" eb="4">
      <t>カワサキシリツ</t>
    </rPh>
    <rPh sb="4" eb="5">
      <t>ミナミ</t>
    </rPh>
    <rPh sb="5" eb="7">
      <t>ダイシ</t>
    </rPh>
    <rPh sb="7" eb="10">
      <t>チュウガッコウ</t>
    </rPh>
    <phoneticPr fontId="13"/>
  </si>
  <si>
    <t>210-0828</t>
  </si>
  <si>
    <t>川崎市川崎区四谷上町 ２４－１　　</t>
    <rPh sb="6" eb="8">
      <t>ヨツヤ</t>
    </rPh>
    <rPh sb="8" eb="10">
      <t>ウワマチ</t>
    </rPh>
    <phoneticPr fontId="13"/>
  </si>
  <si>
    <t>川崎市立川中島中学校</t>
    <rPh sb="0" eb="4">
      <t>カワサキシリツ</t>
    </rPh>
    <rPh sb="4" eb="7">
      <t>カワナカジマ</t>
    </rPh>
    <rPh sb="7" eb="10">
      <t>チュウガッコウ</t>
    </rPh>
    <phoneticPr fontId="13"/>
  </si>
  <si>
    <t>210-0804</t>
  </si>
  <si>
    <t>川崎市川崎区藤崎 ２-１９－１</t>
    <rPh sb="6" eb="8">
      <t>フジサキ</t>
    </rPh>
    <phoneticPr fontId="13"/>
  </si>
  <si>
    <t>川崎市立臨港中学校</t>
    <rPh sb="0" eb="4">
      <t>カワサキシリツ</t>
    </rPh>
    <rPh sb="4" eb="6">
      <t>リンコウ</t>
    </rPh>
    <rPh sb="6" eb="9">
      <t>チュウガッコウ</t>
    </rPh>
    <phoneticPr fontId="13"/>
  </si>
  <si>
    <t>210-0851</t>
  </si>
  <si>
    <t>川崎市川崎区浜町 ２－１１－２２</t>
    <rPh sb="6" eb="8">
      <t>ハマチョウ</t>
    </rPh>
    <phoneticPr fontId="13"/>
  </si>
  <si>
    <t>川崎市立田島中学校</t>
    <rPh sb="0" eb="4">
      <t>カワサキシリツ</t>
    </rPh>
    <rPh sb="4" eb="6">
      <t>タジマ</t>
    </rPh>
    <rPh sb="6" eb="9">
      <t>チュウガッコウ</t>
    </rPh>
    <phoneticPr fontId="13"/>
  </si>
  <si>
    <t>210-0846</t>
  </si>
  <si>
    <t>川崎市川崎区小田 ２－２１－７</t>
    <rPh sb="6" eb="8">
      <t>オダ</t>
    </rPh>
    <phoneticPr fontId="13"/>
  </si>
  <si>
    <t>川崎市立京町中学校</t>
    <rPh sb="0" eb="4">
      <t>カワサキシリツ</t>
    </rPh>
    <rPh sb="4" eb="5">
      <t>キョウ</t>
    </rPh>
    <rPh sb="5" eb="6">
      <t>マチ</t>
    </rPh>
    <rPh sb="6" eb="9">
      <t>チュウガッコウ</t>
    </rPh>
    <phoneticPr fontId="13"/>
  </si>
  <si>
    <t>210-0848</t>
  </si>
  <si>
    <t>川崎市川崎区京町 ３－１９－１１</t>
    <rPh sb="6" eb="7">
      <t>キョウ</t>
    </rPh>
    <rPh sb="7" eb="8">
      <t>マチ</t>
    </rPh>
    <phoneticPr fontId="13"/>
  </si>
  <si>
    <t>川崎市立渡田中学校</t>
    <rPh sb="0" eb="2">
      <t>カワサキ</t>
    </rPh>
    <rPh sb="2" eb="4">
      <t>シリツ</t>
    </rPh>
    <rPh sb="4" eb="6">
      <t>ワタリダ</t>
    </rPh>
    <rPh sb="6" eb="9">
      <t>チュウガッコウ</t>
    </rPh>
    <phoneticPr fontId="13"/>
  </si>
  <si>
    <t>210-0841</t>
  </si>
  <si>
    <t>川崎市川崎区渡田向町 １１－１</t>
    <rPh sb="6" eb="8">
      <t>ワタリダ</t>
    </rPh>
    <rPh sb="8" eb="9">
      <t>ムカイ</t>
    </rPh>
    <rPh sb="9" eb="10">
      <t>チョウ</t>
    </rPh>
    <phoneticPr fontId="13"/>
  </si>
  <si>
    <t>川崎市立富士見中学校</t>
    <rPh sb="0" eb="4">
      <t>カワサキシリツ</t>
    </rPh>
    <rPh sb="4" eb="7">
      <t>フジミ</t>
    </rPh>
    <rPh sb="7" eb="10">
      <t>チュウガッコウ</t>
    </rPh>
    <phoneticPr fontId="13"/>
  </si>
  <si>
    <t>210-0011</t>
  </si>
  <si>
    <t>川崎市川崎区富士見 ２－１－２</t>
    <rPh sb="0" eb="3">
      <t>カワサキシ</t>
    </rPh>
    <rPh sb="3" eb="6">
      <t>カワサキク</t>
    </rPh>
    <rPh sb="6" eb="9">
      <t>フジミ</t>
    </rPh>
    <phoneticPr fontId="13"/>
  </si>
  <si>
    <t>川崎市立川崎中学校</t>
    <rPh sb="0" eb="2">
      <t>カワサキ</t>
    </rPh>
    <rPh sb="2" eb="4">
      <t>シリツ</t>
    </rPh>
    <rPh sb="4" eb="6">
      <t>カワサキ</t>
    </rPh>
    <rPh sb="6" eb="9">
      <t>チュウガッコウ</t>
    </rPh>
    <phoneticPr fontId="13"/>
  </si>
  <si>
    <t>210-0025</t>
  </si>
  <si>
    <t>川崎市川崎区下並木 50</t>
    <rPh sb="0" eb="3">
      <t>カワサキシ</t>
    </rPh>
    <rPh sb="3" eb="6">
      <t>カワサキク</t>
    </rPh>
    <rPh sb="6" eb="9">
      <t>シモナミキ</t>
    </rPh>
    <phoneticPr fontId="13"/>
  </si>
  <si>
    <t>川崎市立川崎高等学校
附属中学校</t>
    <rPh sb="0" eb="2">
      <t>カワサキ</t>
    </rPh>
    <rPh sb="2" eb="4">
      <t>シリツ</t>
    </rPh>
    <rPh sb="4" eb="6">
      <t>カワサキ</t>
    </rPh>
    <rPh sb="6" eb="8">
      <t>コウトウ</t>
    </rPh>
    <rPh sb="8" eb="10">
      <t>ガッコウ</t>
    </rPh>
    <rPh sb="11" eb="13">
      <t>フゾク</t>
    </rPh>
    <rPh sb="13" eb="16">
      <t>チュウガッコウ</t>
    </rPh>
    <phoneticPr fontId="13"/>
  </si>
  <si>
    <t>210-0806</t>
  </si>
  <si>
    <t>川崎市川崎区中島 ３－３－１</t>
    <rPh sb="0" eb="8">
      <t>210-0806</t>
    </rPh>
    <phoneticPr fontId="13"/>
  </si>
  <si>
    <t>川崎市立南河原中学校</t>
    <rPh sb="0" eb="4">
      <t>カワサキシリツ</t>
    </rPh>
    <rPh sb="4" eb="7">
      <t>ミナミカワラ</t>
    </rPh>
    <rPh sb="7" eb="10">
      <t>チュウガッコウ</t>
    </rPh>
    <phoneticPr fontId="13"/>
  </si>
  <si>
    <t>212-0012</t>
  </si>
  <si>
    <t>川崎市幸区中幸町 ４－３１</t>
    <rPh sb="5" eb="8">
      <t>ナカサイワイチョウ</t>
    </rPh>
    <phoneticPr fontId="13"/>
  </si>
  <si>
    <t>川崎市立御幸中学校</t>
    <rPh sb="0" eb="4">
      <t>カワサキシリツ</t>
    </rPh>
    <rPh sb="4" eb="6">
      <t>ミユキ</t>
    </rPh>
    <rPh sb="6" eb="9">
      <t>チュウガッコウ</t>
    </rPh>
    <phoneticPr fontId="13"/>
  </si>
  <si>
    <t>212-0005</t>
  </si>
  <si>
    <t>川崎市幸区戸手 ４－２－１</t>
    <rPh sb="0" eb="3">
      <t>カワサキシ</t>
    </rPh>
    <rPh sb="3" eb="5">
      <t>サイワイク</t>
    </rPh>
    <rPh sb="5" eb="7">
      <t>トデ</t>
    </rPh>
    <phoneticPr fontId="13"/>
  </si>
  <si>
    <t>川崎市立塚越中学校</t>
    <rPh sb="0" eb="4">
      <t>カワサキシリツ</t>
    </rPh>
    <rPh sb="4" eb="6">
      <t>ツカコシ</t>
    </rPh>
    <rPh sb="6" eb="9">
      <t>チュウガッコウ</t>
    </rPh>
    <phoneticPr fontId="13"/>
  </si>
  <si>
    <t>212-0024</t>
  </si>
  <si>
    <t>川崎市幸区塚越 １－６０</t>
    <rPh sb="5" eb="7">
      <t>ツカコシ</t>
    </rPh>
    <phoneticPr fontId="13"/>
  </si>
  <si>
    <t>川崎市立日吉中学校</t>
    <rPh sb="0" eb="4">
      <t>カワサキシリツ</t>
    </rPh>
    <rPh sb="4" eb="6">
      <t>ヒヨシ</t>
    </rPh>
    <rPh sb="6" eb="9">
      <t>チュウガッコウ</t>
    </rPh>
    <phoneticPr fontId="13"/>
  </si>
  <si>
    <t>212-0057</t>
  </si>
  <si>
    <t>川崎市幸区北加瀬 ２－３－１</t>
    <rPh sb="5" eb="8">
      <t>キタカセ</t>
    </rPh>
    <phoneticPr fontId="13"/>
  </si>
  <si>
    <t>川崎市立南加瀬中学校</t>
    <rPh sb="4" eb="7">
      <t>ミナミカセ</t>
    </rPh>
    <rPh sb="7" eb="10">
      <t>チュウガッコウ</t>
    </rPh>
    <phoneticPr fontId="13"/>
  </si>
  <si>
    <t>212-0055</t>
  </si>
  <si>
    <t>川崎市幸区南加瀬 ３－１０－１</t>
    <rPh sb="5" eb="8">
      <t>ミナミカセ</t>
    </rPh>
    <phoneticPr fontId="13"/>
  </si>
  <si>
    <t>川崎市立平間中学校</t>
    <rPh sb="4" eb="6">
      <t>ヒラマ</t>
    </rPh>
    <rPh sb="6" eb="9">
      <t>チュウガッコウ</t>
    </rPh>
    <phoneticPr fontId="13"/>
  </si>
  <si>
    <t>211-0013</t>
  </si>
  <si>
    <t>川崎市中原区上平間 １３６８</t>
    <rPh sb="6" eb="9">
      <t>カミヒラマ</t>
    </rPh>
    <phoneticPr fontId="13"/>
  </si>
  <si>
    <t>川崎市立玉川中学校</t>
    <rPh sb="4" eb="6">
      <t>タマガワ</t>
    </rPh>
    <rPh sb="6" eb="9">
      <t>チュウガッコウ</t>
    </rPh>
    <phoneticPr fontId="13"/>
  </si>
  <si>
    <t>211-0012</t>
  </si>
  <si>
    <t>川崎市中原区中丸子 ５６２</t>
    <rPh sb="0" eb="3">
      <t>カワサキシ</t>
    </rPh>
    <rPh sb="3" eb="5">
      <t>ナカハラ</t>
    </rPh>
    <rPh sb="5" eb="6">
      <t>ク</t>
    </rPh>
    <rPh sb="6" eb="8">
      <t>ナカマル</t>
    </rPh>
    <rPh sb="8" eb="9">
      <t>コ</t>
    </rPh>
    <phoneticPr fontId="13"/>
  </si>
  <si>
    <t>川崎市立住吉中学校</t>
    <rPh sb="4" eb="6">
      <t>スミヨシ</t>
    </rPh>
    <rPh sb="6" eb="9">
      <t>チュウガッコウ</t>
    </rPh>
    <phoneticPr fontId="13"/>
  </si>
  <si>
    <t>211-0021</t>
  </si>
  <si>
    <t>川崎市中原区木月住吉町 ２７－１</t>
    <rPh sb="6" eb="7">
      <t>キ</t>
    </rPh>
    <rPh sb="7" eb="8">
      <t>ツキ</t>
    </rPh>
    <rPh sb="8" eb="11">
      <t>スミヨシチョウ</t>
    </rPh>
    <phoneticPr fontId="13"/>
  </si>
  <si>
    <t>川崎市立井田中学校</t>
    <rPh sb="4" eb="6">
      <t>イダ</t>
    </rPh>
    <rPh sb="6" eb="9">
      <t>チュウガッコウ</t>
    </rPh>
    <phoneticPr fontId="13"/>
  </si>
  <si>
    <t>211-0036</t>
  </si>
  <si>
    <t>川崎市中原区井田杉山町 １１－１</t>
    <rPh sb="6" eb="11">
      <t>イダスギヤマチョウ</t>
    </rPh>
    <phoneticPr fontId="13"/>
  </si>
  <si>
    <t>川崎市立今井中学校</t>
    <rPh sb="4" eb="6">
      <t>イマイ</t>
    </rPh>
    <rPh sb="6" eb="9">
      <t>チュウガッコウ</t>
    </rPh>
    <phoneticPr fontId="13"/>
  </si>
  <si>
    <t>211-0065</t>
  </si>
  <si>
    <t>川崎市中原区今井仲町 7-1</t>
    <rPh sb="6" eb="10">
      <t>イマイチョウ</t>
    </rPh>
    <phoneticPr fontId="13"/>
  </si>
  <si>
    <t>川崎市立中原中学校</t>
    <rPh sb="4" eb="6">
      <t>ナカハラ</t>
    </rPh>
    <rPh sb="6" eb="9">
      <t>チュウガッコウ</t>
    </rPh>
    <phoneticPr fontId="13"/>
  </si>
  <si>
    <t>211-0062</t>
  </si>
  <si>
    <t>川崎市中原区小杉陣屋町 １－２４－１</t>
    <rPh sb="6" eb="10">
      <t>コスギジンヤ</t>
    </rPh>
    <rPh sb="10" eb="11">
      <t>チョウ</t>
    </rPh>
    <phoneticPr fontId="13"/>
  </si>
  <si>
    <t>川崎市立宮内中学校</t>
    <rPh sb="4" eb="6">
      <t>ミヤウチ</t>
    </rPh>
    <rPh sb="6" eb="9">
      <t>チュウガッコウ</t>
    </rPh>
    <phoneticPr fontId="13"/>
  </si>
  <si>
    <t>211-0051</t>
  </si>
  <si>
    <t>川崎市中原区宮内 ４－１３－１</t>
    <rPh sb="6" eb="8">
      <t>ミヤウチ</t>
    </rPh>
    <phoneticPr fontId="13"/>
  </si>
  <si>
    <t>川崎市立西中原中学校</t>
    <rPh sb="4" eb="6">
      <t>ニシナカ</t>
    </rPh>
    <rPh sb="6" eb="7">
      <t>ハラ</t>
    </rPh>
    <rPh sb="7" eb="10">
      <t>チュウガッコウ</t>
    </rPh>
    <phoneticPr fontId="13"/>
  </si>
  <si>
    <t>211-0041</t>
  </si>
  <si>
    <t>川崎市中原区下小田中 ２－１７－１</t>
    <rPh sb="6" eb="7">
      <t>シタ</t>
    </rPh>
    <rPh sb="7" eb="8">
      <t>オ</t>
    </rPh>
    <rPh sb="8" eb="10">
      <t>タナカ</t>
    </rPh>
    <phoneticPr fontId="13"/>
  </si>
  <si>
    <t>川崎市立東橘中学校</t>
    <rPh sb="4" eb="5">
      <t>ヒガシ</t>
    </rPh>
    <rPh sb="5" eb="6">
      <t>タチバナ</t>
    </rPh>
    <rPh sb="6" eb="9">
      <t>チュウガッコウ</t>
    </rPh>
    <phoneticPr fontId="13"/>
  </si>
  <si>
    <t>川崎市高津区子母口 730</t>
    <rPh sb="6" eb="7">
      <t>シ</t>
    </rPh>
    <rPh sb="7" eb="8">
      <t>モ</t>
    </rPh>
    <rPh sb="8" eb="9">
      <t>グチ</t>
    </rPh>
    <phoneticPr fontId="13"/>
  </si>
  <si>
    <t>川崎市立橘中学校</t>
    <rPh sb="4" eb="5">
      <t>タチバナ</t>
    </rPh>
    <rPh sb="5" eb="8">
      <t>チュウガッコウ</t>
    </rPh>
    <phoneticPr fontId="13"/>
  </si>
  <si>
    <t>213-0022</t>
  </si>
  <si>
    <t>川崎市高津区千年 １３００</t>
    <rPh sb="6" eb="8">
      <t>センネン</t>
    </rPh>
    <phoneticPr fontId="13"/>
  </si>
  <si>
    <t>川崎市立高津中学校</t>
    <rPh sb="4" eb="6">
      <t>タカツ</t>
    </rPh>
    <rPh sb="6" eb="9">
      <t>チュウガッコウ</t>
    </rPh>
    <phoneticPr fontId="13"/>
  </si>
  <si>
    <t>川崎市高津区久本 ３－１１－２</t>
    <rPh sb="0" eb="2">
      <t>カワサキ</t>
    </rPh>
    <rPh sb="2" eb="3">
      <t>シ</t>
    </rPh>
    <rPh sb="3" eb="4">
      <t>タカ</t>
    </rPh>
    <rPh sb="4" eb="5">
      <t>ツ</t>
    </rPh>
    <rPh sb="5" eb="6">
      <t>ク</t>
    </rPh>
    <rPh sb="6" eb="8">
      <t>ヒサモト</t>
    </rPh>
    <phoneticPr fontId="13"/>
  </si>
  <si>
    <t>川崎市立東高津中学校</t>
    <rPh sb="4" eb="5">
      <t>ヒガシ</t>
    </rPh>
    <rPh sb="5" eb="7">
      <t>タカツ</t>
    </rPh>
    <rPh sb="7" eb="10">
      <t>チュウガッコウ</t>
    </rPh>
    <phoneticPr fontId="13"/>
  </si>
  <si>
    <t>213-0013</t>
  </si>
  <si>
    <t>川崎市高津区末長 4-1-1</t>
    <rPh sb="6" eb="8">
      <t>スエナガ</t>
    </rPh>
    <phoneticPr fontId="13"/>
  </si>
  <si>
    <t>川崎市立西高津中学校</t>
    <rPh sb="4" eb="5">
      <t>ニシ</t>
    </rPh>
    <rPh sb="5" eb="7">
      <t>タカツ</t>
    </rPh>
    <rPh sb="7" eb="10">
      <t>チュウガッコウ</t>
    </rPh>
    <phoneticPr fontId="13"/>
  </si>
  <si>
    <t>213-0032</t>
  </si>
  <si>
    <t>川崎市高津区久地 1-10-1</t>
    <rPh sb="6" eb="7">
      <t>ヒサ</t>
    </rPh>
    <rPh sb="7" eb="8">
      <t>チ</t>
    </rPh>
    <phoneticPr fontId="13"/>
  </si>
  <si>
    <t>川崎市立宮崎中学校</t>
    <rPh sb="4" eb="6">
      <t>ミヤザキ</t>
    </rPh>
    <rPh sb="6" eb="9">
      <t>チュウガッコウ</t>
    </rPh>
    <phoneticPr fontId="13"/>
  </si>
  <si>
    <t>216-0033</t>
  </si>
  <si>
    <t>川崎市宮前区宮崎 １０７</t>
    <rPh sb="6" eb="8">
      <t>ミヤザキチョウ</t>
    </rPh>
    <phoneticPr fontId="13"/>
  </si>
  <si>
    <t>川崎市立野川中学校</t>
    <rPh sb="4" eb="5">
      <t>ノ</t>
    </rPh>
    <rPh sb="5" eb="6">
      <t>カワ</t>
    </rPh>
    <rPh sb="6" eb="9">
      <t>チュウガッコウ</t>
    </rPh>
    <phoneticPr fontId="13"/>
  </si>
  <si>
    <t>216-0044</t>
  </si>
  <si>
    <t>川崎市宮前区西野川 2-2-1</t>
  </si>
  <si>
    <t>川崎市立有馬中学校</t>
    <rPh sb="4" eb="6">
      <t>アリマ</t>
    </rPh>
    <rPh sb="6" eb="9">
      <t>チュウガッコウ</t>
    </rPh>
    <phoneticPr fontId="13"/>
  </si>
  <si>
    <t>216-0003</t>
  </si>
  <si>
    <t>川崎市宮前区有馬 ７－７－１</t>
    <rPh sb="6" eb="8">
      <t>アリマ</t>
    </rPh>
    <phoneticPr fontId="13"/>
  </si>
  <si>
    <t>川崎市立宮前平中学校</t>
    <rPh sb="4" eb="6">
      <t>ミヤマエ</t>
    </rPh>
    <rPh sb="6" eb="7">
      <t>タイラ</t>
    </rPh>
    <rPh sb="7" eb="10">
      <t>チュウガッコウ</t>
    </rPh>
    <phoneticPr fontId="13"/>
  </si>
  <si>
    <t>216-0006</t>
  </si>
  <si>
    <t>川崎市宮前区宮前平 ２－７</t>
    <rPh sb="6" eb="8">
      <t>ミヤマエ</t>
    </rPh>
    <rPh sb="8" eb="9">
      <t>タイラ</t>
    </rPh>
    <phoneticPr fontId="13"/>
  </si>
  <si>
    <t>川崎市立向丘中学校</t>
    <rPh sb="4" eb="5">
      <t>ムカイ</t>
    </rPh>
    <rPh sb="5" eb="6">
      <t>オカ</t>
    </rPh>
    <rPh sb="6" eb="9">
      <t>チュウガッコウ</t>
    </rPh>
    <phoneticPr fontId="13"/>
  </si>
  <si>
    <t>216-0031</t>
  </si>
  <si>
    <t>川崎市宮前区神木本町 ５－１１－１</t>
    <rPh sb="6" eb="8">
      <t>シンボク</t>
    </rPh>
    <rPh sb="8" eb="10">
      <t>ホンチョウ</t>
    </rPh>
    <phoneticPr fontId="13"/>
  </si>
  <si>
    <t>川崎市立平中学校</t>
    <rPh sb="4" eb="5">
      <t>タイ</t>
    </rPh>
    <rPh sb="5" eb="8">
      <t>チュウガッコウ</t>
    </rPh>
    <phoneticPr fontId="13"/>
  </si>
  <si>
    <t>216-0022</t>
  </si>
  <si>
    <t>川崎市宮前区平 ３－１５－１</t>
    <rPh sb="0" eb="3">
      <t>カワサキシ</t>
    </rPh>
    <rPh sb="3" eb="6">
      <t>ミヤマエク</t>
    </rPh>
    <rPh sb="6" eb="7">
      <t>タイラ</t>
    </rPh>
    <phoneticPr fontId="13"/>
  </si>
  <si>
    <t>川崎市立菅生中学校</t>
    <rPh sb="4" eb="6">
      <t>スゴウ</t>
    </rPh>
    <rPh sb="6" eb="9">
      <t>チュウガッコウ</t>
    </rPh>
    <phoneticPr fontId="13"/>
  </si>
  <si>
    <t>216-0015</t>
  </si>
  <si>
    <t>川崎市宮前区菅生 ２－１０－１</t>
    <rPh sb="6" eb="8">
      <t>スゴウ</t>
    </rPh>
    <phoneticPr fontId="13"/>
  </si>
  <si>
    <t>川崎市立犬蔵中学校</t>
    <rPh sb="4" eb="6">
      <t>イヌクラ</t>
    </rPh>
    <rPh sb="6" eb="9">
      <t>チュウガッコウ</t>
    </rPh>
    <phoneticPr fontId="13"/>
  </si>
  <si>
    <t>216-0011</t>
  </si>
  <si>
    <t>川崎市宮前区犬蔵 １－１０－１</t>
    <rPh sb="6" eb="8">
      <t>イヌクラ</t>
    </rPh>
    <phoneticPr fontId="13"/>
  </si>
  <si>
    <t>川崎市立稲田中学校</t>
    <rPh sb="4" eb="6">
      <t>イナダ</t>
    </rPh>
    <rPh sb="6" eb="9">
      <t>チュウガッコウ</t>
    </rPh>
    <phoneticPr fontId="13"/>
  </si>
  <si>
    <t>214-0021</t>
  </si>
  <si>
    <t>川崎市多摩区宿河原 ４－１－１</t>
    <rPh sb="6" eb="9">
      <t>シュクガワラ</t>
    </rPh>
    <phoneticPr fontId="13"/>
  </si>
  <si>
    <t>川崎市立枡形中学校</t>
    <rPh sb="4" eb="5">
      <t>マス</t>
    </rPh>
    <rPh sb="5" eb="6">
      <t>カタ</t>
    </rPh>
    <rPh sb="6" eb="9">
      <t>チュウガッコウ</t>
    </rPh>
    <phoneticPr fontId="13"/>
  </si>
  <si>
    <t>214-0032</t>
  </si>
  <si>
    <t>川崎市多摩区枡形 １－２２－１</t>
    <rPh sb="6" eb="7">
      <t>マス</t>
    </rPh>
    <rPh sb="7" eb="8">
      <t>カタ</t>
    </rPh>
    <phoneticPr fontId="13"/>
  </si>
  <si>
    <t>川崎市立中野島中学校</t>
    <rPh sb="4" eb="7">
      <t>ナカノシマ</t>
    </rPh>
    <rPh sb="7" eb="10">
      <t>チュウガッコウ</t>
    </rPh>
    <phoneticPr fontId="13"/>
  </si>
  <si>
    <t>214-0012</t>
  </si>
  <si>
    <t>川崎市多摩区中野島 １－１６－１</t>
    <rPh sb="6" eb="9">
      <t>ナカノシマ</t>
    </rPh>
    <phoneticPr fontId="13"/>
  </si>
  <si>
    <t>川崎市立南菅中学校</t>
    <rPh sb="4" eb="5">
      <t>ミナミ</t>
    </rPh>
    <rPh sb="5" eb="6">
      <t>スゲ</t>
    </rPh>
    <rPh sb="6" eb="9">
      <t>チュウガッコウ</t>
    </rPh>
    <phoneticPr fontId="13"/>
  </si>
  <si>
    <t>214-0004</t>
  </si>
  <si>
    <t>川崎市多摩区菅馬場 ４－１－１</t>
    <rPh sb="0" eb="3">
      <t>カワサキシ</t>
    </rPh>
    <rPh sb="3" eb="6">
      <t>タマク</t>
    </rPh>
    <rPh sb="6" eb="7">
      <t>スゲ</t>
    </rPh>
    <rPh sb="7" eb="9">
      <t>バンバ</t>
    </rPh>
    <phoneticPr fontId="13"/>
  </si>
  <si>
    <t>川崎市立生田中学校</t>
    <rPh sb="4" eb="6">
      <t>イクタ</t>
    </rPh>
    <rPh sb="6" eb="9">
      <t>チュウガッコウ</t>
    </rPh>
    <phoneticPr fontId="13"/>
  </si>
  <si>
    <t>214-0034</t>
  </si>
  <si>
    <t>川崎市多摩区三田 ２－５４２０－２</t>
    <rPh sb="6" eb="8">
      <t>ミタ</t>
    </rPh>
    <phoneticPr fontId="13"/>
  </si>
  <si>
    <t>川崎市立南生田中学校</t>
    <rPh sb="4" eb="5">
      <t>ミナミ</t>
    </rPh>
    <rPh sb="5" eb="7">
      <t>イクタ</t>
    </rPh>
    <rPh sb="7" eb="10">
      <t>チュウガッコウ</t>
    </rPh>
    <phoneticPr fontId="13"/>
  </si>
  <si>
    <t>214-0036</t>
  </si>
  <si>
    <t>川崎市多摩区南生田 3－４－１</t>
    <rPh sb="6" eb="7">
      <t>ミナミ</t>
    </rPh>
    <rPh sb="7" eb="9">
      <t>イクタ</t>
    </rPh>
    <phoneticPr fontId="13"/>
  </si>
  <si>
    <t>川崎市立西生田中学校</t>
    <rPh sb="4" eb="7">
      <t>ニシイクタ</t>
    </rPh>
    <rPh sb="7" eb="10">
      <t>チュウガッコウ</t>
    </rPh>
    <phoneticPr fontId="13"/>
  </si>
  <si>
    <t>215-0003</t>
  </si>
  <si>
    <t>川崎市麻生区高石 3－２５－１</t>
    <rPh sb="0" eb="2">
      <t>カワサキ</t>
    </rPh>
    <rPh sb="2" eb="3">
      <t>シ</t>
    </rPh>
    <rPh sb="3" eb="6">
      <t>アサオク</t>
    </rPh>
    <rPh sb="6" eb="8">
      <t>タカイシ</t>
    </rPh>
    <phoneticPr fontId="13"/>
  </si>
  <si>
    <t>川崎市立金程中学校</t>
    <rPh sb="4" eb="5">
      <t>カネ</t>
    </rPh>
    <rPh sb="5" eb="6">
      <t>ホド</t>
    </rPh>
    <rPh sb="6" eb="9">
      <t>チュウガッコウ</t>
    </rPh>
    <phoneticPr fontId="13"/>
  </si>
  <si>
    <t>215-0006</t>
  </si>
  <si>
    <t>川崎市麻生区金程 3-16-1</t>
    <rPh sb="6" eb="7">
      <t>カネ</t>
    </rPh>
    <rPh sb="7" eb="8">
      <t>ホド</t>
    </rPh>
    <phoneticPr fontId="13"/>
  </si>
  <si>
    <t>川崎市立長沢中学校</t>
    <rPh sb="4" eb="6">
      <t>ナガサワ</t>
    </rPh>
    <rPh sb="6" eb="9">
      <t>チュウガッコウ</t>
    </rPh>
    <phoneticPr fontId="13"/>
  </si>
  <si>
    <t>215-0012</t>
  </si>
  <si>
    <t>川崎市麻生区東百合丘 ４－１２－１</t>
    <rPh sb="6" eb="10">
      <t>ヒガシユリガオカ</t>
    </rPh>
    <phoneticPr fontId="13"/>
  </si>
  <si>
    <t>川崎市立麻生中学校</t>
    <rPh sb="0" eb="4">
      <t>カワサキシリツ</t>
    </rPh>
    <rPh sb="4" eb="6">
      <t>アサオ</t>
    </rPh>
    <rPh sb="6" eb="9">
      <t>チュウガッコウ</t>
    </rPh>
    <phoneticPr fontId="13"/>
  </si>
  <si>
    <t>215-0021</t>
  </si>
  <si>
    <t>川崎市麻生区上麻生 ４－３９－１</t>
    <rPh sb="0" eb="3">
      <t>カワサキシ</t>
    </rPh>
    <rPh sb="3" eb="6">
      <t>アサオク</t>
    </rPh>
    <rPh sb="6" eb="7">
      <t>ウエ</t>
    </rPh>
    <rPh sb="7" eb="9">
      <t>アサオ</t>
    </rPh>
    <phoneticPr fontId="13"/>
  </si>
  <si>
    <t>川崎市立柿生中学校</t>
    <rPh sb="4" eb="6">
      <t>カキオ</t>
    </rPh>
    <rPh sb="6" eb="9">
      <t>チュウガッコウ</t>
    </rPh>
    <phoneticPr fontId="13"/>
  </si>
  <si>
    <t>川崎市麻生区上麻生 ６－４０－１</t>
    <rPh sb="6" eb="7">
      <t>カミ</t>
    </rPh>
    <rPh sb="7" eb="9">
      <t>アサオ</t>
    </rPh>
    <phoneticPr fontId="13"/>
  </si>
  <si>
    <t>川崎市立王禅寺中央中学校</t>
    <rPh sb="4" eb="7">
      <t>オウゼンジ</t>
    </rPh>
    <rPh sb="7" eb="9">
      <t>チュウオウ</t>
    </rPh>
    <rPh sb="9" eb="12">
      <t>チュウガッコウ</t>
    </rPh>
    <phoneticPr fontId="13"/>
  </si>
  <si>
    <t>215-0018</t>
  </si>
  <si>
    <t>川崎市麻生区王禅寺東 4-14-2</t>
  </si>
  <si>
    <t>川崎市立白鳥中学校</t>
    <rPh sb="4" eb="6">
      <t>ハクチョウ</t>
    </rPh>
    <rPh sb="6" eb="9">
      <t>チュウガッコウ</t>
    </rPh>
    <phoneticPr fontId="13"/>
  </si>
  <si>
    <t>215-0024</t>
  </si>
  <si>
    <t>川崎市麻生区白鳥 １－５－１</t>
    <rPh sb="6" eb="8">
      <t>ハクチョウ</t>
    </rPh>
    <phoneticPr fontId="13"/>
  </si>
  <si>
    <t>川崎市立はるひ野中学校</t>
    <rPh sb="0" eb="2">
      <t>カワサキ</t>
    </rPh>
    <rPh sb="2" eb="4">
      <t>シリツ</t>
    </rPh>
    <rPh sb="7" eb="8">
      <t>ノ</t>
    </rPh>
    <rPh sb="8" eb="11">
      <t>チュウガッコウ</t>
    </rPh>
    <phoneticPr fontId="13"/>
  </si>
  <si>
    <t>215-0036</t>
  </si>
  <si>
    <t>川崎市麻生区はるひ野 ４－８－１</t>
    <rPh sb="0" eb="3">
      <t>カワサキシ</t>
    </rPh>
    <rPh sb="3" eb="6">
      <t>アサオク</t>
    </rPh>
    <rPh sb="9" eb="10">
      <t>ノ</t>
    </rPh>
    <phoneticPr fontId="13"/>
  </si>
  <si>
    <t>洗足学園中学校</t>
    <rPh sb="0" eb="2">
      <t>センゾク</t>
    </rPh>
    <rPh sb="2" eb="4">
      <t>ガクエン</t>
    </rPh>
    <rPh sb="4" eb="7">
      <t>チュウガッコウ</t>
    </rPh>
    <rPh sb="5" eb="7">
      <t>ガッコウ</t>
    </rPh>
    <phoneticPr fontId="13"/>
  </si>
  <si>
    <t>213-8580</t>
  </si>
  <si>
    <t>川崎市高津区久本 ２－３－１</t>
    <rPh sb="0" eb="3">
      <t>カワサキシ</t>
    </rPh>
    <rPh sb="3" eb="5">
      <t>タカツ</t>
    </rPh>
    <rPh sb="5" eb="6">
      <t>ク</t>
    </rPh>
    <rPh sb="6" eb="8">
      <t>ヒサモト</t>
    </rPh>
    <phoneticPr fontId="13"/>
  </si>
  <si>
    <t>法政大学第二中学校</t>
    <rPh sb="0" eb="6">
      <t>ホウセイダイガクダイニ</t>
    </rPh>
    <rPh sb="6" eb="9">
      <t>チュウガッコウ</t>
    </rPh>
    <phoneticPr fontId="13"/>
  </si>
  <si>
    <t>211-0031</t>
  </si>
  <si>
    <t>川崎市中原区木月大町 6-1</t>
    <rPh sb="0" eb="10">
      <t>211-0031</t>
    </rPh>
    <phoneticPr fontId="13"/>
  </si>
  <si>
    <t>川崎市立川崎高等学校</t>
    <rPh sb="0" eb="4">
      <t>カワサキシリツ</t>
    </rPh>
    <rPh sb="4" eb="6">
      <t>カワサキ</t>
    </rPh>
    <rPh sb="6" eb="10">
      <t>コウトウガッコウ</t>
    </rPh>
    <phoneticPr fontId="13"/>
  </si>
  <si>
    <t>川崎市川崎区中島 ３－３－１</t>
    <rPh sb="0" eb="8">
      <t>210-0806</t>
    </rPh>
    <phoneticPr fontId="43"/>
  </si>
  <si>
    <t>川崎市立幸高等学校</t>
    <rPh sb="2" eb="4">
      <t>シリツ</t>
    </rPh>
    <rPh sb="4" eb="5">
      <t>サイワイ</t>
    </rPh>
    <rPh sb="5" eb="7">
      <t>コウトウ</t>
    </rPh>
    <rPh sb="7" eb="9">
      <t>ガッコウ</t>
    </rPh>
    <phoneticPr fontId="13"/>
  </si>
  <si>
    <t>212-0023</t>
  </si>
  <si>
    <t>川崎市幸区戸手本町 １－１５０</t>
    <rPh sb="0" eb="3">
      <t>カワサキシ</t>
    </rPh>
    <rPh sb="3" eb="4">
      <t>サイワイ</t>
    </rPh>
    <rPh sb="4" eb="5">
      <t>ク</t>
    </rPh>
    <rPh sb="5" eb="7">
      <t>トデ</t>
    </rPh>
    <rPh sb="7" eb="9">
      <t>ホンチョウ</t>
    </rPh>
    <phoneticPr fontId="13"/>
  </si>
  <si>
    <t>川崎市立川崎総合科学高等学校</t>
    <rPh sb="0" eb="4">
      <t>カワサキシリツ</t>
    </rPh>
    <rPh sb="4" eb="6">
      <t>カワサキ</t>
    </rPh>
    <rPh sb="6" eb="8">
      <t>ソウゴウ</t>
    </rPh>
    <rPh sb="8" eb="10">
      <t>カガク</t>
    </rPh>
    <rPh sb="10" eb="12">
      <t>コウトウ</t>
    </rPh>
    <rPh sb="12" eb="14">
      <t>ガッコウ</t>
    </rPh>
    <phoneticPr fontId="13"/>
  </si>
  <si>
    <t>212-0002</t>
  </si>
  <si>
    <t> 川崎市幸区小向仲野町 5-1</t>
  </si>
  <si>
    <t>川崎市立橘高等学校</t>
    <rPh sb="2" eb="4">
      <t>シリツ</t>
    </rPh>
    <rPh sb="4" eb="5">
      <t>タチバナ</t>
    </rPh>
    <rPh sb="5" eb="7">
      <t>コウトウ</t>
    </rPh>
    <rPh sb="7" eb="9">
      <t>ガッコウ</t>
    </rPh>
    <phoneticPr fontId="13"/>
  </si>
  <si>
    <t>川崎市立高津高等学校</t>
    <rPh sb="2" eb="4">
      <t>シリツ</t>
    </rPh>
    <rPh sb="4" eb="6">
      <t>タカツ</t>
    </rPh>
    <rPh sb="6" eb="8">
      <t>コウトウ</t>
    </rPh>
    <rPh sb="8" eb="10">
      <t>ガッコウ</t>
    </rPh>
    <phoneticPr fontId="13"/>
  </si>
  <si>
    <t>川崎市高津区久本 3-11-1</t>
    <rPh sb="0" eb="3">
      <t>カワサキシ</t>
    </rPh>
    <rPh sb="3" eb="5">
      <t>タカツ</t>
    </rPh>
    <rPh sb="5" eb="6">
      <t>ク</t>
    </rPh>
    <rPh sb="6" eb="8">
      <t>ヒサモト</t>
    </rPh>
    <phoneticPr fontId="13"/>
  </si>
  <si>
    <t>県立大師高等学校</t>
    <rPh sb="0" eb="2">
      <t>ケンリツ</t>
    </rPh>
    <rPh sb="2" eb="4">
      <t>ダイシ</t>
    </rPh>
    <rPh sb="4" eb="6">
      <t>コウトウ</t>
    </rPh>
    <rPh sb="6" eb="8">
      <t>ガッコウ</t>
    </rPh>
    <phoneticPr fontId="13"/>
  </si>
  <si>
    <t>210-0827</t>
  </si>
  <si>
    <t>川崎市川崎区四谷下町 ２５－１</t>
    <rPh sb="0" eb="3">
      <t>カワサキシ</t>
    </rPh>
    <rPh sb="3" eb="6">
      <t>カワサキク</t>
    </rPh>
    <rPh sb="6" eb="8">
      <t>ヨツヤ</t>
    </rPh>
    <rPh sb="8" eb="10">
      <t>シタマチ</t>
    </rPh>
    <phoneticPr fontId="13"/>
  </si>
  <si>
    <t>県立川崎高等学校</t>
    <rPh sb="0" eb="2">
      <t>ケンリツ</t>
    </rPh>
    <rPh sb="2" eb="4">
      <t>カワサキ</t>
    </rPh>
    <rPh sb="4" eb="6">
      <t>コウトウ</t>
    </rPh>
    <rPh sb="6" eb="8">
      <t>ガッコウ</t>
    </rPh>
    <phoneticPr fontId="13"/>
  </si>
  <si>
    <t>210-0845</t>
  </si>
  <si>
    <t>川崎市川崎区渡田山王町 ２２－６</t>
    <rPh sb="6" eb="8">
      <t>ワタリダ</t>
    </rPh>
    <rPh sb="8" eb="11">
      <t>サンノウチョウ</t>
    </rPh>
    <phoneticPr fontId="13"/>
  </si>
  <si>
    <t>県立住吉高等学校</t>
    <rPh sb="0" eb="2">
      <t>ケンリツ</t>
    </rPh>
    <rPh sb="2" eb="4">
      <t>スミヨシ</t>
    </rPh>
    <rPh sb="4" eb="6">
      <t>コウトウ</t>
    </rPh>
    <rPh sb="6" eb="8">
      <t>ガッコウ</t>
    </rPh>
    <phoneticPr fontId="13"/>
  </si>
  <si>
    <t>川崎市中原区木月住吉町 ３４－１</t>
    <rPh sb="0" eb="3">
      <t>カワサキシ</t>
    </rPh>
    <rPh sb="3" eb="5">
      <t>ナカハラ</t>
    </rPh>
    <rPh sb="5" eb="6">
      <t>ク</t>
    </rPh>
    <rPh sb="6" eb="7">
      <t>キ</t>
    </rPh>
    <rPh sb="7" eb="8">
      <t>ツキ</t>
    </rPh>
    <rPh sb="8" eb="11">
      <t>スミヨシチョウ</t>
    </rPh>
    <phoneticPr fontId="13"/>
  </si>
  <si>
    <t>県立新城高等学校</t>
    <rPh sb="0" eb="2">
      <t>ケンリツ</t>
    </rPh>
    <rPh sb="2" eb="4">
      <t>シンジョウ</t>
    </rPh>
    <rPh sb="4" eb="6">
      <t>コウトウ</t>
    </rPh>
    <rPh sb="6" eb="8">
      <t>ガッコウ</t>
    </rPh>
    <phoneticPr fontId="13"/>
  </si>
  <si>
    <t>211-0042</t>
  </si>
  <si>
    <t>川崎市中原区下新城 １－１４－１</t>
    <rPh sb="6" eb="9">
      <t>シモシンジョウ</t>
    </rPh>
    <phoneticPr fontId="13"/>
  </si>
  <si>
    <t>県立川崎工科高等学校</t>
    <rPh sb="0" eb="2">
      <t>ケンリツ</t>
    </rPh>
    <rPh sb="2" eb="4">
      <t>カワサキ</t>
    </rPh>
    <rPh sb="4" eb="6">
      <t>コウカ</t>
    </rPh>
    <rPh sb="6" eb="8">
      <t>コウトウ</t>
    </rPh>
    <rPh sb="8" eb="10">
      <t>ガッコウ</t>
    </rPh>
    <phoneticPr fontId="13"/>
  </si>
  <si>
    <t>川崎市中原区上平間 １７００－７</t>
    <rPh sb="0" eb="3">
      <t>カワサキシ</t>
    </rPh>
    <rPh sb="3" eb="6">
      <t>ナカハラク</t>
    </rPh>
    <rPh sb="6" eb="9">
      <t>カミヒラマ</t>
    </rPh>
    <phoneticPr fontId="13"/>
  </si>
  <si>
    <t>県立菅高等学校</t>
    <rPh sb="0" eb="2">
      <t>ケンリツ</t>
    </rPh>
    <rPh sb="2" eb="3">
      <t>スゲ</t>
    </rPh>
    <rPh sb="3" eb="5">
      <t>コウトウ</t>
    </rPh>
    <rPh sb="5" eb="7">
      <t>ガッコウ</t>
    </rPh>
    <phoneticPr fontId="13"/>
  </si>
  <si>
    <t>川崎市多摩区菅馬場 ４－２－１</t>
    <rPh sb="0" eb="3">
      <t>カワサキシ</t>
    </rPh>
    <rPh sb="3" eb="5">
      <t>タマ</t>
    </rPh>
    <rPh sb="5" eb="6">
      <t>ク</t>
    </rPh>
    <rPh sb="6" eb="7">
      <t>スゲ</t>
    </rPh>
    <rPh sb="7" eb="9">
      <t>バンバ</t>
    </rPh>
    <phoneticPr fontId="13"/>
  </si>
  <si>
    <t>県立多摩高等学校</t>
    <rPh sb="0" eb="2">
      <t>ケンリツ</t>
    </rPh>
    <rPh sb="2" eb="4">
      <t>タマ</t>
    </rPh>
    <rPh sb="4" eb="6">
      <t>コウトウ</t>
    </rPh>
    <rPh sb="6" eb="8">
      <t>ガッコウ</t>
    </rPh>
    <phoneticPr fontId="13"/>
  </si>
  <si>
    <t>川崎市多摩区宿河原 ５－１４－１</t>
    <rPh sb="6" eb="9">
      <t>シュクガワラ</t>
    </rPh>
    <phoneticPr fontId="13"/>
  </si>
  <si>
    <t>県立生田高等学校</t>
    <rPh sb="0" eb="2">
      <t>ケンリツ</t>
    </rPh>
    <rPh sb="2" eb="4">
      <t>イクタ</t>
    </rPh>
    <rPh sb="4" eb="6">
      <t>コウトウ</t>
    </rPh>
    <rPh sb="6" eb="8">
      <t>ガッコウ</t>
    </rPh>
    <phoneticPr fontId="13"/>
  </si>
  <si>
    <t>214-0035</t>
  </si>
  <si>
    <t>川崎市多摩区長沢 ３－１７－１</t>
    <rPh sb="6" eb="8">
      <t>ナガサワ</t>
    </rPh>
    <phoneticPr fontId="13"/>
  </si>
  <si>
    <t>県立百合丘高等学校</t>
    <rPh sb="0" eb="2">
      <t>ケンリツ</t>
    </rPh>
    <rPh sb="2" eb="5">
      <t>ユリガオカ</t>
    </rPh>
    <rPh sb="5" eb="7">
      <t>コウトウ</t>
    </rPh>
    <rPh sb="7" eb="9">
      <t>ガッコウ</t>
    </rPh>
    <phoneticPr fontId="13"/>
  </si>
  <si>
    <t>川崎市多摩区南生田 ４－２－１</t>
    <rPh sb="6" eb="7">
      <t>ミナミ</t>
    </rPh>
    <rPh sb="7" eb="9">
      <t>イクタ</t>
    </rPh>
    <phoneticPr fontId="13"/>
  </si>
  <si>
    <t>県立生田東高等学校</t>
    <rPh sb="0" eb="2">
      <t>ケンリツ</t>
    </rPh>
    <rPh sb="2" eb="4">
      <t>イクタ</t>
    </rPh>
    <rPh sb="4" eb="5">
      <t>ヒガシ</t>
    </rPh>
    <rPh sb="5" eb="7">
      <t>コウトウ</t>
    </rPh>
    <rPh sb="7" eb="9">
      <t>ガッコウ</t>
    </rPh>
    <phoneticPr fontId="13"/>
  </si>
  <si>
    <t>214-0038</t>
  </si>
  <si>
    <t>川崎市多摩区生田 ４－３２－１</t>
    <rPh sb="6" eb="8">
      <t>イクタ</t>
    </rPh>
    <phoneticPr fontId="13"/>
  </si>
  <si>
    <t>県立麻生高等学校</t>
    <rPh sb="0" eb="2">
      <t>ケンリツ</t>
    </rPh>
    <rPh sb="2" eb="4">
      <t>アサオ</t>
    </rPh>
    <rPh sb="4" eb="6">
      <t>コウトウ</t>
    </rPh>
    <rPh sb="6" eb="8">
      <t>ガッコウ</t>
    </rPh>
    <phoneticPr fontId="13"/>
  </si>
  <si>
    <t>川崎市麻生区金程 ３－４－１</t>
    <rPh sb="0" eb="3">
      <t>カワサキシ</t>
    </rPh>
    <rPh sb="3" eb="6">
      <t>アサオク</t>
    </rPh>
    <rPh sb="6" eb="7">
      <t>カネ</t>
    </rPh>
    <rPh sb="7" eb="8">
      <t>ホド</t>
    </rPh>
    <phoneticPr fontId="13"/>
  </si>
  <si>
    <t>県立川崎北高等学校</t>
    <rPh sb="0" eb="2">
      <t>ケンリツ</t>
    </rPh>
    <rPh sb="2" eb="4">
      <t>カワサキ</t>
    </rPh>
    <rPh sb="4" eb="5">
      <t>キタ</t>
    </rPh>
    <rPh sb="5" eb="7">
      <t>コウトウ</t>
    </rPh>
    <rPh sb="7" eb="9">
      <t>ガッコウ</t>
    </rPh>
    <phoneticPr fontId="13"/>
  </si>
  <si>
    <t>川崎市宮前区有馬 ３－２２－１</t>
    <rPh sb="0" eb="3">
      <t>カワサキシ</t>
    </rPh>
    <rPh sb="3" eb="5">
      <t>ミヤマエ</t>
    </rPh>
    <rPh sb="5" eb="6">
      <t>ク</t>
    </rPh>
    <rPh sb="6" eb="8">
      <t>アリマ</t>
    </rPh>
    <phoneticPr fontId="13"/>
  </si>
  <si>
    <t>法政大学第二高等学校</t>
    <rPh sb="0" eb="2">
      <t>ホウセイ</t>
    </rPh>
    <rPh sb="2" eb="3">
      <t>ダイ</t>
    </rPh>
    <rPh sb="3" eb="4">
      <t>ガク</t>
    </rPh>
    <rPh sb="4" eb="5">
      <t>ダイ</t>
    </rPh>
    <rPh sb="5" eb="6">
      <t>ニ</t>
    </rPh>
    <rPh sb="6" eb="8">
      <t>コウトウ</t>
    </rPh>
    <rPh sb="8" eb="10">
      <t>ガッコウ</t>
    </rPh>
    <phoneticPr fontId="13"/>
  </si>
  <si>
    <t>川崎市中原区木月大町 ６－１</t>
    <rPh sb="0" eb="3">
      <t>カワサキシ</t>
    </rPh>
    <rPh sb="3" eb="5">
      <t>ナカハラ</t>
    </rPh>
    <rPh sb="5" eb="6">
      <t>ク</t>
    </rPh>
    <rPh sb="6" eb="7">
      <t>キ</t>
    </rPh>
    <rPh sb="7" eb="8">
      <t>ツキ</t>
    </rPh>
    <rPh sb="8" eb="10">
      <t>オオマチ</t>
    </rPh>
    <phoneticPr fontId="13"/>
  </si>
  <si>
    <t>211-0063</t>
  </si>
  <si>
    <t>川崎市中原区小杉町 ２－２８４</t>
    <rPh sb="6" eb="8">
      <t>コスギ</t>
    </rPh>
    <rPh sb="8" eb="9">
      <t>チョウ</t>
    </rPh>
    <phoneticPr fontId="13"/>
  </si>
  <si>
    <t>洗足学園高等学校</t>
    <rPh sb="0" eb="2">
      <t>センゾク</t>
    </rPh>
    <rPh sb="2" eb="4">
      <t>ガクエン</t>
    </rPh>
    <rPh sb="4" eb="6">
      <t>コウトウ</t>
    </rPh>
    <rPh sb="6" eb="8">
      <t>ガッコウ</t>
    </rPh>
    <phoneticPr fontId="13"/>
  </si>
  <si>
    <t>日本女子大学附属高等学校</t>
    <rPh sb="0" eb="2">
      <t>ニホン</t>
    </rPh>
    <rPh sb="2" eb="4">
      <t>ジョシ</t>
    </rPh>
    <rPh sb="4" eb="5">
      <t>ダイ</t>
    </rPh>
    <rPh sb="5" eb="6">
      <t>ガク</t>
    </rPh>
    <rPh sb="6" eb="8">
      <t>フゾク</t>
    </rPh>
    <rPh sb="8" eb="10">
      <t>コウトウ</t>
    </rPh>
    <rPh sb="10" eb="12">
      <t>ガッコウ</t>
    </rPh>
    <phoneticPr fontId="13"/>
  </si>
  <si>
    <t>214-8565</t>
  </si>
  <si>
    <t>川崎市多摩区西生田 １－１－１</t>
    <rPh sb="0" eb="3">
      <t>カワサキシ</t>
    </rPh>
    <rPh sb="3" eb="5">
      <t>タマ</t>
    </rPh>
    <rPh sb="5" eb="6">
      <t>ク</t>
    </rPh>
    <rPh sb="6" eb="7">
      <t>ニシ</t>
    </rPh>
    <rPh sb="7" eb="9">
      <t>イクタ</t>
    </rPh>
    <phoneticPr fontId="13"/>
  </si>
  <si>
    <t>桐光学園中学校・高等学校</t>
    <rPh sb="0" eb="1">
      <t>トウ</t>
    </rPh>
    <rPh sb="1" eb="2">
      <t>コウ</t>
    </rPh>
    <rPh sb="2" eb="4">
      <t>ガクエン</t>
    </rPh>
    <rPh sb="4" eb="5">
      <t>チュウ</t>
    </rPh>
    <rPh sb="5" eb="7">
      <t>ガッコウ</t>
    </rPh>
    <rPh sb="8" eb="10">
      <t>コウトウ</t>
    </rPh>
    <rPh sb="10" eb="12">
      <t>ガッコウ</t>
    </rPh>
    <phoneticPr fontId="13"/>
  </si>
  <si>
    <t>215-8555</t>
  </si>
  <si>
    <t>川崎市麻生区栗木 ３－１２－１</t>
    <rPh sb="0" eb="3">
      <t>カワサキシ</t>
    </rPh>
    <rPh sb="3" eb="6">
      <t>アサオク</t>
    </rPh>
    <rPh sb="6" eb="8">
      <t>クリキ</t>
    </rPh>
    <phoneticPr fontId="13"/>
  </si>
  <si>
    <t>252-0243</t>
  </si>
  <si>
    <t>252-0307</t>
  </si>
  <si>
    <t>相模原市立相陽中学校</t>
    <rPh sb="0" eb="3">
      <t>サガミハラ</t>
    </rPh>
    <rPh sb="3" eb="5">
      <t>シリツ</t>
    </rPh>
    <rPh sb="5" eb="6">
      <t>ソウ</t>
    </rPh>
    <phoneticPr fontId="22"/>
  </si>
  <si>
    <t>252-0327</t>
  </si>
  <si>
    <t>相模原市南区磯部 1540</t>
    <rPh sb="4" eb="6">
      <t>ミナミク</t>
    </rPh>
    <phoneticPr fontId="13"/>
  </si>
  <si>
    <t>相模原市立上溝中学校</t>
    <rPh sb="0" eb="3">
      <t>サガミハラ</t>
    </rPh>
    <rPh sb="3" eb="5">
      <t>シリツ</t>
    </rPh>
    <phoneticPr fontId="13"/>
  </si>
  <si>
    <t>252-0242</t>
  </si>
  <si>
    <t>相模原市中央区横山 5-19-54</t>
    <rPh sb="4" eb="7">
      <t>チュウオウク</t>
    </rPh>
    <phoneticPr fontId="13"/>
  </si>
  <si>
    <t>相模原市立田名中学校</t>
    <rPh sb="0" eb="3">
      <t>サガミハラ</t>
    </rPh>
    <rPh sb="3" eb="5">
      <t>シリツ</t>
    </rPh>
    <phoneticPr fontId="13"/>
  </si>
  <si>
    <t>相模原市中央区田名 5250-1</t>
    <rPh sb="4" eb="7">
      <t>チュウオウク</t>
    </rPh>
    <phoneticPr fontId="13"/>
  </si>
  <si>
    <t>相模原市立大沢中学校</t>
    <rPh sb="0" eb="3">
      <t>サガミハラ</t>
    </rPh>
    <rPh sb="3" eb="5">
      <t>シリツ</t>
    </rPh>
    <phoneticPr fontId="13"/>
  </si>
  <si>
    <t>252-0135</t>
  </si>
  <si>
    <t>相模原市緑区大島 1800</t>
    <rPh sb="4" eb="6">
      <t>ミドリク</t>
    </rPh>
    <phoneticPr fontId="13"/>
  </si>
  <si>
    <t>相模原市立旭中学校</t>
    <rPh sb="0" eb="3">
      <t>サガミハラ</t>
    </rPh>
    <rPh sb="3" eb="5">
      <t>シリツ</t>
    </rPh>
    <phoneticPr fontId="13"/>
  </si>
  <si>
    <t>252-0143</t>
  </si>
  <si>
    <t>相模原市緑区橋本 1-12-15</t>
    <rPh sb="4" eb="6">
      <t>ミドリク</t>
    </rPh>
    <phoneticPr fontId="13"/>
  </si>
  <si>
    <t>相模原市立大野北中学校</t>
    <rPh sb="0" eb="3">
      <t>サガミハラ</t>
    </rPh>
    <rPh sb="3" eb="5">
      <t>シリツ</t>
    </rPh>
    <phoneticPr fontId="13"/>
  </si>
  <si>
    <t>252-0206</t>
  </si>
  <si>
    <t>相模原市中央区淵野辺 2-8-40</t>
    <rPh sb="4" eb="7">
      <t>チュウオウク</t>
    </rPh>
    <phoneticPr fontId="13"/>
  </si>
  <si>
    <t>相模原市立大野南中学校</t>
    <rPh sb="0" eb="3">
      <t>サガミハラ</t>
    </rPh>
    <rPh sb="3" eb="5">
      <t>シリツ</t>
    </rPh>
    <phoneticPr fontId="13"/>
  </si>
  <si>
    <t>相模原市南区文京 1-10-1</t>
    <rPh sb="4" eb="6">
      <t>ミナミク</t>
    </rPh>
    <phoneticPr fontId="13"/>
  </si>
  <si>
    <t>相模原市立相模台中学校</t>
    <rPh sb="0" eb="3">
      <t>サガミハラ</t>
    </rPh>
    <rPh sb="3" eb="5">
      <t>シリツ</t>
    </rPh>
    <phoneticPr fontId="13"/>
  </si>
  <si>
    <t>252-0315</t>
  </si>
  <si>
    <t>相模原市南区桜台 20-1</t>
    <rPh sb="4" eb="6">
      <t>ミナミク</t>
    </rPh>
    <phoneticPr fontId="13"/>
  </si>
  <si>
    <t>相模原市立清新中学校</t>
    <rPh sb="0" eb="3">
      <t>サガミハラ</t>
    </rPh>
    <rPh sb="3" eb="5">
      <t>シリツ</t>
    </rPh>
    <phoneticPr fontId="13"/>
  </si>
  <si>
    <t>252-0216</t>
  </si>
  <si>
    <t>相模原市中央区清新 8-5-1</t>
    <rPh sb="4" eb="7">
      <t>チュウオウク</t>
    </rPh>
    <phoneticPr fontId="13"/>
  </si>
  <si>
    <t>相模原市立上鶴間中学校</t>
    <rPh sb="0" eb="3">
      <t>サガミハラ</t>
    </rPh>
    <rPh sb="3" eb="5">
      <t>シリツ</t>
    </rPh>
    <phoneticPr fontId="13"/>
  </si>
  <si>
    <t>252-0302</t>
  </si>
  <si>
    <t>相模原市南区上鶴間 4-14-1</t>
    <rPh sb="4" eb="6">
      <t>ミナミク</t>
    </rPh>
    <phoneticPr fontId="13"/>
  </si>
  <si>
    <t>相模原市立麻溝台中学校</t>
    <rPh sb="0" eb="3">
      <t>サガミハラ</t>
    </rPh>
    <rPh sb="3" eb="5">
      <t>シリツ</t>
    </rPh>
    <rPh sb="5" eb="8">
      <t>アサミゾダイ</t>
    </rPh>
    <rPh sb="8" eb="9">
      <t>チュウ</t>
    </rPh>
    <rPh sb="9" eb="11">
      <t>ガッコウ</t>
    </rPh>
    <phoneticPr fontId="22"/>
  </si>
  <si>
    <t>252-0328</t>
  </si>
  <si>
    <t>相模原市南区麻溝台 4-12-1</t>
    <rPh sb="4" eb="6">
      <t>ミナミク</t>
    </rPh>
    <phoneticPr fontId="13"/>
  </si>
  <si>
    <t>相模原市立共和中学校</t>
    <rPh sb="0" eb="3">
      <t>サガミハラ</t>
    </rPh>
    <rPh sb="3" eb="5">
      <t>シリツ</t>
    </rPh>
    <phoneticPr fontId="13"/>
  </si>
  <si>
    <t>252-0234</t>
  </si>
  <si>
    <t>相模原市中央区共和 1-3-10</t>
    <rPh sb="4" eb="7">
      <t>チュウオウク</t>
    </rPh>
    <phoneticPr fontId="13"/>
  </si>
  <si>
    <t>相模原市立緑が丘中学校</t>
    <rPh sb="0" eb="3">
      <t>サガミハラ</t>
    </rPh>
    <rPh sb="3" eb="5">
      <t>シリツ</t>
    </rPh>
    <phoneticPr fontId="13"/>
  </si>
  <si>
    <t>252-0225</t>
  </si>
  <si>
    <t>相模原市中央区緑が丘 1-28-1</t>
    <rPh sb="4" eb="7">
      <t>チュウオウク</t>
    </rPh>
    <phoneticPr fontId="13"/>
  </si>
  <si>
    <t>相模原市立大野台中学校</t>
    <rPh sb="0" eb="3">
      <t>サガミハラ</t>
    </rPh>
    <rPh sb="3" eb="5">
      <t>シリツ</t>
    </rPh>
    <phoneticPr fontId="13"/>
  </si>
  <si>
    <t>252-0331</t>
  </si>
  <si>
    <t>相模原市南区大野台 8-2-1</t>
    <rPh sb="4" eb="6">
      <t>ミナミク</t>
    </rPh>
    <phoneticPr fontId="13"/>
  </si>
  <si>
    <t>相模原市立相武台中学校</t>
    <rPh sb="0" eb="3">
      <t>サガミハラ</t>
    </rPh>
    <rPh sb="3" eb="5">
      <t>シリツ</t>
    </rPh>
    <phoneticPr fontId="13"/>
  </si>
  <si>
    <t>252-0325</t>
  </si>
  <si>
    <t>相模原市南区新磯野 5-1-10</t>
    <rPh sb="4" eb="6">
      <t>ミナミク</t>
    </rPh>
    <phoneticPr fontId="13"/>
  </si>
  <si>
    <t>相模原市立谷口中学校</t>
    <rPh sb="0" eb="3">
      <t>サガミハラ</t>
    </rPh>
    <rPh sb="3" eb="5">
      <t>シリツ</t>
    </rPh>
    <phoneticPr fontId="13"/>
  </si>
  <si>
    <t>252-0318</t>
  </si>
  <si>
    <t>相模原市南区上鶴間本町 4-13-43</t>
    <rPh sb="4" eb="6">
      <t>ミナミク</t>
    </rPh>
    <rPh sb="9" eb="11">
      <t>ホンチョウ</t>
    </rPh>
    <phoneticPr fontId="14"/>
  </si>
  <si>
    <t>相模原市立中央中学校</t>
    <rPh sb="0" eb="3">
      <t>サガミハラ</t>
    </rPh>
    <rPh sb="3" eb="5">
      <t>シリツ</t>
    </rPh>
    <phoneticPr fontId="13"/>
  </si>
  <si>
    <t>252-0236</t>
  </si>
  <si>
    <t>相模原市中央区富士見 1-3-17</t>
    <rPh sb="4" eb="7">
      <t>チュウオウク</t>
    </rPh>
    <phoneticPr fontId="13"/>
  </si>
  <si>
    <t>相模原市立新町中学校</t>
    <rPh sb="0" eb="3">
      <t>サガミハラ</t>
    </rPh>
    <rPh sb="3" eb="5">
      <t>シリツ</t>
    </rPh>
    <phoneticPr fontId="13"/>
  </si>
  <si>
    <t>252-0303</t>
  </si>
  <si>
    <t>相模原市南区相模大野 9-14-1</t>
    <rPh sb="4" eb="6">
      <t>ミナミク</t>
    </rPh>
    <phoneticPr fontId="13"/>
  </si>
  <si>
    <t>相模原市立弥栄中学校</t>
    <rPh sb="0" eb="3">
      <t>サガミハラ</t>
    </rPh>
    <rPh sb="3" eb="5">
      <t>シリツ</t>
    </rPh>
    <phoneticPr fontId="13"/>
  </si>
  <si>
    <t>252-0229</t>
  </si>
  <si>
    <t>相模原市中央区弥栄 3-1-7</t>
    <rPh sb="4" eb="7">
      <t>チュウオウク</t>
    </rPh>
    <phoneticPr fontId="13"/>
  </si>
  <si>
    <t>相模原市立相原中学校</t>
    <rPh sb="0" eb="3">
      <t>サガミハラ</t>
    </rPh>
    <rPh sb="3" eb="5">
      <t>シリツ</t>
    </rPh>
    <phoneticPr fontId="13"/>
  </si>
  <si>
    <t>相模原市緑区橋本 8-12-1</t>
    <rPh sb="4" eb="6">
      <t>ミドリク</t>
    </rPh>
    <phoneticPr fontId="13"/>
  </si>
  <si>
    <t>相模原市立上溝南中学校</t>
    <rPh sb="0" eb="3">
      <t>サガミハラ</t>
    </rPh>
    <rPh sb="3" eb="5">
      <t>シリツ</t>
    </rPh>
    <phoneticPr fontId="13"/>
  </si>
  <si>
    <t>相模原市中央区上溝 2322-2</t>
    <rPh sb="4" eb="7">
      <t>チュウオウク</t>
    </rPh>
    <phoneticPr fontId="13"/>
  </si>
  <si>
    <t>相模原市立小山中学校</t>
    <rPh sb="0" eb="3">
      <t>サガミハラ</t>
    </rPh>
    <rPh sb="3" eb="5">
      <t>シリツ</t>
    </rPh>
    <phoneticPr fontId="13"/>
  </si>
  <si>
    <t>252-0205</t>
  </si>
  <si>
    <t>相模原市中央区小山 4-3-1</t>
    <rPh sb="4" eb="7">
      <t>チュウオウク</t>
    </rPh>
    <phoneticPr fontId="13"/>
  </si>
  <si>
    <t>相模原市立若草中学校</t>
    <rPh sb="0" eb="3">
      <t>サガミハラ</t>
    </rPh>
    <rPh sb="3" eb="5">
      <t>シリツ</t>
    </rPh>
    <phoneticPr fontId="13"/>
  </si>
  <si>
    <t>相模原市南区新磯野 2046</t>
    <rPh sb="4" eb="6">
      <t>ミナミク</t>
    </rPh>
    <phoneticPr fontId="13"/>
  </si>
  <si>
    <t>相模原市立由野台中学校</t>
    <rPh sb="0" eb="3">
      <t>サガミハラ</t>
    </rPh>
    <rPh sb="3" eb="5">
      <t>シリツ</t>
    </rPh>
    <phoneticPr fontId="13"/>
  </si>
  <si>
    <t>252-0222</t>
  </si>
  <si>
    <t>相模原市中央区由野台 3-1-3</t>
    <rPh sb="4" eb="7">
      <t>チュウオウク</t>
    </rPh>
    <phoneticPr fontId="13"/>
  </si>
  <si>
    <t>相模原市立内出中学校</t>
    <rPh sb="0" eb="3">
      <t>サガミハラ</t>
    </rPh>
    <rPh sb="3" eb="5">
      <t>シリツ</t>
    </rPh>
    <phoneticPr fontId="13"/>
  </si>
  <si>
    <t>252-0134</t>
  </si>
  <si>
    <t>相模原市緑区下九沢 2845</t>
    <rPh sb="4" eb="6">
      <t>ミドリク</t>
    </rPh>
    <phoneticPr fontId="13"/>
  </si>
  <si>
    <t>相模原市立鵜野森中学校</t>
    <rPh sb="0" eb="3">
      <t>サガミハラ</t>
    </rPh>
    <rPh sb="3" eb="5">
      <t>シリツ</t>
    </rPh>
    <rPh sb="5" eb="8">
      <t>ウノモリ</t>
    </rPh>
    <phoneticPr fontId="22"/>
  </si>
  <si>
    <t>252-0301</t>
  </si>
  <si>
    <t>相模原市南区鵜野森 1-11-1</t>
    <rPh sb="4" eb="6">
      <t>ミナミク</t>
    </rPh>
    <phoneticPr fontId="13"/>
  </si>
  <si>
    <t>相模原市立東林中学校</t>
    <rPh sb="0" eb="3">
      <t>サガミハラ</t>
    </rPh>
    <rPh sb="3" eb="5">
      <t>シリツ</t>
    </rPh>
    <phoneticPr fontId="13"/>
  </si>
  <si>
    <t>相模原市南区上鶴間 8-21-1</t>
    <rPh sb="4" eb="6">
      <t>ミナミク</t>
    </rPh>
    <phoneticPr fontId="13"/>
  </si>
  <si>
    <t>相模原市立相模丘中学校</t>
    <rPh sb="0" eb="3">
      <t>サガミハラ</t>
    </rPh>
    <rPh sb="3" eb="5">
      <t>シリツ</t>
    </rPh>
    <rPh sb="5" eb="7">
      <t>サガミ</t>
    </rPh>
    <phoneticPr fontId="22"/>
  </si>
  <si>
    <t>252-0105</t>
  </si>
  <si>
    <t>相模原市緑区久保沢 2-22-4</t>
    <rPh sb="4" eb="6">
      <t>ミドリク</t>
    </rPh>
    <phoneticPr fontId="14"/>
  </si>
  <si>
    <t>相模原市立中野中学校</t>
    <rPh sb="0" eb="3">
      <t>サガミハラ</t>
    </rPh>
    <rPh sb="3" eb="5">
      <t>シリツ</t>
    </rPh>
    <rPh sb="5" eb="7">
      <t>ナカノ</t>
    </rPh>
    <phoneticPr fontId="22"/>
  </si>
  <si>
    <t>252-0157</t>
  </si>
  <si>
    <t>相模原市緑区中野 960</t>
    <rPh sb="4" eb="6">
      <t>ミドリク</t>
    </rPh>
    <phoneticPr fontId="14"/>
  </si>
  <si>
    <t>相模原市立串川中学校</t>
    <rPh sb="0" eb="3">
      <t>サガミハラ</t>
    </rPh>
    <rPh sb="3" eb="5">
      <t>シリツ</t>
    </rPh>
    <rPh sb="5" eb="7">
      <t>クシカワ</t>
    </rPh>
    <rPh sb="7" eb="10">
      <t>チュウガッコウ</t>
    </rPh>
    <phoneticPr fontId="22"/>
  </si>
  <si>
    <t>252-0154</t>
  </si>
  <si>
    <t>相模原市緑区長竹 1469</t>
    <rPh sb="4" eb="6">
      <t>ミドリク</t>
    </rPh>
    <phoneticPr fontId="14"/>
  </si>
  <si>
    <t>東海大学付属相模高等学校中等部</t>
    <rPh sb="3" eb="4">
      <t>ガク</t>
    </rPh>
    <rPh sb="4" eb="6">
      <t>フゾク</t>
    </rPh>
    <rPh sb="8" eb="10">
      <t>コウトウ</t>
    </rPh>
    <rPh sb="10" eb="12">
      <t>ガッコウ</t>
    </rPh>
    <rPh sb="13" eb="14">
      <t>トウ</t>
    </rPh>
    <rPh sb="14" eb="15">
      <t>ブ</t>
    </rPh>
    <phoneticPr fontId="22"/>
  </si>
  <si>
    <t>252-0395</t>
  </si>
  <si>
    <t>相模原市南区相南 3-33-1</t>
    <rPh sb="4" eb="6">
      <t>ミナミク</t>
    </rPh>
    <phoneticPr fontId="13"/>
  </si>
  <si>
    <t>相模女子大学中学部</t>
    <rPh sb="0" eb="2">
      <t>サガミ</t>
    </rPh>
    <rPh sb="2" eb="4">
      <t>ジョシ</t>
    </rPh>
    <rPh sb="4" eb="6">
      <t>ダイガク</t>
    </rPh>
    <rPh sb="6" eb="8">
      <t>チュウガク</t>
    </rPh>
    <rPh sb="8" eb="9">
      <t>ブ</t>
    </rPh>
    <phoneticPr fontId="22"/>
  </si>
  <si>
    <t>252-0383</t>
  </si>
  <si>
    <t>相模原市南区文京 2-1-1</t>
    <rPh sb="4" eb="6">
      <t>ミナミク</t>
    </rPh>
    <phoneticPr fontId="13"/>
  </si>
  <si>
    <t>相模原市南区相模大野 4-1-1</t>
    <rPh sb="4" eb="6">
      <t>ミナミク</t>
    </rPh>
    <phoneticPr fontId="13"/>
  </si>
  <si>
    <t>県立相原高等学校</t>
    <rPh sb="0" eb="2">
      <t>ケンリツ</t>
    </rPh>
    <rPh sb="4" eb="6">
      <t>コウトウ</t>
    </rPh>
    <rPh sb="6" eb="8">
      <t>ガッコウ</t>
    </rPh>
    <phoneticPr fontId="22"/>
  </si>
  <si>
    <t>252-0132</t>
  </si>
  <si>
    <t>相模原市緑区橋本台 4-2-1</t>
    <rPh sb="0" eb="4">
      <t>サガミハラシ</t>
    </rPh>
    <rPh sb="4" eb="6">
      <t>ミドリク</t>
    </rPh>
    <rPh sb="6" eb="9">
      <t>ハシモトダイ</t>
    </rPh>
    <phoneticPr fontId="43"/>
  </si>
  <si>
    <t>県立上溝高等学校</t>
    <rPh sb="0" eb="2">
      <t>ケンリツ</t>
    </rPh>
    <rPh sb="2" eb="4">
      <t>カミミゾ</t>
    </rPh>
    <rPh sb="4" eb="6">
      <t>コウトウ</t>
    </rPh>
    <rPh sb="6" eb="8">
      <t>ガッコウ</t>
    </rPh>
    <phoneticPr fontId="22"/>
  </si>
  <si>
    <t>相模原市中央区上溝 6-5-1</t>
    <rPh sb="4" eb="7">
      <t>チュウオウク</t>
    </rPh>
    <phoneticPr fontId="13"/>
  </si>
  <si>
    <t>県立相模原高等学校</t>
    <rPh sb="0" eb="2">
      <t>ケンリツ</t>
    </rPh>
    <rPh sb="5" eb="7">
      <t>コウトウ</t>
    </rPh>
    <rPh sb="7" eb="9">
      <t>ガッコウ</t>
    </rPh>
    <phoneticPr fontId="22"/>
  </si>
  <si>
    <t>相模原市中央区横山 1-7-20</t>
    <rPh sb="4" eb="7">
      <t>チュウオウク</t>
    </rPh>
    <phoneticPr fontId="13"/>
  </si>
  <si>
    <t>県立麻溝台高等学校</t>
    <rPh sb="0" eb="2">
      <t>ケンリツ</t>
    </rPh>
    <rPh sb="2" eb="3">
      <t>アサ</t>
    </rPh>
    <rPh sb="5" eb="7">
      <t>コウトウ</t>
    </rPh>
    <rPh sb="7" eb="9">
      <t>ガッコウ</t>
    </rPh>
    <phoneticPr fontId="22"/>
  </si>
  <si>
    <t>252-0329</t>
  </si>
  <si>
    <t>相模原市南区北里 2-11-1</t>
    <rPh sb="4" eb="6">
      <t>ミナミク</t>
    </rPh>
    <phoneticPr fontId="14"/>
  </si>
  <si>
    <t>県立城山高等学校</t>
    <rPh sb="0" eb="2">
      <t>ケンリツ</t>
    </rPh>
    <rPh sb="2" eb="4">
      <t>ジョウヤマ</t>
    </rPh>
    <rPh sb="4" eb="6">
      <t>コウトウ</t>
    </rPh>
    <rPh sb="6" eb="8">
      <t>ガッコウ</t>
    </rPh>
    <phoneticPr fontId="22"/>
  </si>
  <si>
    <t>252-0116</t>
  </si>
  <si>
    <t>相模原市緑区城山 1-26-1</t>
    <rPh sb="4" eb="6">
      <t>ミドリク</t>
    </rPh>
    <phoneticPr fontId="14"/>
  </si>
  <si>
    <t>県立上溝南高等学校</t>
    <rPh sb="0" eb="2">
      <t>ケンリツ</t>
    </rPh>
    <rPh sb="5" eb="7">
      <t>コウトウ</t>
    </rPh>
    <rPh sb="7" eb="9">
      <t>ガッコウ</t>
    </rPh>
    <phoneticPr fontId="22"/>
  </si>
  <si>
    <t>相模原市中央区上溝 269</t>
    <rPh sb="4" eb="7">
      <t>チュウオウク</t>
    </rPh>
    <phoneticPr fontId="13"/>
  </si>
  <si>
    <t>県立上鶴間高等学校</t>
    <rPh sb="0" eb="2">
      <t>ケンリツ</t>
    </rPh>
    <rPh sb="5" eb="7">
      <t>コウトウ</t>
    </rPh>
    <rPh sb="7" eb="9">
      <t>ガッコウ</t>
    </rPh>
    <phoneticPr fontId="22"/>
  </si>
  <si>
    <t>相模原市南区上鶴間本町 9-31-1</t>
    <rPh sb="4" eb="6">
      <t>ミナミク</t>
    </rPh>
    <rPh sb="9" eb="11">
      <t>ホンチョウ</t>
    </rPh>
    <phoneticPr fontId="14"/>
  </si>
  <si>
    <t>県立橋本高等学校</t>
    <rPh sb="0" eb="2">
      <t>ケンリツ</t>
    </rPh>
    <rPh sb="4" eb="6">
      <t>コウトウ</t>
    </rPh>
    <rPh sb="6" eb="8">
      <t>ガッコウ</t>
    </rPh>
    <phoneticPr fontId="22"/>
  </si>
  <si>
    <t>相模原市緑区橋本 8-8-1</t>
    <rPh sb="4" eb="6">
      <t>ミドリク</t>
    </rPh>
    <phoneticPr fontId="13"/>
  </si>
  <si>
    <t>県立相模原弥栄高等学校</t>
    <rPh sb="0" eb="2">
      <t>ケンリツ</t>
    </rPh>
    <rPh sb="2" eb="5">
      <t>サガミハラ</t>
    </rPh>
    <rPh sb="7" eb="9">
      <t>コウトウ</t>
    </rPh>
    <rPh sb="9" eb="11">
      <t>ガッコウ</t>
    </rPh>
    <phoneticPr fontId="22"/>
  </si>
  <si>
    <t>相模原市中央区弥栄 3-1-8</t>
    <rPh sb="4" eb="7">
      <t>チュウオウク</t>
    </rPh>
    <phoneticPr fontId="13"/>
  </si>
  <si>
    <t>県立相模田名高等学校</t>
    <rPh sb="0" eb="2">
      <t>ケンリツ</t>
    </rPh>
    <rPh sb="6" eb="8">
      <t>コウトウ</t>
    </rPh>
    <rPh sb="8" eb="10">
      <t>ガッコウ</t>
    </rPh>
    <phoneticPr fontId="22"/>
  </si>
  <si>
    <t>相模原市中央区田名 6786-1</t>
    <rPh sb="4" eb="7">
      <t>チュウオウク</t>
    </rPh>
    <phoneticPr fontId="13"/>
  </si>
  <si>
    <t>東海大学付属相模高等学校</t>
    <rPh sb="3" eb="4">
      <t>ガク</t>
    </rPh>
    <rPh sb="4" eb="6">
      <t>フゾク</t>
    </rPh>
    <rPh sb="6" eb="8">
      <t>サガミ</t>
    </rPh>
    <rPh sb="8" eb="10">
      <t>コウトウ</t>
    </rPh>
    <rPh sb="10" eb="12">
      <t>ガッコウ</t>
    </rPh>
    <phoneticPr fontId="22"/>
  </si>
  <si>
    <t>相模女子大学高等部</t>
    <rPh sb="5" eb="6">
      <t>ガク</t>
    </rPh>
    <phoneticPr fontId="22"/>
  </si>
  <si>
    <t>麻布大学附属高等学校</t>
    <rPh sb="3" eb="4">
      <t>ガク</t>
    </rPh>
    <rPh sb="4" eb="6">
      <t>フゾク</t>
    </rPh>
    <rPh sb="6" eb="8">
      <t>コウトウ</t>
    </rPh>
    <rPh sb="8" eb="10">
      <t>ガッコウ</t>
    </rPh>
    <phoneticPr fontId="22"/>
  </si>
  <si>
    <t>相模原市中央区淵野辺 1-17-50</t>
    <rPh sb="4" eb="7">
      <t>チュウオウク</t>
    </rPh>
    <rPh sb="7" eb="8">
      <t>フチ</t>
    </rPh>
    <phoneticPr fontId="13"/>
  </si>
  <si>
    <t>光明学園相模原高等学校</t>
    <rPh sb="2" eb="4">
      <t>ガクエン</t>
    </rPh>
    <rPh sb="7" eb="9">
      <t>コウトウ</t>
    </rPh>
    <rPh sb="9" eb="11">
      <t>ガッコウ</t>
    </rPh>
    <phoneticPr fontId="22"/>
  </si>
  <si>
    <t>252-0336</t>
  </si>
  <si>
    <t>相模原市南区当麻 856</t>
    <rPh sb="4" eb="6">
      <t>ミナミク</t>
    </rPh>
    <phoneticPr fontId="13"/>
  </si>
  <si>
    <t>県立津久井高等学校</t>
    <rPh sb="0" eb="2">
      <t>ケンリツ</t>
    </rPh>
    <rPh sb="2" eb="5">
      <t>ツクイ</t>
    </rPh>
    <rPh sb="5" eb="7">
      <t>コウトウ</t>
    </rPh>
    <rPh sb="7" eb="9">
      <t>ガッコウ</t>
    </rPh>
    <phoneticPr fontId="43"/>
  </si>
  <si>
    <t>252-0159</t>
  </si>
  <si>
    <t>相模原市緑区三ケ木 272-1</t>
    <rPh sb="0" eb="4">
      <t>サガミハラシ</t>
    </rPh>
    <rPh sb="4" eb="6">
      <t>ミドリク</t>
    </rPh>
    <rPh sb="6" eb="9">
      <t>ミカギ</t>
    </rPh>
    <phoneticPr fontId="43"/>
  </si>
  <si>
    <t>238-0103</t>
  </si>
  <si>
    <t>三浦市南下浦町金田 206</t>
  </si>
  <si>
    <t>238-0111</t>
  </si>
  <si>
    <t>三浦市初声町下宮田 3622</t>
  </si>
  <si>
    <t>238-0221</t>
  </si>
  <si>
    <t>三浦市三崎町六合 45-1</t>
  </si>
  <si>
    <t>238-0004</t>
  </si>
  <si>
    <t>横須賀市小川町 18</t>
  </si>
  <si>
    <t>238-0022</t>
  </si>
  <si>
    <t>横須賀市公郷町 5-81</t>
  </si>
  <si>
    <t>238-0023</t>
  </si>
  <si>
    <t>横須賀市森崎 5-14-2</t>
  </si>
  <si>
    <t>238-0313</t>
  </si>
  <si>
    <t>横須賀市武 3-31-1</t>
  </si>
  <si>
    <t>239-0813</t>
  </si>
  <si>
    <t>横須賀市鴨居 3-2-2</t>
  </si>
  <si>
    <t>239-0822</t>
  </si>
  <si>
    <t>横須賀市浦賀 3-26-1</t>
  </si>
  <si>
    <t>239-0841</t>
  </si>
  <si>
    <t>横須賀市野比 4-4-1</t>
  </si>
  <si>
    <t>240-0104</t>
  </si>
  <si>
    <t>横須賀市芦名 1-2-1</t>
  </si>
  <si>
    <t>238-0035</t>
  </si>
  <si>
    <t>横須賀市池上 3-5-1</t>
  </si>
  <si>
    <t>238-0043</t>
  </si>
  <si>
    <t>横須賀市坂本町 1-19</t>
  </si>
  <si>
    <t>239-0831</t>
  </si>
  <si>
    <t>横須賀市久里浜 2-11-1</t>
  </si>
  <si>
    <t>239-0842</t>
  </si>
  <si>
    <t>横須賀市長沢 5-1-1</t>
  </si>
  <si>
    <t>239-0808</t>
  </si>
  <si>
    <t>横須賀市大津町 5-2-1</t>
  </si>
  <si>
    <t>240-0112</t>
  </si>
  <si>
    <t>三浦郡葉山町堀内 2247−2</t>
  </si>
  <si>
    <t>240-0113</t>
  </si>
  <si>
    <t>三浦郡葉山町長柄 1835</t>
  </si>
  <si>
    <t>247-0051</t>
  </si>
  <si>
    <t>鎌倉市岩瀬 840</t>
  </si>
  <si>
    <t>247-0056</t>
  </si>
  <si>
    <t>鎌倉市大船 4-1-25</t>
  </si>
  <si>
    <t>247-0063</t>
  </si>
  <si>
    <t>鎌倉市梶原 1-14-1</t>
  </si>
  <si>
    <t>247-0072</t>
  </si>
  <si>
    <t>鎌倉市岡本 1100</t>
  </si>
  <si>
    <t>248-0013</t>
  </si>
  <si>
    <t>鎌倉市材木座 6-19-19</t>
  </si>
  <si>
    <t>248-0004</t>
  </si>
  <si>
    <t>鎌倉市西御門 1-7-1</t>
  </si>
  <si>
    <t>248-0015</t>
  </si>
  <si>
    <t>鎌倉市笹目町 2-1</t>
  </si>
  <si>
    <t>248-0033</t>
  </si>
  <si>
    <t>鎌倉市腰越 4-11-20</t>
  </si>
  <si>
    <t>248-0036</t>
  </si>
  <si>
    <t>鎌倉市手広 5-7-1</t>
  </si>
  <si>
    <t>249-0003</t>
  </si>
  <si>
    <t>逗子市池子 4-755</t>
  </si>
  <si>
    <t>249-0001</t>
  </si>
  <si>
    <t>逗子市久木 7-2-1</t>
  </si>
  <si>
    <t>249-0004</t>
  </si>
  <si>
    <t>逗子市沼間 3-21-2</t>
  </si>
  <si>
    <t>248-0005</t>
  </si>
  <si>
    <t>鎌倉市雪ノ下 3-5-10</t>
  </si>
  <si>
    <t>238-8511</t>
  </si>
  <si>
    <t>横須賀市稲岡町 82</t>
  </si>
  <si>
    <t>237-0061</t>
  </si>
  <si>
    <t>横須賀市夏島町 13</t>
  </si>
  <si>
    <t>横須賀市公郷町 3-109</t>
  </si>
  <si>
    <t>239-0835</t>
  </si>
  <si>
    <t>横須賀市佐原 4-20-1</t>
  </si>
  <si>
    <t>239-0843</t>
  </si>
  <si>
    <t>横須賀市津久井 4-4-1</t>
    <rPh sb="0" eb="4">
      <t>ヨコスカシ</t>
    </rPh>
    <rPh sb="4" eb="7">
      <t>ツクイ</t>
    </rPh>
    <phoneticPr fontId="27"/>
  </si>
  <si>
    <t>240-0101</t>
  </si>
  <si>
    <t>横須賀市長坂 1-2-1</t>
  </si>
  <si>
    <t>238-0317</t>
  </si>
  <si>
    <t>横須賀市御幸浜 2-1</t>
  </si>
  <si>
    <t>横須賀市佐原 2-2-20</t>
  </si>
  <si>
    <t>238-0031</t>
  </si>
  <si>
    <t>横須賀市衣笠栄町 3-80</t>
  </si>
  <si>
    <t>238-0018</t>
  </si>
  <si>
    <t>横須賀市緑が丘 39</t>
  </si>
  <si>
    <t>横須賀市立横須賀総合高等学校</t>
    <rPh sb="10" eb="12">
      <t>コウトウ</t>
    </rPh>
    <rPh sb="12" eb="14">
      <t>ガッコウ</t>
    </rPh>
    <phoneticPr fontId="13"/>
  </si>
  <si>
    <t>横須賀市久里浜 6-1-1</t>
  </si>
  <si>
    <t>北鎌倉女子学園
中学校高等学校</t>
  </si>
  <si>
    <t>247-0062</t>
  </si>
  <si>
    <t>鎌倉市山内 913</t>
  </si>
  <si>
    <t>聖和学院中学校・髙等学校</t>
  </si>
  <si>
    <t>逗子市久木 2-2-1</t>
  </si>
  <si>
    <t>247-0054</t>
  </si>
  <si>
    <t>鎌倉市高野 8-1</t>
  </si>
  <si>
    <t>248-0025</t>
  </si>
  <si>
    <t>鎌倉市七里ガ浜東 2-3-1</t>
  </si>
  <si>
    <t>248-0026</t>
  </si>
  <si>
    <t>鎌倉市七里ガ浜 2-21-1</t>
  </si>
  <si>
    <t>鎌倉市手広 6-4-1</t>
  </si>
  <si>
    <t>249-0005</t>
  </si>
  <si>
    <t>逗子市桜山 5-24-1</t>
  </si>
  <si>
    <t>249-8510</t>
  </si>
  <si>
    <t>逗子市新宿 2-5-1</t>
  </si>
  <si>
    <t>鎌倉市山ノ内 110</t>
  </si>
  <si>
    <t>県立三浦初声高等学校</t>
    <rPh sb="0" eb="2">
      <t>ケンリツ</t>
    </rPh>
    <rPh sb="2" eb="4">
      <t>ミウラ</t>
    </rPh>
    <rPh sb="4" eb="6">
      <t>ハツコエ</t>
    </rPh>
    <rPh sb="6" eb="10">
      <t>コウトウガッコウ</t>
    </rPh>
    <phoneticPr fontId="43"/>
  </si>
  <si>
    <t>238-0113</t>
  </si>
  <si>
    <t>三浦市初声町入江 274-2</t>
    <rPh sb="0" eb="2">
      <t>ミウラ</t>
    </rPh>
    <rPh sb="2" eb="3">
      <t>シ</t>
    </rPh>
    <rPh sb="3" eb="6">
      <t>ハッセマチ</t>
    </rPh>
    <rPh sb="6" eb="8">
      <t>イリエ</t>
    </rPh>
    <phoneticPr fontId="43"/>
  </si>
  <si>
    <t>県立横須賀工業高等学校</t>
    <rPh sb="0" eb="2">
      <t>ケンリツ</t>
    </rPh>
    <rPh sb="2" eb="5">
      <t>ヨコスカ</t>
    </rPh>
    <rPh sb="5" eb="7">
      <t>コウギョウ</t>
    </rPh>
    <rPh sb="7" eb="11">
      <t>コウトウガッコウ</t>
    </rPh>
    <phoneticPr fontId="43"/>
  </si>
  <si>
    <t>横須賀公郷町 4-10</t>
    <rPh sb="0" eb="3">
      <t>ヨコスカ</t>
    </rPh>
    <rPh sb="3" eb="6">
      <t>クゴウチョウ</t>
    </rPh>
    <phoneticPr fontId="43"/>
  </si>
  <si>
    <t>242-0002</t>
  </si>
  <si>
    <t>大和市つきみ野 3-5-1</t>
  </si>
  <si>
    <t>242-0001</t>
  </si>
  <si>
    <t>大和市下鶴間 3016</t>
  </si>
  <si>
    <t>242-0018</t>
  </si>
  <si>
    <t>大和市深見西 7-5-1</t>
  </si>
  <si>
    <t>242-0016</t>
  </si>
  <si>
    <t>大和市大和南 2-11-1</t>
  </si>
  <si>
    <t>242-0022</t>
  </si>
  <si>
    <t>大和市柳橋 4-5050</t>
  </si>
  <si>
    <t>242-0015</t>
  </si>
  <si>
    <t>大和市下和田 49</t>
  </si>
  <si>
    <t>242-0014</t>
  </si>
  <si>
    <t>大和市上和田 1314-1</t>
  </si>
  <si>
    <t>242-0006</t>
  </si>
  <si>
    <t>大和市南林間 9-3-1</t>
  </si>
  <si>
    <t>242-0024</t>
  </si>
  <si>
    <t>大和市福田 1569-1</t>
  </si>
  <si>
    <t>大和市南林間 3-10-1</t>
  </si>
  <si>
    <t>252-1105</t>
  </si>
  <si>
    <t>綾瀬市蓼川 1-2-1</t>
  </si>
  <si>
    <t>252-1124</t>
  </si>
  <si>
    <t>綾瀬市吉岡 393-1</t>
  </si>
  <si>
    <t>252-1123</t>
  </si>
  <si>
    <t>綾瀬市早川 2230</t>
  </si>
  <si>
    <t>252-1103</t>
  </si>
  <si>
    <t>綾瀬市深谷南 2-3-1</t>
  </si>
  <si>
    <t>綾瀬市立綾北中学校</t>
    <rPh sb="0" eb="4">
      <t>アヤセシリツ</t>
    </rPh>
    <rPh sb="5" eb="6">
      <t>キタ</t>
    </rPh>
    <rPh sb="6" eb="9">
      <t>チュウガッコウ</t>
    </rPh>
    <phoneticPr fontId="43"/>
  </si>
  <si>
    <t>252-1108</t>
  </si>
  <si>
    <t>綾瀬市深谷上 4-4-1</t>
    <rPh sb="5" eb="6">
      <t>ウエ</t>
    </rPh>
    <phoneticPr fontId="13"/>
  </si>
  <si>
    <t>252-0021</t>
  </si>
  <si>
    <t>座間市緑ヶ丘 4-6-10</t>
  </si>
  <si>
    <t>252-0027</t>
  </si>
  <si>
    <t>座間市座間 2-1230</t>
  </si>
  <si>
    <t>252-0003</t>
  </si>
  <si>
    <t>座間市ひばりが丘 5-57-1</t>
  </si>
  <si>
    <t>252-0015</t>
  </si>
  <si>
    <t>座間市南栗原 3-8-1</t>
  </si>
  <si>
    <t>252-0014</t>
  </si>
  <si>
    <t>座間市栗原中央 6-4-1</t>
  </si>
  <si>
    <t>243-0402</t>
  </si>
  <si>
    <t>海老名市柏ヶ谷 884</t>
  </si>
  <si>
    <t>243-0421</t>
  </si>
  <si>
    <t>海老名市さつき町 58</t>
  </si>
  <si>
    <t>243-0417</t>
  </si>
  <si>
    <t>海老名市本郷 4601</t>
  </si>
  <si>
    <t>243-0431</t>
  </si>
  <si>
    <t>海老名市上今泉 1840</t>
  </si>
  <si>
    <t>243-0405</t>
  </si>
  <si>
    <t>海老名市国分南 3-11-1</t>
  </si>
  <si>
    <t>243-0004</t>
  </si>
  <si>
    <t>厚木市水引 1-1-3</t>
  </si>
  <si>
    <t>243-0032</t>
  </si>
  <si>
    <t>厚木市恩名 2-16-1</t>
  </si>
  <si>
    <t>243-0805</t>
  </si>
  <si>
    <t>厚木市中依知 364</t>
  </si>
  <si>
    <t>243-0801</t>
  </si>
  <si>
    <t>厚木市上依知 1289</t>
  </si>
  <si>
    <t>243-0816</t>
  </si>
  <si>
    <t>厚木市林 5-5-1</t>
  </si>
  <si>
    <t>243-0125</t>
  </si>
  <si>
    <t>厚木市小野 301-10</t>
  </si>
  <si>
    <t>243-0122</t>
  </si>
  <si>
    <t>厚木市森の里 3-35-1</t>
  </si>
  <si>
    <t>243-0211</t>
  </si>
  <si>
    <t>厚木市三田 3-1-1</t>
  </si>
  <si>
    <t>厚木市三田 3472</t>
  </si>
  <si>
    <t>243-0213</t>
  </si>
  <si>
    <t>厚木市飯山南 4-9-2</t>
    <rPh sb="5" eb="6">
      <t>ミナミ</t>
    </rPh>
    <phoneticPr fontId="13"/>
  </si>
  <si>
    <t>243-0204</t>
  </si>
  <si>
    <t>厚木市鳶尾 5-1-1</t>
  </si>
  <si>
    <t>243-0303</t>
  </si>
  <si>
    <t>愛甲郡愛川町中津 1400</t>
  </si>
  <si>
    <t>243-0301</t>
  </si>
  <si>
    <t>愛甲郡愛川町角田 210</t>
  </si>
  <si>
    <t>243-0022</t>
  </si>
  <si>
    <t>厚木市酒井 1981-1</t>
  </si>
  <si>
    <t>243-0306</t>
  </si>
  <si>
    <t>愛甲郡愛川町田代 1395</t>
  </si>
  <si>
    <t>243-0035</t>
  </si>
  <si>
    <t>厚木市愛甲 1809</t>
  </si>
  <si>
    <t>大和市つきみ野 3-4</t>
  </si>
  <si>
    <t>242-0011</t>
  </si>
  <si>
    <t>大和市深見 1760</t>
  </si>
  <si>
    <t>大和市南林間 9-5-1</t>
  </si>
  <si>
    <t>大和市上和田 2557</t>
  </si>
  <si>
    <t>252-1134</t>
  </si>
  <si>
    <t>綾瀬市寺尾南 1-4-1</t>
  </si>
  <si>
    <t>綾瀬市早川 1485-1</t>
  </si>
  <si>
    <t>252-0029</t>
  </si>
  <si>
    <t>座間市入谷西 5-11-1</t>
    <rPh sb="5" eb="6">
      <t>ニシ</t>
    </rPh>
    <phoneticPr fontId="43"/>
  </si>
  <si>
    <t>252-0013</t>
  </si>
  <si>
    <t>座間市栗原 2487</t>
  </si>
  <si>
    <t>243-0422</t>
  </si>
  <si>
    <t>海老名市中新田 1-26-1</t>
  </si>
  <si>
    <t>243-0424</t>
  </si>
  <si>
    <t>海老名市社家 240</t>
  </si>
  <si>
    <t>海老名市中新田 4-12-1</t>
  </si>
  <si>
    <t>243-0308</t>
  </si>
  <si>
    <t>愛甲郡愛川町三増 822 1</t>
  </si>
  <si>
    <t>243-0031</t>
  </si>
  <si>
    <t>厚木市戸室 2-24-1</t>
  </si>
  <si>
    <t>県立厚木王子高等学校</t>
    <rPh sb="4" eb="6">
      <t>オウジ</t>
    </rPh>
    <phoneticPr fontId="43"/>
  </si>
  <si>
    <t>243-0817</t>
  </si>
  <si>
    <t>厚木市王子 1-1-1</t>
  </si>
  <si>
    <t>243-0123</t>
  </si>
  <si>
    <t>厚木市森の里青山 12-1</t>
  </si>
  <si>
    <t>243-0021</t>
  </si>
  <si>
    <t>厚木市岡田 1-12-1</t>
  </si>
  <si>
    <t>243-0203</t>
  </si>
  <si>
    <t>厚木市下荻野 886</t>
  </si>
  <si>
    <t>座間市ひばりが丘 3-58-1</t>
  </si>
  <si>
    <t>大和市深見西 4-4-22</t>
  </si>
  <si>
    <t>259-1132</t>
  </si>
  <si>
    <t>伊勢原市桜台 4-2-1</t>
  </si>
  <si>
    <t>259-1141</t>
  </si>
  <si>
    <t>伊勢原市上粕屋 804-2</t>
  </si>
  <si>
    <t>259-1114</t>
  </si>
  <si>
    <t>伊勢原市高森 2-22-1</t>
  </si>
  <si>
    <t>259-1143</t>
  </si>
  <si>
    <t>伊勢原市下糟屋 231-1</t>
    <rPh sb="5" eb="6">
      <t>ソウ</t>
    </rPh>
    <phoneticPr fontId="13"/>
  </si>
  <si>
    <t>小田原市立鴨宮中学校</t>
    <rPh sb="5" eb="7">
      <t>カモノミヤ</t>
    </rPh>
    <phoneticPr fontId="13"/>
  </si>
  <si>
    <t>250-0874</t>
  </si>
  <si>
    <t>小田原市鴨宮 547</t>
    <rPh sb="0" eb="4">
      <t>オダワラシ</t>
    </rPh>
    <rPh sb="4" eb="6">
      <t>カモノミヤ</t>
    </rPh>
    <phoneticPr fontId="13"/>
  </si>
  <si>
    <t>256-0804</t>
  </si>
  <si>
    <t>小田原市羽根尾 410</t>
  </si>
  <si>
    <t>256-0812</t>
  </si>
  <si>
    <t>小田原市国府津 2372</t>
  </si>
  <si>
    <t>256-0816</t>
  </si>
  <si>
    <t>小田原市酒匂 3-4-1</t>
  </si>
  <si>
    <t>250-0045</t>
  </si>
  <si>
    <t>小田原市城山 3-4-1</t>
  </si>
  <si>
    <t>250-0852</t>
  </si>
  <si>
    <t>小田原市栢山 2888</t>
  </si>
  <si>
    <t>250-0215</t>
  </si>
  <si>
    <t>小田原市千代 800</t>
  </si>
  <si>
    <t>250-0854</t>
  </si>
  <si>
    <t>小田原市飯田岡 22</t>
  </si>
  <si>
    <t>小田原市立白鷗中学校</t>
    <rPh sb="6" eb="7">
      <t>カモメ</t>
    </rPh>
    <phoneticPr fontId="13"/>
  </si>
  <si>
    <t>250-0003</t>
  </si>
  <si>
    <t>小田原市東町 4-13-1</t>
  </si>
  <si>
    <t>250-0001</t>
  </si>
  <si>
    <t>小田原市扇町 5-7-17</t>
  </si>
  <si>
    <t>箱根町立箱根中学校</t>
    <rPh sb="0" eb="2">
      <t>ハコネ</t>
    </rPh>
    <rPh sb="2" eb="4">
      <t>チョウリツ</t>
    </rPh>
    <rPh sb="4" eb="6">
      <t>ハコネ</t>
    </rPh>
    <rPh sb="6" eb="9">
      <t>チュウガッコウ</t>
    </rPh>
    <phoneticPr fontId="13"/>
  </si>
  <si>
    <t>250-0407</t>
  </si>
  <si>
    <t>足柄下郡箱根町二ノ平 1154</t>
    <rPh sb="0" eb="4">
      <t>アシガラシモグン</t>
    </rPh>
    <phoneticPr fontId="13"/>
  </si>
  <si>
    <t>259-0201</t>
  </si>
  <si>
    <t>足柄下郡真鶴町真鶴 1855</t>
  </si>
  <si>
    <t>259-0301</t>
  </si>
  <si>
    <t>足柄下郡湯河原町吉浜 1576-31</t>
    <rPh sb="8" eb="10">
      <t>ヨシハマ</t>
    </rPh>
    <phoneticPr fontId="13"/>
  </si>
  <si>
    <t>相洋中学校</t>
    <rPh sb="0" eb="1">
      <t>ソウ</t>
    </rPh>
    <rPh sb="1" eb="2">
      <t>ヨウ</t>
    </rPh>
    <rPh sb="2" eb="5">
      <t>チュウガッコウ</t>
    </rPh>
    <phoneticPr fontId="13"/>
  </si>
  <si>
    <t>小田原市城山 4-13-33</t>
  </si>
  <si>
    <t>258-0019</t>
  </si>
  <si>
    <t>足柄上郡大井町金子 1950</t>
  </si>
  <si>
    <t>開成町立文命中学校</t>
    <rPh sb="0" eb="2">
      <t>カイセイ</t>
    </rPh>
    <rPh sb="2" eb="3">
      <t>マチ</t>
    </rPh>
    <rPh sb="3" eb="4">
      <t>リツ</t>
    </rPh>
    <rPh sb="4" eb="5">
      <t>ブン</t>
    </rPh>
    <rPh sb="5" eb="6">
      <t>イノチ</t>
    </rPh>
    <rPh sb="6" eb="9">
      <t>チュウガッコウ</t>
    </rPh>
    <phoneticPr fontId="13"/>
  </si>
  <si>
    <t>258-0021</t>
  </si>
  <si>
    <t>足柄上郡開成町吉田島 1805</t>
    <rPh sb="0" eb="4">
      <t>アシガラカミグン</t>
    </rPh>
    <rPh sb="4" eb="6">
      <t>カイセイ</t>
    </rPh>
    <rPh sb="6" eb="7">
      <t>マチ</t>
    </rPh>
    <rPh sb="7" eb="9">
      <t>ヨシダ</t>
    </rPh>
    <rPh sb="9" eb="10">
      <t>ジマ</t>
    </rPh>
    <phoneticPr fontId="13"/>
  </si>
  <si>
    <t>中井町立中井中学校</t>
    <rPh sb="0" eb="2">
      <t>ナカイ</t>
    </rPh>
    <rPh sb="2" eb="4">
      <t>チョウリツ</t>
    </rPh>
    <rPh sb="4" eb="6">
      <t>ナカイ</t>
    </rPh>
    <rPh sb="6" eb="9">
      <t>チュウガッコウ</t>
    </rPh>
    <phoneticPr fontId="13"/>
  </si>
  <si>
    <t>259-0153</t>
  </si>
  <si>
    <t>足柄上郡中井町比奈窪 295</t>
    <rPh sb="0" eb="3">
      <t>アシガラカミ</t>
    </rPh>
    <phoneticPr fontId="13"/>
  </si>
  <si>
    <t>258-0111</t>
  </si>
  <si>
    <t>足柄上郡山北町向原 401-1</t>
  </si>
  <si>
    <t>258-0003</t>
  </si>
  <si>
    <t>足柄上郡松田町松田惣領 1400</t>
    <rPh sb="7" eb="9">
      <t>マツダ</t>
    </rPh>
    <phoneticPr fontId="13"/>
  </si>
  <si>
    <t>250-0117</t>
  </si>
  <si>
    <t>南足柄市塚原 1660</t>
  </si>
  <si>
    <t>250-0111</t>
  </si>
  <si>
    <t>南足柄市竹松 2000</t>
  </si>
  <si>
    <t>250-0105</t>
  </si>
  <si>
    <t>南足柄市関本 433</t>
  </si>
  <si>
    <t>大磯町立国府中学校</t>
    <rPh sb="4" eb="6">
      <t>コクフ</t>
    </rPh>
    <phoneticPr fontId="13"/>
  </si>
  <si>
    <t>259-0114</t>
  </si>
  <si>
    <t>中郡大磯町月京 40-1</t>
    <rPh sb="0" eb="2">
      <t>ナカグン</t>
    </rPh>
    <rPh sb="2" eb="5">
      <t>オオイソマチ</t>
    </rPh>
    <rPh sb="5" eb="6">
      <t>ツキ</t>
    </rPh>
    <rPh sb="6" eb="7">
      <t>キョウ</t>
    </rPh>
    <phoneticPr fontId="13"/>
  </si>
  <si>
    <t>255-0004</t>
  </si>
  <si>
    <t>中郡大磯町東小磯 261</t>
  </si>
  <si>
    <t>259-0125</t>
  </si>
  <si>
    <t>中郡二宮町川匂 323</t>
  </si>
  <si>
    <t>259-0123</t>
  </si>
  <si>
    <t>中郡二宮町二宮 54-2</t>
  </si>
  <si>
    <t>秦野市立大根中学校</t>
    <rPh sb="3" eb="4">
      <t>タ</t>
    </rPh>
    <phoneticPr fontId="13"/>
  </si>
  <si>
    <t>257-0003</t>
  </si>
  <si>
    <t>秦野市南矢名 4-28-1</t>
  </si>
  <si>
    <t>259-1322</t>
  </si>
  <si>
    <t>秦野市渋沢 2030</t>
  </si>
  <si>
    <t>259-1315</t>
  </si>
  <si>
    <t>秦野市柳町 2-5-1</t>
  </si>
  <si>
    <t>257-0007</t>
  </si>
  <si>
    <t>秦野市鶴巻 2220</t>
  </si>
  <si>
    <t>257-0023</t>
  </si>
  <si>
    <t>秦野市寺山 509</t>
  </si>
  <si>
    <t>257-0013</t>
  </si>
  <si>
    <t>秦野市南が丘 1-6</t>
  </si>
  <si>
    <t>257-0054</t>
  </si>
  <si>
    <t>秦野市緑町 16-1</t>
  </si>
  <si>
    <t>259-1307</t>
  </si>
  <si>
    <t>秦野市横野 101</t>
  </si>
  <si>
    <t>257-0057</t>
  </si>
  <si>
    <t>秦野市富士見町 1-1</t>
  </si>
  <si>
    <t>254-0905</t>
  </si>
  <si>
    <t>平塚市日向岡 2-9-1</t>
  </si>
  <si>
    <t>259-1219</t>
  </si>
  <si>
    <t>平塚市広川 12</t>
  </si>
  <si>
    <t>259-1201</t>
  </si>
  <si>
    <t>平塚市南金目 1013-2</t>
  </si>
  <si>
    <t>254-0041</t>
  </si>
  <si>
    <t>平塚市浅間町 8-1</t>
  </si>
  <si>
    <t>254-0914</t>
  </si>
  <si>
    <t>平塚市高村 166</t>
  </si>
  <si>
    <t>254-0054</t>
  </si>
  <si>
    <t>平塚市中里 33-1</t>
  </si>
  <si>
    <t>254-0013</t>
  </si>
  <si>
    <t>平塚市田村 4-31-1</t>
  </si>
  <si>
    <t>254-0014</t>
  </si>
  <si>
    <t>平塚市四之宮 1-10-1</t>
  </si>
  <si>
    <t>254-0805</t>
  </si>
  <si>
    <t>平塚市高浜台 7-1</t>
  </si>
  <si>
    <t>254-0005</t>
  </si>
  <si>
    <t>平塚市城所 649</t>
  </si>
  <si>
    <t>254-0077</t>
  </si>
  <si>
    <t>平塚市東中原 1-12-1</t>
  </si>
  <si>
    <t>254-0061</t>
  </si>
  <si>
    <t>平塚市御殿 4-5-1</t>
  </si>
  <si>
    <t>254-0814</t>
  </si>
  <si>
    <t>平塚市龍城ケ丘 4-26</t>
  </si>
  <si>
    <t>254-0074</t>
  </si>
  <si>
    <t>平塚市大原 1-13</t>
  </si>
  <si>
    <t>平塚市立横内中学校</t>
    <rPh sb="0" eb="2">
      <t>ヒラツカ</t>
    </rPh>
    <rPh sb="2" eb="4">
      <t>シリツ</t>
    </rPh>
    <rPh sb="4" eb="6">
      <t>ヨコウチ</t>
    </rPh>
    <rPh sb="6" eb="9">
      <t>チュウガッコウ</t>
    </rPh>
    <phoneticPr fontId="13"/>
  </si>
  <si>
    <t>254-0002</t>
  </si>
  <si>
    <t>平塚市横内 1948-3</t>
    <rPh sb="3" eb="5">
      <t>ヨコウチ</t>
    </rPh>
    <phoneticPr fontId="13"/>
  </si>
  <si>
    <t>県立伊勢原高等学校</t>
    <rPh sb="0" eb="2">
      <t>ケンリツ</t>
    </rPh>
    <rPh sb="2" eb="5">
      <t>イセハラ</t>
    </rPh>
    <rPh sb="5" eb="7">
      <t>コウトウ</t>
    </rPh>
    <rPh sb="7" eb="9">
      <t>ガッコウ</t>
    </rPh>
    <phoneticPr fontId="13"/>
  </si>
  <si>
    <t>259-1142</t>
  </si>
  <si>
    <t>伊勢原市田中 1008-3</t>
  </si>
  <si>
    <t>県立吉田島高等学校</t>
    <rPh sb="0" eb="2">
      <t>ケンリツ</t>
    </rPh>
    <rPh sb="2" eb="4">
      <t>ヨシダ</t>
    </rPh>
    <rPh sb="4" eb="5">
      <t>ジマ</t>
    </rPh>
    <rPh sb="5" eb="7">
      <t>コウトウ</t>
    </rPh>
    <rPh sb="7" eb="9">
      <t>ガッコウ</t>
    </rPh>
    <phoneticPr fontId="13"/>
  </si>
  <si>
    <t>足柄上郡開成町吉田島 281</t>
  </si>
  <si>
    <t>259-1116</t>
  </si>
  <si>
    <t>伊勢原市石田 1356-1</t>
  </si>
  <si>
    <t>平塚市高浜台 8-1</t>
  </si>
  <si>
    <t>県立小田原東高等学校</t>
    <rPh sb="5" eb="6">
      <t>ヒガシ</t>
    </rPh>
    <phoneticPr fontId="13"/>
  </si>
  <si>
    <t>小田原市東町 4-12-1</t>
  </si>
  <si>
    <t>小田原市城山 3-26-1</t>
  </si>
  <si>
    <t>小田原市栢山 200</t>
  </si>
  <si>
    <t>県立秦野総合高等学校</t>
    <rPh sb="4" eb="6">
      <t>ソウゴウ</t>
    </rPh>
    <phoneticPr fontId="13"/>
  </si>
  <si>
    <t>秦野市南が丘 1-4-1</t>
  </si>
  <si>
    <t>257-0004</t>
  </si>
  <si>
    <t>秦野市下大槻 113</t>
  </si>
  <si>
    <t>257-0031</t>
  </si>
  <si>
    <t>秦野市曽屋 3613-1</t>
  </si>
  <si>
    <t>小田原市酒匂 1-3-1</t>
  </si>
  <si>
    <t>250-0106</t>
  </si>
  <si>
    <t>南足柄市怒田 860</t>
  </si>
  <si>
    <t>258-0017</t>
  </si>
  <si>
    <t>足柄上郡大井町西大井 984-1</t>
  </si>
  <si>
    <t>255-0002</t>
  </si>
  <si>
    <t>中郡大磯町東町 2-9-1</t>
  </si>
  <si>
    <t>県立二宮高等学校</t>
    <rPh sb="4" eb="5">
      <t>コウ</t>
    </rPh>
    <phoneticPr fontId="13"/>
  </si>
  <si>
    <t>259-0134</t>
  </si>
  <si>
    <t>中郡二宮町一色 1363</t>
  </si>
  <si>
    <t>254-0063</t>
  </si>
  <si>
    <t>平塚市諏訪町 5-1</t>
  </si>
  <si>
    <t>259-1118</t>
  </si>
  <si>
    <t>伊勢原市見附島 411</t>
  </si>
  <si>
    <t>足柄上郡松田町松田惣領 307-2</t>
    <rPh sb="7" eb="9">
      <t>マツダ</t>
    </rPh>
    <phoneticPr fontId="13"/>
  </si>
  <si>
    <t>平塚市高浜台 31-19</t>
  </si>
  <si>
    <t>旭丘高等学校</t>
    <rPh sb="0" eb="1">
      <t>アサヒ</t>
    </rPh>
    <rPh sb="1" eb="2">
      <t>オカ</t>
    </rPh>
    <rPh sb="2" eb="4">
      <t>コウトウ</t>
    </rPh>
    <rPh sb="4" eb="6">
      <t>ガッコウ</t>
    </rPh>
    <phoneticPr fontId="13"/>
  </si>
  <si>
    <t>250-0014</t>
  </si>
  <si>
    <t>小田原市城内 1-13</t>
    <rPh sb="0" eb="4">
      <t>オダワラシ</t>
    </rPh>
    <rPh sb="4" eb="6">
      <t>ジョウナイ</t>
    </rPh>
    <phoneticPr fontId="13"/>
  </si>
  <si>
    <t>県立平塚農商高等学校</t>
    <rPh sb="0" eb="2">
      <t>ケンリツ</t>
    </rPh>
    <rPh sb="2" eb="4">
      <t>ヒラツカ</t>
    </rPh>
    <rPh sb="4" eb="6">
      <t>ノウショウ</t>
    </rPh>
    <rPh sb="6" eb="8">
      <t>コウトウ</t>
    </rPh>
    <rPh sb="8" eb="10">
      <t>ガッコウ</t>
    </rPh>
    <phoneticPr fontId="13"/>
  </si>
  <si>
    <t>254-0064
254-0054</t>
  </si>
  <si>
    <t>平塚市達上ヶ丘 10-10（農業校舎）
平塚市中里 50-1（商業校舎）</t>
    <rPh sb="0" eb="3">
      <t>ヒラツカシ</t>
    </rPh>
    <rPh sb="3" eb="7">
      <t>タンジョウガオカ</t>
    </rPh>
    <rPh sb="14" eb="16">
      <t>ノウギョウ</t>
    </rPh>
    <rPh sb="16" eb="18">
      <t>コウシャ</t>
    </rPh>
    <rPh sb="20" eb="22">
      <t>ヒラツカ</t>
    </rPh>
    <rPh sb="22" eb="23">
      <t>シ</t>
    </rPh>
    <rPh sb="23" eb="25">
      <t>ナカザト</t>
    </rPh>
    <rPh sb="31" eb="33">
      <t>ショウギョウ</t>
    </rPh>
    <rPh sb="33" eb="35">
      <t>コウシャ</t>
    </rPh>
    <phoneticPr fontId="13"/>
  </si>
  <si>
    <t>251-0002</t>
  </si>
  <si>
    <t>藤沢市大鋸 1400</t>
  </si>
  <si>
    <t>251-0004</t>
  </si>
  <si>
    <t>藤沢市藤が岡 3-18-1</t>
  </si>
  <si>
    <t>251-0016</t>
  </si>
  <si>
    <t>藤沢市弥勒寺 2-1-27</t>
  </si>
  <si>
    <t>251-0021</t>
  </si>
  <si>
    <t>藤沢市鵠沼神明 5-10-9</t>
  </si>
  <si>
    <t>藤沢市立鵠沼中学校</t>
    <rPh sb="0" eb="2">
      <t>フジサワ</t>
    </rPh>
    <rPh sb="2" eb="4">
      <t>シリツ</t>
    </rPh>
    <rPh sb="4" eb="6">
      <t>クゲヌマ</t>
    </rPh>
    <rPh sb="6" eb="9">
      <t>チュウガッコウ</t>
    </rPh>
    <phoneticPr fontId="43"/>
  </si>
  <si>
    <t>251-0027</t>
  </si>
  <si>
    <t>藤沢市鵠沼桜が岡 4-3-37</t>
    <rPh sb="0" eb="3">
      <t>フジサワシ</t>
    </rPh>
    <rPh sb="3" eb="5">
      <t>クゲヌマ</t>
    </rPh>
    <rPh sb="5" eb="6">
      <t>サクラ</t>
    </rPh>
    <rPh sb="7" eb="8">
      <t>オカ</t>
    </rPh>
    <phoneticPr fontId="43"/>
  </si>
  <si>
    <t>251-0033</t>
  </si>
  <si>
    <t>藤沢市片瀬山 4-1-1</t>
  </si>
  <si>
    <t>251-0042</t>
  </si>
  <si>
    <t>藤沢市辻堂新町 2-13-1</t>
  </si>
  <si>
    <t>藤沢市立湘洋中学校</t>
    <rPh sb="5" eb="6">
      <t>ヨウ</t>
    </rPh>
    <phoneticPr fontId="43"/>
  </si>
  <si>
    <t>251-0045</t>
  </si>
  <si>
    <t>藤沢市辻堂東海岸 4-17-1</t>
    <rPh sb="0" eb="3">
      <t>フジサワシ</t>
    </rPh>
    <rPh sb="3" eb="8">
      <t>ツジドウヒガシカイガン</t>
    </rPh>
    <phoneticPr fontId="43"/>
  </si>
  <si>
    <t>251-0046</t>
  </si>
  <si>
    <t>藤沢市辻堂西海岸 1-4-3</t>
  </si>
  <si>
    <t>251-0056</t>
  </si>
  <si>
    <t>藤沢市羽鳥 4-13-14</t>
  </si>
  <si>
    <t>251-0861</t>
  </si>
  <si>
    <t>藤沢市大庭 5416-6</t>
  </si>
  <si>
    <t>湘南学園中学校</t>
    <rPh sb="4" eb="7">
      <t>チュウガッコウ</t>
    </rPh>
    <phoneticPr fontId="43"/>
  </si>
  <si>
    <t>251-8505</t>
  </si>
  <si>
    <t>藤沢市鵠沼松が岡 3-4-27</t>
  </si>
  <si>
    <t>252-0802</t>
  </si>
  <si>
    <t>藤沢市高倉 1122</t>
  </si>
  <si>
    <t>252-0804</t>
  </si>
  <si>
    <t>藤沢市湘南台 7-18-1</t>
  </si>
  <si>
    <t>252-0807</t>
  </si>
  <si>
    <t>藤沢市下土棚 590</t>
  </si>
  <si>
    <t>252-0813</t>
  </si>
  <si>
    <t>藤沢市亀井野 1000</t>
  </si>
  <si>
    <t>藤沢市立善行中学校</t>
    <rPh sb="0" eb="2">
      <t>フジサワ</t>
    </rPh>
    <rPh sb="2" eb="4">
      <t>シリツ</t>
    </rPh>
    <rPh sb="4" eb="6">
      <t>ゼンギョウ</t>
    </rPh>
    <rPh sb="6" eb="9">
      <t>チュウガッコウ</t>
    </rPh>
    <phoneticPr fontId="43"/>
  </si>
  <si>
    <t>252-0815</t>
  </si>
  <si>
    <t>藤沢市石川 3988-1</t>
    <rPh sb="0" eb="3">
      <t>フジサワシ</t>
    </rPh>
    <rPh sb="3" eb="5">
      <t>イシカワ</t>
    </rPh>
    <phoneticPr fontId="43"/>
  </si>
  <si>
    <t>252-0816</t>
  </si>
  <si>
    <t>藤沢市遠藤 699-3</t>
  </si>
  <si>
    <t>慶應義塾湘南藤沢中等部</t>
    <rPh sb="8" eb="10">
      <t>チュウトウ</t>
    </rPh>
    <rPh sb="10" eb="11">
      <t>ブ</t>
    </rPh>
    <phoneticPr fontId="43"/>
  </si>
  <si>
    <t>藤沢市遠藤 5466</t>
  </si>
  <si>
    <t>藤沢市遠藤 2000-2</t>
  </si>
  <si>
    <t>252-0821</t>
  </si>
  <si>
    <t>藤沢市用田 500</t>
  </si>
  <si>
    <t>日本大学藤沢中学校</t>
    <rPh sb="6" eb="9">
      <t>チュウガッコウ</t>
    </rPh>
    <phoneticPr fontId="43"/>
  </si>
  <si>
    <t>252-0885</t>
  </si>
  <si>
    <t>藤沢市亀井野 1866</t>
  </si>
  <si>
    <t>253-0001</t>
  </si>
  <si>
    <t>茅ヶ崎市赤羽根 3030</t>
  </si>
  <si>
    <t>253-0003</t>
  </si>
  <si>
    <t>茅ヶ崎市鶴ヶ台 2-7</t>
  </si>
  <si>
    <t>253-0018</t>
  </si>
  <si>
    <t>茅ヶ崎市室田 3-1-1</t>
  </si>
  <si>
    <t>茅ヶ崎市立松浪中学校</t>
    <rPh sb="0" eb="3">
      <t>チガサキ</t>
    </rPh>
    <rPh sb="3" eb="5">
      <t>シリツ</t>
    </rPh>
    <rPh sb="5" eb="7">
      <t>マツナミ</t>
    </rPh>
    <rPh sb="7" eb="10">
      <t>チュウガッコウ</t>
    </rPh>
    <phoneticPr fontId="43"/>
  </si>
  <si>
    <t>253-0022</t>
  </si>
  <si>
    <t>茅ヶ崎市松浪 2-6-47</t>
    <rPh sb="0" eb="4">
      <t>チガサキシ</t>
    </rPh>
    <rPh sb="4" eb="6">
      <t>マツナミ</t>
    </rPh>
    <phoneticPr fontId="43"/>
  </si>
  <si>
    <t>253-0025</t>
  </si>
  <si>
    <t>茅ヶ崎市松が丘 2-8-54</t>
  </si>
  <si>
    <t>アレセイア湘南中学校</t>
    <rPh sb="7" eb="10">
      <t>チュウガッコウ</t>
    </rPh>
    <phoneticPr fontId="43"/>
  </si>
  <si>
    <t>253-0031</t>
  </si>
  <si>
    <t>茅ヶ崎市富士見町 5-2</t>
  </si>
  <si>
    <t>253-0045</t>
  </si>
  <si>
    <t>茅ヶ崎市十間坂 3-6-25</t>
  </si>
  <si>
    <t>茅ヶ崎市立第一中学校</t>
    <rPh sb="5" eb="7">
      <t>ダイイチ</t>
    </rPh>
    <phoneticPr fontId="43"/>
  </si>
  <si>
    <t>253-0054</t>
  </si>
  <si>
    <t>茅ヶ崎市東海岸南 4-10-1</t>
    <rPh sb="0" eb="4">
      <t>チガサキシ</t>
    </rPh>
    <rPh sb="4" eb="5">
      <t>ヒガシ</t>
    </rPh>
    <rPh sb="5" eb="7">
      <t>カイガン</t>
    </rPh>
    <rPh sb="7" eb="8">
      <t>ミナミ</t>
    </rPh>
    <phoneticPr fontId="43"/>
  </si>
  <si>
    <t>253-0061</t>
  </si>
  <si>
    <t>茅ヶ崎市南湖 6-15-3</t>
  </si>
  <si>
    <t>茅ヶ崎市立萩園中学校</t>
    <rPh sb="0" eb="3">
      <t>チガサキ</t>
    </rPh>
    <rPh sb="3" eb="5">
      <t>シリツ</t>
    </rPh>
    <rPh sb="5" eb="6">
      <t>ハギ</t>
    </rPh>
    <rPh sb="6" eb="7">
      <t>ソノ</t>
    </rPh>
    <rPh sb="7" eb="10">
      <t>チュウガッコウ</t>
    </rPh>
    <phoneticPr fontId="43"/>
  </si>
  <si>
    <t>253-0071</t>
  </si>
  <si>
    <t>茅ヶ崎市萩園 2425</t>
    <rPh sb="0" eb="4">
      <t>チガサキシ</t>
    </rPh>
    <rPh sb="4" eb="5">
      <t>ハギ</t>
    </rPh>
    <rPh sb="5" eb="6">
      <t>ソノ</t>
    </rPh>
    <phoneticPr fontId="43"/>
  </si>
  <si>
    <t>253-0073</t>
  </si>
  <si>
    <t>茅ヶ崎市中島 1469-2</t>
  </si>
  <si>
    <t>253-0081</t>
  </si>
  <si>
    <t>茅ヶ崎市下寺尾 1660</t>
  </si>
  <si>
    <t>253-0084</t>
  </si>
  <si>
    <t>茅ヶ崎市円蔵 1-15-1</t>
  </si>
  <si>
    <t>253-0086</t>
  </si>
  <si>
    <t>茅ヶ崎市浜之郷 500</t>
  </si>
  <si>
    <t>253-0102</t>
  </si>
  <si>
    <t>高座郡寒川町小動 933</t>
  </si>
  <si>
    <t>253-0105</t>
  </si>
  <si>
    <t>高座郡寒川町岡田 718</t>
  </si>
  <si>
    <t>253-0111</t>
  </si>
  <si>
    <t>高座郡寒川町一之宮 3-9-1</t>
  </si>
  <si>
    <t>藤嶺学園藤沢中学校・高等学校</t>
    <rPh sb="7" eb="9">
      <t>ガッコウ</t>
    </rPh>
    <phoneticPr fontId="43"/>
  </si>
  <si>
    <t>251-0001</t>
  </si>
  <si>
    <t>藤沢市西富 1-7-1</t>
  </si>
  <si>
    <t>県立藤沢清流高等学校</t>
    <rPh sb="2" eb="4">
      <t>フジサワ</t>
    </rPh>
    <rPh sb="4" eb="6">
      <t>セイリュウ</t>
    </rPh>
    <phoneticPr fontId="43"/>
  </si>
  <si>
    <t>藤沢市大鋸 1450</t>
  </si>
  <si>
    <t>藤沢市鵠沼神明 5-6-10</t>
  </si>
  <si>
    <t>藤沢市大庭 3608-2</t>
  </si>
  <si>
    <t>251-0871</t>
  </si>
  <si>
    <t>藤沢市善行 7-1-3</t>
  </si>
  <si>
    <t>湘南学園高等学校</t>
    <rPh sb="4" eb="6">
      <t>コウトウ</t>
    </rPh>
    <rPh sb="6" eb="8">
      <t>ガッコウ</t>
    </rPh>
    <phoneticPr fontId="43"/>
  </si>
  <si>
    <t>湘南工科大学附属高等学校</t>
    <rPh sb="5" eb="6">
      <t>ガク</t>
    </rPh>
    <phoneticPr fontId="43"/>
  </si>
  <si>
    <t>251-8511</t>
  </si>
  <si>
    <t>藤沢市辻堂西海岸 1-1-25</t>
  </si>
  <si>
    <t>県立藤沢総合高等学校</t>
    <rPh sb="2" eb="4">
      <t>フジサワ</t>
    </rPh>
    <rPh sb="4" eb="6">
      <t>ソウゴウ</t>
    </rPh>
    <phoneticPr fontId="43"/>
  </si>
  <si>
    <t>252-0801</t>
  </si>
  <si>
    <t>藤沢市長後 1909</t>
  </si>
  <si>
    <t>252-0805</t>
  </si>
  <si>
    <t>藤沢市円行 1986</t>
  </si>
  <si>
    <t>アレセイア湘南高等学校</t>
    <rPh sb="7" eb="9">
      <t>コウトウ</t>
    </rPh>
    <phoneticPr fontId="43"/>
  </si>
  <si>
    <t>県立茅ケ崎高等学校</t>
    <rPh sb="2" eb="5">
      <t>チガサキ</t>
    </rPh>
    <phoneticPr fontId="43"/>
  </si>
  <si>
    <t>253-0042</t>
  </si>
  <si>
    <t>茅ヶ崎市本村 3-4-1</t>
  </si>
  <si>
    <t>県立茅ケ崎西浜高等学校</t>
    <rPh sb="2" eb="5">
      <t>チガサキ</t>
    </rPh>
    <phoneticPr fontId="43"/>
  </si>
  <si>
    <t>茅ヶ崎市南湖 7-12869-11</t>
  </si>
  <si>
    <t>県立茅ケ崎北陵高等学校</t>
    <rPh sb="2" eb="5">
      <t>チガサキ</t>
    </rPh>
    <phoneticPr fontId="43"/>
  </si>
  <si>
    <t>茅ヶ崎市下寺尾 128</t>
  </si>
  <si>
    <t>茅ヶ崎市円蔵 1-16-1</t>
  </si>
  <si>
    <t>高座郡寒川町一之宮 9-30-1</t>
  </si>
  <si>
    <t>令和６年度　神奈川県吹奏楽連盟　加盟団体名簿</t>
    <rPh sb="0" eb="2">
      <t>レイワ</t>
    </rPh>
    <rPh sb="3" eb="5">
      <t>ネンド</t>
    </rPh>
    <rPh sb="6" eb="15">
      <t>カナガワケンスイソウガクレンメイ</t>
    </rPh>
    <rPh sb="16" eb="18">
      <t>カメイ</t>
    </rPh>
    <rPh sb="18" eb="20">
      <t>ダンタイ</t>
    </rPh>
    <rPh sb="20" eb="22">
      <t>メイボ</t>
    </rPh>
    <phoneticPr fontId="8"/>
  </si>
  <si>
    <t>横浜支部</t>
    <rPh sb="0" eb="2">
      <t>ヨコハマ</t>
    </rPh>
    <rPh sb="2" eb="4">
      <t>シブ</t>
    </rPh>
    <phoneticPr fontId="1"/>
  </si>
  <si>
    <t>川崎支部</t>
    <rPh sb="0" eb="2">
      <t>カワサキ</t>
    </rPh>
    <rPh sb="2" eb="4">
      <t>シブ</t>
    </rPh>
    <phoneticPr fontId="1"/>
  </si>
  <si>
    <t>相模原支部</t>
    <rPh sb="0" eb="3">
      <t>サガミハラ</t>
    </rPh>
    <rPh sb="3" eb="5">
      <t>シブ</t>
    </rPh>
    <phoneticPr fontId="1"/>
  </si>
  <si>
    <t>県南支部</t>
    <rPh sb="0" eb="2">
      <t>ケンナン</t>
    </rPh>
    <rPh sb="2" eb="4">
      <t>シブ</t>
    </rPh>
    <phoneticPr fontId="1"/>
  </si>
  <si>
    <t>県央支部</t>
    <rPh sb="0" eb="2">
      <t>ケンオウ</t>
    </rPh>
    <rPh sb="2" eb="4">
      <t>シブ</t>
    </rPh>
    <phoneticPr fontId="1"/>
  </si>
  <si>
    <t>西湘支部</t>
    <rPh sb="0" eb="2">
      <t>セイショウ</t>
    </rPh>
    <rPh sb="2" eb="4">
      <t>シブ</t>
    </rPh>
    <phoneticPr fontId="1"/>
  </si>
  <si>
    <t>湘南支部</t>
    <rPh sb="0" eb="2">
      <t>ショウナン</t>
    </rPh>
    <rPh sb="2" eb="4">
      <t>シブ</t>
    </rPh>
    <phoneticPr fontId="1"/>
  </si>
  <si>
    <t>中学生の部Ｂ部門</t>
    <rPh sb="0" eb="3">
      <t>チュウガクセイ</t>
    </rPh>
    <rPh sb="4" eb="5">
      <t>ブ</t>
    </rPh>
    <rPh sb="6" eb="8">
      <t>ブモン</t>
    </rPh>
    <phoneticPr fontId="1"/>
  </si>
  <si>
    <t>←　参加支部及び参加部門は、自動で転記されます。</t>
    <rPh sb="2" eb="4">
      <t>サンカ</t>
    </rPh>
    <rPh sb="4" eb="6">
      <t>シブ</t>
    </rPh>
    <rPh sb="6" eb="7">
      <t>オヨ</t>
    </rPh>
    <rPh sb="8" eb="10">
      <t>サンカ</t>
    </rPh>
    <rPh sb="10" eb="12">
      <t>ブモン</t>
    </rPh>
    <rPh sb="14" eb="16">
      <t>ジドウ</t>
    </rPh>
    <rPh sb="17" eb="19">
      <t>テンキ</t>
    </rPh>
    <phoneticPr fontId="1"/>
  </si>
  <si>
    <t>団体所在地</t>
    <rPh sb="0" eb="2">
      <t>ダンタイ</t>
    </rPh>
    <rPh sb="2" eb="5">
      <t>ショザイチ</t>
    </rPh>
    <phoneticPr fontId="1"/>
  </si>
  <si>
    <t>　上記のとおり、第26回支部吹奏楽コンクールへの参加を申込みます。</t>
    <rPh sb="12" eb="14">
      <t>シブ</t>
    </rPh>
    <rPh sb="14" eb="17">
      <t>スイソウガク</t>
    </rPh>
    <phoneticPr fontId="1"/>
  </si>
  <si>
    <t>大会参加費等の振込受領証の
コピーを貼付けすること。
枠からはみ出しても構いません。</t>
  </si>
  <si>
    <t>年度会費の振込受領証　または
各連盟発行の年度会費領収証
のコピーを貼付けすること。
枠からはみ出しても構いません。</t>
    <phoneticPr fontId="1"/>
  </si>
  <si>
    <t>その他の場合は、
場所を記入→</t>
    <rPh sb="2" eb="3">
      <t>タ</t>
    </rPh>
    <rPh sb="4" eb="6">
      <t>バアイ</t>
    </rPh>
    <rPh sb="9" eb="11">
      <t>バショ</t>
    </rPh>
    <rPh sb="12" eb="14">
      <t>キニュウ</t>
    </rPh>
    <phoneticPr fontId="8"/>
  </si>
  <si>
    <t>参加形態</t>
    <rPh sb="0" eb="2">
      <t>サンカ</t>
    </rPh>
    <rPh sb="2" eb="4">
      <t>ケイタイ</t>
    </rPh>
    <phoneticPr fontId="1"/>
  </si>
  <si>
    <t>参　加　形　態</t>
    <rPh sb="0" eb="1">
      <t>サン</t>
    </rPh>
    <rPh sb="2" eb="3">
      <t>カ</t>
    </rPh>
    <rPh sb="4" eb="5">
      <t>カタチ</t>
    </rPh>
    <rPh sb="6" eb="7">
      <t>タイ</t>
    </rPh>
    <phoneticPr fontId="1"/>
  </si>
  <si>
    <t>①参加申込書（原本１部）</t>
    <rPh sb="7" eb="9">
      <t>ゲンポン</t>
    </rPh>
    <phoneticPr fontId="1"/>
  </si>
  <si>
    <t>横浜吹奏楽連盟　事務局　行</t>
    <rPh sb="0" eb="2">
      <t>ヨコハマ</t>
    </rPh>
    <rPh sb="2" eb="5">
      <t>スイソウガク</t>
    </rPh>
    <rPh sb="5" eb="7">
      <t>レンメイ</t>
    </rPh>
    <rPh sb="8" eb="11">
      <t>ジムキョク</t>
    </rPh>
    <rPh sb="12" eb="13">
      <t>イ</t>
    </rPh>
    <phoneticPr fontId="33"/>
  </si>
  <si>
    <t>川崎吹奏楽連盟　事務局　行</t>
    <rPh sb="0" eb="2">
      <t>カワサキ</t>
    </rPh>
    <rPh sb="2" eb="5">
      <t>スイソウガク</t>
    </rPh>
    <rPh sb="5" eb="7">
      <t>レンメイ</t>
    </rPh>
    <rPh sb="8" eb="11">
      <t>ジムキョク</t>
    </rPh>
    <rPh sb="12" eb="13">
      <t>イ</t>
    </rPh>
    <phoneticPr fontId="33"/>
  </si>
  <si>
    <t>相模原吹奏楽連盟　事務局　行</t>
    <rPh sb="0" eb="3">
      <t>サガミハラ</t>
    </rPh>
    <rPh sb="3" eb="6">
      <t>スイソウガク</t>
    </rPh>
    <rPh sb="6" eb="8">
      <t>レンメイ</t>
    </rPh>
    <rPh sb="9" eb="12">
      <t>ジムキョク</t>
    </rPh>
    <rPh sb="13" eb="14">
      <t>イ</t>
    </rPh>
    <phoneticPr fontId="33"/>
  </si>
  <si>
    <t>県南吹奏楽連盟　事務局　行</t>
    <rPh sb="0" eb="2">
      <t>ケンナン</t>
    </rPh>
    <rPh sb="2" eb="5">
      <t>スイソウガク</t>
    </rPh>
    <rPh sb="5" eb="7">
      <t>レンメイ</t>
    </rPh>
    <rPh sb="8" eb="11">
      <t>ジムキョク</t>
    </rPh>
    <rPh sb="12" eb="13">
      <t>イ</t>
    </rPh>
    <phoneticPr fontId="33"/>
  </si>
  <si>
    <t>県央吹奏楽連盟　事務局　行</t>
    <rPh sb="0" eb="2">
      <t>ケンオウ</t>
    </rPh>
    <rPh sb="2" eb="5">
      <t>スイソウガク</t>
    </rPh>
    <rPh sb="5" eb="7">
      <t>レンメイ</t>
    </rPh>
    <rPh sb="8" eb="11">
      <t>ジムキョク</t>
    </rPh>
    <rPh sb="12" eb="13">
      <t>イ</t>
    </rPh>
    <phoneticPr fontId="33"/>
  </si>
  <si>
    <t>西湘吹奏楽連盟　事務局　行</t>
    <rPh sb="0" eb="2">
      <t>セイショウ</t>
    </rPh>
    <rPh sb="2" eb="5">
      <t>スイソウガク</t>
    </rPh>
    <rPh sb="5" eb="7">
      <t>レンメイ</t>
    </rPh>
    <rPh sb="8" eb="11">
      <t>ジムキョク</t>
    </rPh>
    <rPh sb="12" eb="13">
      <t>イ</t>
    </rPh>
    <phoneticPr fontId="33"/>
  </si>
  <si>
    <t>湘南吹奏楽連盟　事務局　行</t>
    <rPh sb="0" eb="2">
      <t>ショウナン</t>
    </rPh>
    <rPh sb="2" eb="5">
      <t>スイソウガク</t>
    </rPh>
    <rPh sb="5" eb="7">
      <t>レンメイ</t>
    </rPh>
    <rPh sb="8" eb="11">
      <t>ジムキョク</t>
    </rPh>
    <rPh sb="12" eb="13">
      <t>イ</t>
    </rPh>
    <phoneticPr fontId="33"/>
  </si>
  <si>
    <t>横浜市緑区中山4-32-30</t>
    <rPh sb="0" eb="5">
      <t>ヨコハマシミドリク</t>
    </rPh>
    <rPh sb="5" eb="7">
      <t>ナカヤマ</t>
    </rPh>
    <phoneticPr fontId="33"/>
  </si>
  <si>
    <t>日本郵便株式会社　緑郵便局留め</t>
    <rPh sb="0" eb="8">
      <t>ニホンユウビンカブシキガイシャ</t>
    </rPh>
    <rPh sb="9" eb="14">
      <t>ミドリユウビンキョクド</t>
    </rPh>
    <phoneticPr fontId="33"/>
  </si>
  <si>
    <t>鎌倉市七里ガ浜東2－3－1</t>
    <rPh sb="0" eb="8">
      <t>248-0025</t>
    </rPh>
    <phoneticPr fontId="33"/>
  </si>
  <si>
    <t>県立七里ガ浜高等学校</t>
    <rPh sb="0" eb="2">
      <t>ケンリツ</t>
    </rPh>
    <rPh sb="2" eb="4">
      <t>シチリ</t>
    </rPh>
    <rPh sb="5" eb="6">
      <t>ハマ</t>
    </rPh>
    <rPh sb="6" eb="8">
      <t>コウトウ</t>
    </rPh>
    <rPh sb="8" eb="10">
      <t>ガッコウ</t>
    </rPh>
    <phoneticPr fontId="33"/>
  </si>
  <si>
    <t>横浜吹奏楽連盟事務局　宛</t>
    <rPh sb="0" eb="10">
      <t>ヨコハマスイソウガクレンメイジムキョク</t>
    </rPh>
    <rPh sb="11" eb="12">
      <t>アテ</t>
    </rPh>
    <phoneticPr fontId="1"/>
  </si>
  <si>
    <t>長谷川　剛士　宛</t>
    <rPh sb="0" eb="3">
      <t>ハセガワ</t>
    </rPh>
    <rPh sb="4" eb="6">
      <t>ツヨシ</t>
    </rPh>
    <rPh sb="7" eb="8">
      <t>アテ</t>
    </rPh>
    <phoneticPr fontId="1"/>
  </si>
  <si>
    <t>玉井　敏晴　宛</t>
    <rPh sb="0" eb="2">
      <t>タマイ</t>
    </rPh>
    <rPh sb="3" eb="5">
      <t>トシハル</t>
    </rPh>
    <rPh sb="6" eb="7">
      <t>アテ</t>
    </rPh>
    <phoneticPr fontId="1"/>
  </si>
  <si>
    <t>座間市南栗原3－8－1</t>
    <rPh sb="0" eb="6">
      <t>252-0015</t>
    </rPh>
    <phoneticPr fontId="33"/>
  </si>
  <si>
    <t>座間市立南中学校</t>
    <rPh sb="0" eb="2">
      <t>ザマ</t>
    </rPh>
    <rPh sb="2" eb="4">
      <t>シリツ</t>
    </rPh>
    <rPh sb="4" eb="5">
      <t>ミナミ</t>
    </rPh>
    <rPh sb="5" eb="8">
      <t>チュウガッコウ</t>
    </rPh>
    <phoneticPr fontId="1"/>
  </si>
  <si>
    <t>鈴木　崇　宛</t>
    <rPh sb="0" eb="2">
      <t>スズキ</t>
    </rPh>
    <rPh sb="3" eb="4">
      <t>タカシ</t>
    </rPh>
    <rPh sb="5" eb="6">
      <t>アテ</t>
    </rPh>
    <phoneticPr fontId="1"/>
  </si>
  <si>
    <t>高座郡寒川町一之宮3－9－1</t>
    <rPh sb="0" eb="9">
      <t>253-0111</t>
    </rPh>
    <phoneticPr fontId="33"/>
  </si>
  <si>
    <t>寒川町立寒川中学校</t>
    <rPh sb="0" eb="2">
      <t>サムカワ</t>
    </rPh>
    <rPh sb="2" eb="4">
      <t>チョウリツ</t>
    </rPh>
    <rPh sb="4" eb="6">
      <t>サムカワ</t>
    </rPh>
    <rPh sb="6" eb="9">
      <t>チュウガッコウ</t>
    </rPh>
    <phoneticPr fontId="1"/>
  </si>
  <si>
    <t>望月　　誠　宛</t>
    <rPh sb="0" eb="2">
      <t>モチヅキ</t>
    </rPh>
    <rPh sb="4" eb="5">
      <t>マコト</t>
    </rPh>
    <rPh sb="6" eb="7">
      <t>アテ</t>
    </rPh>
    <phoneticPr fontId="1"/>
  </si>
  <si>
    <t>吹奏楽コンクール参加申込書在中</t>
    <rPh sb="0" eb="3">
      <t>スイソウガク</t>
    </rPh>
    <rPh sb="8" eb="10">
      <t>サンカ</t>
    </rPh>
    <rPh sb="10" eb="13">
      <t>モウシコミショ</t>
    </rPh>
    <rPh sb="13" eb="15">
      <t>ザイチュウ</t>
    </rPh>
    <phoneticPr fontId="1"/>
  </si>
  <si>
    <t>中学１年</t>
    <rPh sb="0" eb="2">
      <t>チュウガク</t>
    </rPh>
    <rPh sb="3" eb="4">
      <t>ネン</t>
    </rPh>
    <phoneticPr fontId="1"/>
  </si>
  <si>
    <t>中学２年</t>
    <rPh sb="0" eb="2">
      <t>チュウガク</t>
    </rPh>
    <rPh sb="3" eb="4">
      <t>ネン</t>
    </rPh>
    <phoneticPr fontId="1"/>
  </si>
  <si>
    <t>中学３年</t>
    <rPh sb="0" eb="2">
      <t>チュウガク</t>
    </rPh>
    <rPh sb="3" eb="4">
      <t>ネン</t>
    </rPh>
    <phoneticPr fontId="1"/>
  </si>
  <si>
    <t>高校１年</t>
    <rPh sb="0" eb="2">
      <t>コウコウ</t>
    </rPh>
    <rPh sb="3" eb="4">
      <t>ネン</t>
    </rPh>
    <phoneticPr fontId="1"/>
  </si>
  <si>
    <t>高校２年</t>
    <rPh sb="0" eb="2">
      <t>コウコウ</t>
    </rPh>
    <rPh sb="3" eb="4">
      <t>ネン</t>
    </rPh>
    <phoneticPr fontId="1"/>
  </si>
  <si>
    <t>高校３年</t>
    <rPh sb="0" eb="2">
      <t>コウコウ</t>
    </rPh>
    <rPh sb="3" eb="4">
      <t>ネン</t>
    </rPh>
    <phoneticPr fontId="1"/>
  </si>
  <si>
    <t>コンクール申込時点での
在籍人数を入力してください。</t>
    <rPh sb="5" eb="7">
      <t>モウシコミ</t>
    </rPh>
    <rPh sb="7" eb="9">
      <t>ジテン</t>
    </rPh>
    <rPh sb="12" eb="14">
      <t>ザイセキ</t>
    </rPh>
    <rPh sb="14" eb="16">
      <t>ニンズウ</t>
    </rPh>
    <rPh sb="17" eb="19">
      <t>ニュウリョク</t>
    </rPh>
    <phoneticPr fontId="1"/>
  </si>
  <si>
    <t>合　計</t>
    <rPh sb="0" eb="1">
      <t>ゴウ</t>
    </rPh>
    <rPh sb="2" eb="3">
      <t>ケイ</t>
    </rPh>
    <phoneticPr fontId="1"/>
  </si>
  <si>
    <t>←　参加支部の日程で回答してください。</t>
    <rPh sb="2" eb="4">
      <t>サンカ</t>
    </rPh>
    <rPh sb="4" eb="6">
      <t>シブ</t>
    </rPh>
    <rPh sb="7" eb="9">
      <t>ニッテイ</t>
    </rPh>
    <rPh sb="10" eb="12">
      <t>カイトウ</t>
    </rPh>
    <phoneticPr fontId="1"/>
  </si>
  <si>
    <t>大会役員
調査</t>
    <rPh sb="0" eb="2">
      <t>タイカイ</t>
    </rPh>
    <rPh sb="2" eb="4">
      <t>ヤクイン</t>
    </rPh>
    <rPh sb="5" eb="7">
      <t>チョウサ</t>
    </rPh>
    <phoneticPr fontId="1"/>
  </si>
  <si>
    <t>部員数
調査</t>
    <rPh sb="0" eb="3">
      <t>ブインスウ</t>
    </rPh>
    <rPh sb="4" eb="6">
      <t>チョウサ</t>
    </rPh>
    <phoneticPr fontId="1"/>
  </si>
  <si>
    <t>←　コンクール申込時点での在籍人数を入力してください。コンクールメンバーではありません。</t>
    <rPh sb="7" eb="9">
      <t>モウシコミ</t>
    </rPh>
    <rPh sb="9" eb="11">
      <t>ジテン</t>
    </rPh>
    <rPh sb="13" eb="15">
      <t>ザイセキ</t>
    </rPh>
    <rPh sb="15" eb="17">
      <t>ニンズウ</t>
    </rPh>
    <rPh sb="18" eb="20">
      <t>ニュウリョク</t>
    </rPh>
    <phoneticPr fontId="1"/>
  </si>
  <si>
    <t>ふりがな</t>
    <phoneticPr fontId="1"/>
  </si>
  <si>
    <t>よこはましりついちばちゅうがっこう</t>
    <phoneticPr fontId="1"/>
  </si>
  <si>
    <t>TEL</t>
    <phoneticPr fontId="1"/>
  </si>
  <si>
    <t>FAX</t>
    <phoneticPr fontId="1"/>
  </si>
  <si>
    <t>045-501-4125</t>
  </si>
  <si>
    <t>045-507-0074</t>
  </si>
  <si>
    <t>支部</t>
    <rPh sb="0" eb="2">
      <t>シブ</t>
    </rPh>
    <phoneticPr fontId="1"/>
  </si>
  <si>
    <t>横浜</t>
    <rPh sb="0" eb="2">
      <t>ヨコハマ</t>
    </rPh>
    <phoneticPr fontId="1"/>
  </si>
  <si>
    <t>川崎</t>
    <rPh sb="0" eb="2">
      <t>カワサキ</t>
    </rPh>
    <phoneticPr fontId="1"/>
  </si>
  <si>
    <t>相模原</t>
    <rPh sb="0" eb="3">
      <t>サガミハラ</t>
    </rPh>
    <phoneticPr fontId="1"/>
  </si>
  <si>
    <t>県南</t>
    <rPh sb="0" eb="2">
      <t>ケンナン</t>
    </rPh>
    <phoneticPr fontId="1"/>
  </si>
  <si>
    <t>県央</t>
    <rPh sb="0" eb="2">
      <t>ケンオウ</t>
    </rPh>
    <phoneticPr fontId="1"/>
  </si>
  <si>
    <t>西湘</t>
    <rPh sb="0" eb="2">
      <t>セイショウ</t>
    </rPh>
    <phoneticPr fontId="1"/>
  </si>
  <si>
    <t>湘南</t>
    <rPh sb="0" eb="2">
      <t>ショウナン</t>
    </rPh>
    <phoneticPr fontId="1"/>
  </si>
  <si>
    <t>部門</t>
    <rPh sb="0" eb="2">
      <t>ブモン</t>
    </rPh>
    <phoneticPr fontId="1"/>
  </si>
  <si>
    <t>中学校</t>
    <rPh sb="0" eb="3">
      <t>チュウガッコウ</t>
    </rPh>
    <phoneticPr fontId="1"/>
  </si>
  <si>
    <t>高等学校</t>
    <rPh sb="0" eb="2">
      <t>コウトウ</t>
    </rPh>
    <rPh sb="2" eb="4">
      <t>ガッコウ</t>
    </rPh>
    <phoneticPr fontId="1"/>
  </si>
  <si>
    <t>←　団体名、ふりがな、団体所在地
　　（〒、住所、電話番号、FAX番号）は、
　　自動転記されます。</t>
    <rPh sb="2" eb="5">
      <t>ダンタイメイ</t>
    </rPh>
    <rPh sb="11" eb="13">
      <t>ダンタイ</t>
    </rPh>
    <rPh sb="13" eb="16">
      <t>ショザイチ</t>
    </rPh>
    <rPh sb="22" eb="24">
      <t>ジュウショ</t>
    </rPh>
    <rPh sb="25" eb="27">
      <t>デンワ</t>
    </rPh>
    <rPh sb="27" eb="29">
      <t>バンゴウ</t>
    </rPh>
    <rPh sb="33" eb="35">
      <t>バンゴウ</t>
    </rPh>
    <rPh sb="41" eb="43">
      <t>ジドウ</t>
    </rPh>
    <rPh sb="43" eb="45">
      <t>テンキ</t>
    </rPh>
    <phoneticPr fontId="1"/>
  </si>
  <si>
    <t>支部
コード</t>
    <rPh sb="0" eb="2">
      <t>シブ</t>
    </rPh>
    <phoneticPr fontId="8"/>
  </si>
  <si>
    <t>部門
コード</t>
    <rPh sb="0" eb="2">
      <t>ブモン</t>
    </rPh>
    <phoneticPr fontId="8"/>
  </si>
  <si>
    <t>045-521-3535</t>
  </si>
  <si>
    <t>045-507-0079</t>
  </si>
  <si>
    <t>045-582-8801</t>
  </si>
  <si>
    <t>045-585-9914</t>
  </si>
  <si>
    <t>045-581-0813</t>
  </si>
  <si>
    <t>045-585-9497</t>
  </si>
  <si>
    <t>045-501-2397</t>
  </si>
  <si>
    <t>045-507-0083</t>
  </si>
  <si>
    <t>045-571-4102</t>
  </si>
  <si>
    <t>045-585-9499</t>
  </si>
  <si>
    <t>045-581-3255</t>
  </si>
  <si>
    <t>045-585-9904</t>
  </si>
  <si>
    <t>045-581-4131</t>
  </si>
  <si>
    <t>045-581-9906</t>
  </si>
  <si>
    <t>045-421-6281</t>
  </si>
  <si>
    <t>045-431-2461</t>
  </si>
  <si>
    <t>045-431-4770</t>
  </si>
  <si>
    <t>045-431-4373</t>
  </si>
  <si>
    <t>045-481-3767</t>
  </si>
  <si>
    <t>045-481-4373</t>
  </si>
  <si>
    <t>045-472-2338</t>
  </si>
  <si>
    <t>045-472-3351</t>
  </si>
  <si>
    <t>045-401-3644</t>
  </si>
  <si>
    <t>045-431-0244</t>
  </si>
  <si>
    <t>045-323-2580</t>
  </si>
  <si>
    <t>045-320-1034</t>
  </si>
  <si>
    <t>045-481-3521</t>
  </si>
  <si>
    <t>045-481-2997</t>
  </si>
  <si>
    <t>045-241-5121</t>
  </si>
  <si>
    <t>045-253-7068</t>
  </si>
  <si>
    <t>045-231-0153</t>
  </si>
  <si>
    <t>045-253-7073</t>
  </si>
  <si>
    <t>045-311-3210</t>
  </si>
  <si>
    <t>045-311-9968</t>
  </si>
  <si>
    <t>045-311-2523</t>
  </si>
  <si>
    <t>045-312-4849</t>
  </si>
  <si>
    <t>045-731-5880</t>
  </si>
  <si>
    <t>045-713-4022</t>
  </si>
  <si>
    <t>045-621-4500</t>
  </si>
  <si>
    <t>045-622-7549</t>
  </si>
  <si>
    <t>045-621-9600</t>
  </si>
  <si>
    <t>045-622-8654</t>
  </si>
  <si>
    <t>045-623-7094</t>
  </si>
  <si>
    <t>045-623-0129</t>
  </si>
  <si>
    <t>045-681-3618</t>
  </si>
  <si>
    <t>045-663-2549</t>
  </si>
  <si>
    <t>045-261-0905</t>
  </si>
  <si>
    <t>045-253-7085</t>
  </si>
  <si>
    <t>045-711-5091</t>
  </si>
  <si>
    <t>045-713-9794</t>
  </si>
  <si>
    <t>045-715-5511</t>
  </si>
  <si>
    <t>045-713-8492</t>
  </si>
  <si>
    <t>045-714-2817</t>
  </si>
  <si>
    <t>045-713-7994</t>
  </si>
  <si>
    <t>045-261-4213</t>
  </si>
  <si>
    <t>045-252-3692</t>
  </si>
  <si>
    <t>045-711-2231</t>
  </si>
  <si>
    <t>045-713-9743</t>
  </si>
  <si>
    <t>045-712-9800</t>
  </si>
  <si>
    <t>045-713-9729</t>
  </si>
  <si>
    <t>045-711-1101</t>
  </si>
  <si>
    <t>045-713-9742</t>
  </si>
  <si>
    <t>045-715-3075</t>
  </si>
  <si>
    <t>045-713-8149</t>
  </si>
  <si>
    <t>045-382-1477</t>
  </si>
  <si>
    <t>045-381-7429</t>
  </si>
  <si>
    <t>045-331-3663</t>
  </si>
  <si>
    <t>045-331-5593</t>
  </si>
  <si>
    <t>045-381-7161</t>
  </si>
  <si>
    <t>045-381-7424</t>
  </si>
  <si>
    <t>045-335-5991</t>
  </si>
  <si>
    <t>045-331-5725</t>
  </si>
  <si>
    <t>045-331-8521</t>
  </si>
  <si>
    <t>045-331-5612</t>
  </si>
  <si>
    <t>045-331-5288</t>
  </si>
  <si>
    <t>045-331-5718</t>
  </si>
  <si>
    <t>045-822-8626</t>
  </si>
  <si>
    <t>045-826-3826</t>
  </si>
  <si>
    <t>045-364-5112</t>
  </si>
  <si>
    <t>045-364-51１7</t>
  </si>
  <si>
    <t>045-955-1131</t>
  </si>
  <si>
    <t>045-951-1354</t>
  </si>
  <si>
    <t>045-953-0001</t>
  </si>
  <si>
    <t>045-951-1346</t>
  </si>
  <si>
    <t>045-391-0378</t>
  </si>
  <si>
    <t>045-391-0377</t>
  </si>
  <si>
    <t>045-953-2301</t>
  </si>
  <si>
    <t>045-951-1338</t>
  </si>
  <si>
    <t>045-951-2327</t>
  </si>
  <si>
    <t>045-951-1321</t>
  </si>
  <si>
    <t>045-373-0529</t>
  </si>
  <si>
    <t>045-381-7434</t>
  </si>
  <si>
    <t>045-391-5514</t>
  </si>
  <si>
    <t>045-391-5537</t>
  </si>
  <si>
    <t>045-364-5171</t>
  </si>
  <si>
    <t>045-364-5183</t>
  </si>
  <si>
    <t>045-921-1060</t>
  </si>
  <si>
    <t>045-922-5961</t>
  </si>
  <si>
    <t>045-802-8797</t>
  </si>
  <si>
    <t>045-805-4685</t>
  </si>
  <si>
    <t>045-804-6540</t>
  </si>
  <si>
    <t>045-803-5895</t>
  </si>
  <si>
    <t>045-811-4214</t>
  </si>
  <si>
    <t>045-812-9104</t>
  </si>
  <si>
    <t>045-804-0444</t>
  </si>
  <si>
    <t>045-803-5649</t>
  </si>
  <si>
    <t>045-803-3771</t>
  </si>
  <si>
    <t>045-805-4698</t>
  </si>
  <si>
    <t>045-802-1302</t>
  </si>
  <si>
    <t>045-805-4403</t>
  </si>
  <si>
    <t>045-811-6641</t>
  </si>
  <si>
    <t>045-812-9645</t>
  </si>
  <si>
    <t>045-811-6030</t>
  </si>
  <si>
    <t>045-0811-0744</t>
  </si>
  <si>
    <t>045-861-5303</t>
  </si>
  <si>
    <t>045-800-0970</t>
  </si>
  <si>
    <t>045-302-1116</t>
  </si>
  <si>
    <t>045-302-1115</t>
  </si>
  <si>
    <t>045-301-4508</t>
  </si>
  <si>
    <t>045-301-4592</t>
  </si>
  <si>
    <t>045-301-0096</t>
  </si>
  <si>
    <t>045-301-0099</t>
  </si>
  <si>
    <t>045-391-0461</t>
  </si>
  <si>
    <t>045-391-0471</t>
  </si>
  <si>
    <t>045-301-5131</t>
  </si>
  <si>
    <t>045-301-5125</t>
  </si>
  <si>
    <t>045-842-3939</t>
  </si>
  <si>
    <t>045-847-3496</t>
  </si>
  <si>
    <t>045-842-2355</t>
  </si>
  <si>
    <t>045-848-2694</t>
  </si>
  <si>
    <t>045-832-0020</t>
  </si>
  <si>
    <t>045-835-2096</t>
  </si>
  <si>
    <t>045-841-1333</t>
  </si>
  <si>
    <t>045-847-3098</t>
  </si>
  <si>
    <t>045-823-7551</t>
  </si>
  <si>
    <t>045-826-3010</t>
  </si>
  <si>
    <t>045-823-9901</t>
  </si>
  <si>
    <t>045-826-3113</t>
  </si>
  <si>
    <t>045-841-1158</t>
  </si>
  <si>
    <t>045-847-1229</t>
  </si>
  <si>
    <t>045-832-4726</t>
  </si>
  <si>
    <t>045-835-2042</t>
  </si>
  <si>
    <t>045-843-1950</t>
  </si>
  <si>
    <t>045-847-0862</t>
  </si>
  <si>
    <t>045-822-1910</t>
  </si>
  <si>
    <t>045-826-0818</t>
  </si>
  <si>
    <t>045-751-3140</t>
  </si>
  <si>
    <t>045-754-6579</t>
  </si>
  <si>
    <t>045-752-3551</t>
  </si>
  <si>
    <t>045-754-6593</t>
  </si>
  <si>
    <t>045-771-4545</t>
  </si>
  <si>
    <t>045-773-9427</t>
  </si>
  <si>
    <t>045-761-2321</t>
  </si>
  <si>
    <t>045-754-6719</t>
  </si>
  <si>
    <t>045-833-1270</t>
  </si>
  <si>
    <t>045-835-0491</t>
  </si>
  <si>
    <t>045-781-2412</t>
  </si>
  <si>
    <t>045-783-9689</t>
  </si>
  <si>
    <t>045-784-7311</t>
  </si>
  <si>
    <t>045-783-9762</t>
  </si>
  <si>
    <t>045-775-3801</t>
  </si>
  <si>
    <t>045-773-9487</t>
  </si>
  <si>
    <t>045-781-2457</t>
  </si>
  <si>
    <t>045-783-9719</t>
  </si>
  <si>
    <t>045-773-1218</t>
  </si>
  <si>
    <t>045-773-9429</t>
  </si>
  <si>
    <t>045-771-0716</t>
  </si>
  <si>
    <t>045-773-9439</t>
  </si>
  <si>
    <t>045-783-5805</t>
  </si>
  <si>
    <t>045-783-9756</t>
  </si>
  <si>
    <t>045-781-2448</t>
  </si>
  <si>
    <t>045-783-9738</t>
  </si>
  <si>
    <t>045-701-7658</t>
  </si>
  <si>
    <t>045-783-9709</t>
  </si>
  <si>
    <t>045-811-6773</t>
  </si>
  <si>
    <t>045-813-9438</t>
  </si>
  <si>
    <t>045-851-3017</t>
  </si>
  <si>
    <t>045-854-2691</t>
  </si>
  <si>
    <t>045-864-1531</t>
  </si>
  <si>
    <t>045-862-1903</t>
  </si>
  <si>
    <t>045-864-8640</t>
  </si>
  <si>
    <t>045-861-8693</t>
  </si>
  <si>
    <t>045-812-1601</t>
  </si>
  <si>
    <t>045-813-0294</t>
  </si>
  <si>
    <t>045-823-8272</t>
  </si>
  <si>
    <t>045-826-3991</t>
  </si>
  <si>
    <t>045-852-2888</t>
  </si>
  <si>
    <t>045-853-0905</t>
  </si>
  <si>
    <t>045-822-2722</t>
  </si>
  <si>
    <t>045-826-3308</t>
  </si>
  <si>
    <t>045-871-7611</t>
  </si>
  <si>
    <t>045-853-2328</t>
  </si>
  <si>
    <t>045-894-2901</t>
  </si>
  <si>
    <t>045-893-9034</t>
  </si>
  <si>
    <t>045-891-2279</t>
  </si>
  <si>
    <t>045-892-2695</t>
  </si>
  <si>
    <t>045-892-2478</t>
  </si>
  <si>
    <t>045-892-2976</t>
  </si>
  <si>
    <t>045-892-7512</t>
  </si>
  <si>
    <t>045-893-4638</t>
  </si>
  <si>
    <t>045-892-1911</t>
  </si>
  <si>
    <t>045-893-9421</t>
  </si>
  <si>
    <t>045-892-2155</t>
  </si>
  <si>
    <t>045-892-9241</t>
  </si>
  <si>
    <t>045-542-4422</t>
  </si>
  <si>
    <t>045-541-3440</t>
  </si>
  <si>
    <t>045-433-2402</t>
  </si>
  <si>
    <t>045-431-2444</t>
  </si>
  <si>
    <t>045-471-9203</t>
  </si>
  <si>
    <t>045-471-2880</t>
  </si>
  <si>
    <t>045-591-4183</t>
  </si>
  <si>
    <t>045-591-2194</t>
  </si>
  <si>
    <t>045-542-8779</t>
  </si>
  <si>
    <t>045-541-5907</t>
  </si>
  <si>
    <t>045-542-0324</t>
  </si>
  <si>
    <t>045-542-2940</t>
  </si>
  <si>
    <t>045-561-2183</t>
  </si>
  <si>
    <t>045-561-9054</t>
  </si>
  <si>
    <t>045-563-3997</t>
  </si>
  <si>
    <t>045-561-9096</t>
  </si>
  <si>
    <t>045-934-3871</t>
  </si>
  <si>
    <t>045-934-8739</t>
  </si>
  <si>
    <t>045-921-8004</t>
  </si>
  <si>
    <t>045-922-6041</t>
  </si>
  <si>
    <t>045-981-3101</t>
  </si>
  <si>
    <t>045-983-6034</t>
  </si>
  <si>
    <t>045-981-0360</t>
  </si>
  <si>
    <t>045-983-6432</t>
  </si>
  <si>
    <t>045-931-2520</t>
  </si>
  <si>
    <t>045-934-4676</t>
  </si>
  <si>
    <t>045-931-7398</t>
  </si>
  <si>
    <t>045-934-9295</t>
  </si>
  <si>
    <t>045-985-5010</t>
  </si>
  <si>
    <t>045-985-5015</t>
  </si>
  <si>
    <t>045-983-1062</t>
  </si>
  <si>
    <t>045-983-7103</t>
  </si>
  <si>
    <t>045-902-4836</t>
  </si>
  <si>
    <t>045-904-4054</t>
  </si>
  <si>
    <t>045-973-3400</t>
  </si>
  <si>
    <t>045-973-1645</t>
  </si>
  <si>
    <t>045-901-6758</t>
  </si>
  <si>
    <t>045-904-1623</t>
  </si>
  <si>
    <t>045-961-3771</t>
  </si>
  <si>
    <t>045-961-1495</t>
  </si>
  <si>
    <t>045-901-5896</t>
  </si>
  <si>
    <t>045-904-2439</t>
  </si>
  <si>
    <t>045-962-2753</t>
  </si>
  <si>
    <t>045-961-6017</t>
  </si>
  <si>
    <t>045-971-6431</t>
  </si>
  <si>
    <t>045-972-9812</t>
  </si>
  <si>
    <t>045-973-5375</t>
  </si>
  <si>
    <t>045-974-4293</t>
  </si>
  <si>
    <t>045-971-7855</t>
  </si>
  <si>
    <t>045-972-7427</t>
  </si>
  <si>
    <t>045-901-0030</t>
  </si>
  <si>
    <t>045-904-1529</t>
  </si>
  <si>
    <t>045-973-7108</t>
  </si>
  <si>
    <t>045-973-9242</t>
  </si>
  <si>
    <t>045-942-0960</t>
  </si>
  <si>
    <t>045-942-8509</t>
  </si>
  <si>
    <t>045-941-1361</t>
  </si>
  <si>
    <t>045-942-9965</t>
  </si>
  <si>
    <t>045-941-2045</t>
  </si>
  <si>
    <t>045-942-9298</t>
  </si>
  <si>
    <t>045-592-3701</t>
  </si>
  <si>
    <t>045-593-5942</t>
  </si>
  <si>
    <t>045-912-1270</t>
  </si>
  <si>
    <t>045-913-0126</t>
  </si>
  <si>
    <t>045-593-8841</t>
  </si>
  <si>
    <t>045-593-8824</t>
  </si>
  <si>
    <t>045-594-5107</t>
  </si>
  <si>
    <t>045-590-3780</t>
  </si>
  <si>
    <t>045-581-6325</t>
  </si>
  <si>
    <t>045-581-6329</t>
  </si>
  <si>
    <t>045-491-3686</t>
  </si>
  <si>
    <t>045-491-6715</t>
  </si>
  <si>
    <t>045-311-2961</t>
  </si>
  <si>
    <t>045-311-2474</t>
  </si>
  <si>
    <t>045-621-2051</t>
  </si>
  <si>
    <t>045-621-2005</t>
  </si>
  <si>
    <t>045-742-2281</t>
  </si>
  <si>
    <t>045-742-2522</t>
  </si>
  <si>
    <t>045-367-4380</t>
  </si>
  <si>
    <t>045-367-4381</t>
  </si>
  <si>
    <t>045-592-0801</t>
  </si>
  <si>
    <t>045-591-5584</t>
  </si>
  <si>
    <t>045-971-1411</t>
  </si>
  <si>
    <t>045-972-1501</t>
  </si>
  <si>
    <t>045-781-2525</t>
  </si>
  <si>
    <t>045-781-2527</t>
  </si>
  <si>
    <t>045-891-2111</t>
  </si>
  <si>
    <t>045-890-4032</t>
  </si>
  <si>
    <t>045-934-6211</t>
  </si>
  <si>
    <t>045-934-6509</t>
  </si>
  <si>
    <t>045-581-4692</t>
  </si>
  <si>
    <t>045-584-8505</t>
  </si>
  <si>
    <t>045-571-0851</t>
  </si>
  <si>
    <t>045-585-5780</t>
  </si>
  <si>
    <t>045-581-0063</t>
  </si>
  <si>
    <t>045-584-8643</t>
  </si>
  <si>
    <t>045-581-6721</t>
  </si>
  <si>
    <t>045-571-3372</t>
  </si>
  <si>
    <t>045-571-4482</t>
  </si>
  <si>
    <t>045-581-9991</t>
  </si>
  <si>
    <t>045-311-4621</t>
  </si>
  <si>
    <t>045-312-9142</t>
  </si>
  <si>
    <t>045-382-5254</t>
  </si>
  <si>
    <t>045-382-7691</t>
  </si>
  <si>
    <t>045‐491‐9461</t>
  </si>
  <si>
    <t>045‐413‐4101</t>
  </si>
  <si>
    <t>045-491-2000</t>
  </si>
  <si>
    <t>045-491-3190</t>
  </si>
  <si>
    <t>045-421-3121</t>
  </si>
  <si>
    <t>045-421-3125</t>
  </si>
  <si>
    <t>045-421-3281</t>
  </si>
  <si>
    <t>045-421-4080</t>
  </si>
  <si>
    <t>045-311-0689</t>
  </si>
  <si>
    <t>045-548-5297</t>
  </si>
  <si>
    <t>045-313-9200</t>
  </si>
  <si>
    <t>045-311-0519</t>
  </si>
  <si>
    <t>045-621-8641</t>
  </si>
  <si>
    <t>045-624-0765</t>
  </si>
  <si>
    <t>045-621-0261</t>
  </si>
  <si>
    <t>045-624-3756</t>
  </si>
  <si>
    <t>045-662-3710</t>
  </si>
  <si>
    <t>045-663-2495</t>
  </si>
  <si>
    <t>045-641-1004</t>
  </si>
  <si>
    <t>045-663-1650</t>
  </si>
  <si>
    <t>045-641-3284</t>
  </si>
  <si>
    <t>045-651-7688</t>
  </si>
  <si>
    <t>045-231-1001</t>
  </si>
  <si>
    <t>045-231-6628</t>
  </si>
  <si>
    <t>045-242-1926</t>
  </si>
  <si>
    <t>045-253-6393</t>
  </si>
  <si>
    <t>045-713-2323</t>
  </si>
  <si>
    <t>045-713-3969</t>
  </si>
  <si>
    <t>045-721-1434</t>
  </si>
  <si>
    <t>045-742-9493</t>
  </si>
  <si>
    <t>045-712-5577</t>
  </si>
  <si>
    <t>045-742-9717</t>
  </si>
  <si>
    <t>045-371-7781</t>
  </si>
  <si>
    <t>045-371-4560</t>
  </si>
  <si>
    <t>045-331-5021</t>
  </si>
  <si>
    <t>045-332-6039</t>
  </si>
  <si>
    <t>045-731-4361</t>
  </si>
  <si>
    <t>045-716-0202</t>
  </si>
  <si>
    <t>045-953-3301</t>
  </si>
  <si>
    <t>045-951-3117</t>
  </si>
  <si>
    <t>045-391-0061</t>
  </si>
  <si>
    <t>045-361-9789</t>
  </si>
  <si>
    <t>045-953-1004</t>
  </si>
  <si>
    <t>045-951-3151</t>
  </si>
  <si>
    <t>045-391-9143</t>
  </si>
  <si>
    <t>045-361-9777</t>
  </si>
  <si>
    <t>045-951-2246</t>
  </si>
  <si>
    <t>045-955-3664</t>
  </si>
  <si>
    <t>045-803-3036</t>
  </si>
  <si>
    <t>045-802-9935</t>
  </si>
  <si>
    <t>045-812-3371</t>
  </si>
  <si>
    <t>045-813-1431</t>
  </si>
  <si>
    <t>045-301-6747</t>
  </si>
  <si>
    <t>045-304-2955</t>
  </si>
  <si>
    <t>045-364-5104</t>
  </si>
  <si>
    <t>045-366-5424</t>
  </si>
  <si>
    <t>045-842-3764</t>
  </si>
  <si>
    <t>045-846-6856</t>
  </si>
  <si>
    <t>045-836-1680</t>
  </si>
  <si>
    <t>045-835-1248</t>
  </si>
  <si>
    <t>045-772-0606</t>
  </si>
  <si>
    <t>045-776-2468</t>
  </si>
  <si>
    <t>045-751-6941</t>
  </si>
  <si>
    <t>045-761-7956</t>
  </si>
  <si>
    <t>045-773-6771</t>
  </si>
  <si>
    <t>045-776-2406</t>
  </si>
  <si>
    <t>045-781-5761</t>
  </si>
  <si>
    <t>045-788-5150</t>
  </si>
  <si>
    <t>045-781-3396</t>
  </si>
  <si>
    <t>045-785-1541</t>
  </si>
  <si>
    <t>045-781-0631</t>
  </si>
  <si>
    <t>045-781-3239</t>
  </si>
  <si>
    <t>045-823-8761</t>
  </si>
  <si>
    <t>045-825-3573</t>
  </si>
  <si>
    <t>045-861-3500</t>
  </si>
  <si>
    <t>045-862-6347</t>
  </si>
  <si>
    <t>045-862-9461</t>
  </si>
  <si>
    <t>045-862-6364</t>
  </si>
  <si>
    <t>045-871-0301</t>
  </si>
  <si>
    <t>045-871-0086</t>
  </si>
  <si>
    <t>045-853-8200</t>
  </si>
  <si>
    <t>045-853-8220</t>
  </si>
  <si>
    <t>045-852-4721</t>
  </si>
  <si>
    <t>045-852-7748</t>
  </si>
  <si>
    <t>045-892-2105</t>
  </si>
  <si>
    <t>045-895-0856</t>
  </si>
  <si>
    <t>045-891-4274</t>
  </si>
  <si>
    <t>045-895-0587</t>
  </si>
  <si>
    <t>045-421-8864</t>
  </si>
  <si>
    <t>045-423-8182</t>
  </si>
  <si>
    <t>045-541-6251</t>
  </si>
  <si>
    <t>045-545-7871</t>
  </si>
  <si>
    <t>045-543-8631</t>
  </si>
  <si>
    <t>045-545-7794</t>
  </si>
  <si>
    <t>045-401-7872</t>
  </si>
  <si>
    <t>045-402-8406</t>
  </si>
  <si>
    <t>045-431-8188</t>
  </si>
  <si>
    <t>045-431-8263</t>
  </si>
  <si>
    <t>045-560-2600</t>
  </si>
  <si>
    <t>045-560-2610</t>
  </si>
  <si>
    <t>045-566-1381</t>
  </si>
  <si>
    <t>045-566-1378</t>
  </si>
  <si>
    <t>045-933-2231</t>
  </si>
  <si>
    <t>045-935-0573</t>
  </si>
  <si>
    <t>045-921-6911</t>
  </si>
  <si>
    <t>045-923-0753</t>
  </si>
  <si>
    <t>045-921-0301</t>
  </si>
  <si>
    <t>045-921-1843</t>
  </si>
  <si>
    <t>045-984-2505</t>
  </si>
  <si>
    <t>045-984-2565</t>
  </si>
  <si>
    <t>045-971-2041</t>
  </si>
  <si>
    <t>045-972-6522</t>
  </si>
  <si>
    <t>045-902-2692</t>
  </si>
  <si>
    <t>045-902-8948</t>
  </si>
  <si>
    <t>045-593-8674</t>
  </si>
  <si>
    <t>045-591-5292</t>
  </si>
  <si>
    <t>045-941-6919</t>
  </si>
  <si>
    <t>045-942-0826</t>
  </si>
  <si>
    <t>045-941-3111</t>
  </si>
  <si>
    <t>045-942-0814</t>
  </si>
  <si>
    <t>045-591-8222</t>
  </si>
  <si>
    <t>045-591-1334</t>
  </si>
  <si>
    <t>044-266-5791</t>
  </si>
  <si>
    <t>044-287-4068</t>
  </si>
  <si>
    <t>044-266-2125</t>
  </si>
  <si>
    <t>044-287-4071</t>
  </si>
  <si>
    <t>044-222-5707</t>
  </si>
  <si>
    <t>044-211-1503</t>
  </si>
  <si>
    <t>044-333-5537</t>
  </si>
  <si>
    <t>044-333-6356</t>
  </si>
  <si>
    <t>044-322-2027</t>
  </si>
  <si>
    <t>044-333-6350</t>
  </si>
  <si>
    <t>044-333-2127</t>
  </si>
  <si>
    <t>044-333-6325</t>
  </si>
  <si>
    <t>044-244-4702</t>
  </si>
  <si>
    <t>044-211-1546</t>
  </si>
  <si>
    <t>044-233-4186</t>
  </si>
  <si>
    <t>044-211-1664</t>
  </si>
  <si>
    <t>044-222-7187</t>
  </si>
  <si>
    <t>044-211-1677</t>
  </si>
  <si>
    <t>044-246-7861</t>
  </si>
  <si>
    <t>044-246-7863</t>
  </si>
  <si>
    <t>044-511-2412</t>
  </si>
  <si>
    <t>044-556-3808</t>
  </si>
  <si>
    <t>044-522-3404</t>
  </si>
  <si>
    <t>044-556-3809</t>
  </si>
  <si>
    <t>044-511-0457</t>
  </si>
  <si>
    <t>044-556-3811</t>
  </si>
  <si>
    <t>044-588-4551</t>
  </si>
  <si>
    <t>044-588-1962</t>
  </si>
  <si>
    <t>044-588-6428</t>
  </si>
  <si>
    <t>044-588-4079</t>
  </si>
  <si>
    <t>044-511-3501</t>
  </si>
  <si>
    <t>044-556-3812</t>
  </si>
  <si>
    <t>044-411-2639</t>
  </si>
  <si>
    <t>044-411-2942</t>
  </si>
  <si>
    <t>044-411-3358</t>
  </si>
  <si>
    <t>044-422-3290</t>
  </si>
  <si>
    <t>044-766-3393</t>
  </si>
  <si>
    <t>044-799-3794</t>
  </si>
  <si>
    <t>044-722-9292</t>
  </si>
  <si>
    <t>044-722-9349</t>
  </si>
  <si>
    <t>044-722-3396</t>
  </si>
  <si>
    <t>044-722-9469</t>
  </si>
  <si>
    <t>044-766-3470</t>
  </si>
  <si>
    <t>044-799-9279</t>
  </si>
  <si>
    <t>044-777-2239</t>
  </si>
  <si>
    <t>044-799-3954</t>
  </si>
  <si>
    <t>044-777-6715</t>
  </si>
  <si>
    <t>044-799-9247</t>
  </si>
  <si>
    <t>044-822-2331</t>
  </si>
  <si>
    <t>044-822-4823</t>
  </si>
  <si>
    <t>044-833-2882</t>
  </si>
  <si>
    <t>044-822-5082</t>
  </si>
  <si>
    <t>044-822-2487</t>
  </si>
  <si>
    <t>044-822-6467</t>
  </si>
  <si>
    <t>044-866-3372</t>
  </si>
  <si>
    <t>044-855-2267</t>
  </si>
  <si>
    <t>044-766-3821</t>
  </si>
  <si>
    <t>044-799-5493</t>
  </si>
  <si>
    <t>044-855-7913</t>
  </si>
  <si>
    <t>044-855-2279</t>
  </si>
  <si>
    <t>044-855-3214</t>
  </si>
  <si>
    <t>044-855-2286</t>
  </si>
  <si>
    <t>044-866-2875</t>
  </si>
  <si>
    <t>044-855-2294</t>
  </si>
  <si>
    <t>044-976-3666</t>
  </si>
  <si>
    <t>044-976-6247</t>
  </si>
  <si>
    <t>044-977-8787</t>
  </si>
  <si>
    <t>044-976-6598</t>
  </si>
  <si>
    <t>044-977-0604</t>
  </si>
  <si>
    <t>044-976-9549</t>
  </si>
  <si>
    <t>044-911-4224</t>
  </si>
  <si>
    <t>044-911-8169</t>
  </si>
  <si>
    <t>044-900-1304</t>
  </si>
  <si>
    <t>044-922-3196</t>
  </si>
  <si>
    <t>044-944-4734</t>
  </si>
  <si>
    <t>044-946-0851</t>
  </si>
  <si>
    <t>044-944-5307</t>
  </si>
  <si>
    <t>044-946-0852</t>
  </si>
  <si>
    <t>044-911-2141</t>
  </si>
  <si>
    <t>044-911-9635</t>
  </si>
  <si>
    <t>044-954-5613</t>
  </si>
  <si>
    <t>044-954-5834</t>
  </si>
  <si>
    <t>044-966-8515</t>
  </si>
  <si>
    <t>044-966-8195</t>
  </si>
  <si>
    <t>044-951-2141</t>
  </si>
  <si>
    <t>044-951-2196</t>
  </si>
  <si>
    <t>044-954-5611</t>
  </si>
  <si>
    <t>044-954-5984</t>
  </si>
  <si>
    <t>044-954-2957</t>
  </si>
  <si>
    <t>044-954-6354</t>
  </si>
  <si>
    <t>044-988-0004</t>
  </si>
  <si>
    <t>044-988-9378</t>
  </si>
  <si>
    <t>044-987-0066</t>
  </si>
  <si>
    <t>044-987-8903</t>
  </si>
  <si>
    <t>044-988-9701</t>
  </si>
  <si>
    <t>044-988-9736</t>
  </si>
  <si>
    <t>044-980-5211</t>
  </si>
  <si>
    <t>044-980-5250</t>
  </si>
  <si>
    <t>044-856-2777</t>
  </si>
  <si>
    <t>044-856-2971</t>
  </si>
  <si>
    <t>044-711-4303</t>
  </si>
  <si>
    <t>044-733-5115</t>
  </si>
  <si>
    <t>044-244-4981</t>
  </si>
  <si>
    <t>044-211-8295</t>
  </si>
  <si>
    <t>044-522-0125</t>
  </si>
  <si>
    <t>044-555-7554</t>
  </si>
  <si>
    <t>044-511-7336</t>
  </si>
  <si>
    <t>044-511-9796</t>
  </si>
  <si>
    <t>044-411-2640</t>
  </si>
  <si>
    <t>044-422-7412</t>
  </si>
  <si>
    <t>044-276-1201</t>
  </si>
  <si>
    <t>044-266-5961</t>
  </si>
  <si>
    <t>044-344-5821</t>
  </si>
  <si>
    <t>044-344-9140</t>
  </si>
  <si>
    <t>044-433-8555</t>
  </si>
  <si>
    <t>044-433-8760</t>
  </si>
  <si>
    <t>044-766-7456</t>
  </si>
  <si>
    <t>044-752-7812</t>
  </si>
  <si>
    <t>044-511-0114</t>
  </si>
  <si>
    <t>044-549-0138</t>
  </si>
  <si>
    <t>044-944-4951</t>
  </si>
  <si>
    <t>044-944-9190</t>
  </si>
  <si>
    <t>044-911-7107</t>
  </si>
  <si>
    <t>044-934-4650</t>
  </si>
  <si>
    <t>044-977-9828</t>
  </si>
  <si>
    <t>044-976-9398</t>
  </si>
  <si>
    <t>044-977-8955</t>
  </si>
  <si>
    <t>044-976-8735</t>
  </si>
  <si>
    <t>044-932-1211</t>
  </si>
  <si>
    <t>044-934-4648</t>
  </si>
  <si>
    <t>044-966-7766</t>
  </si>
  <si>
    <t>044-953-9234</t>
  </si>
  <si>
    <t>044-855-2652</t>
  </si>
  <si>
    <t>044-855-7769</t>
  </si>
  <si>
    <t>044-711-4317</t>
  </si>
  <si>
    <t>044-722-2332</t>
  </si>
  <si>
    <t>044-555-8683</t>
  </si>
  <si>
    <t>044-952-6711</t>
  </si>
  <si>
    <t>044-952-6729</t>
  </si>
  <si>
    <t>044-987-0519</t>
  </si>
  <si>
    <t>044-989-6625</t>
  </si>
  <si>
    <t>042-778-0330</t>
  </si>
  <si>
    <t>042-777-0804</t>
  </si>
  <si>
    <t>042-755-3711</t>
  </si>
  <si>
    <t>042-752-6193</t>
  </si>
  <si>
    <t>042-762-0169</t>
  </si>
  <si>
    <t>042-762-8549</t>
  </si>
  <si>
    <t>042-761-2612</t>
  </si>
  <si>
    <t>042-762-8961</t>
  </si>
  <si>
    <t>042-772-0235</t>
  </si>
  <si>
    <t>042-779-4383</t>
  </si>
  <si>
    <t>042-752-2022</t>
  </si>
  <si>
    <t>042-752-7158</t>
  </si>
  <si>
    <t>042-742-3704</t>
  </si>
  <si>
    <t>042-741-7975</t>
  </si>
  <si>
    <t>042-742-6411</t>
  </si>
  <si>
    <t>042-741-7971</t>
  </si>
  <si>
    <t>042-754-9443</t>
  </si>
  <si>
    <t>042-752-7186</t>
  </si>
  <si>
    <t>042-743-9881</t>
  </si>
  <si>
    <t>042-741-7968</t>
  </si>
  <si>
    <t>042-745-7197</t>
  </si>
  <si>
    <t>042-741-7965</t>
  </si>
  <si>
    <t>042-756-3012</t>
  </si>
  <si>
    <t>042-752-9067</t>
  </si>
  <si>
    <t>042-755-4842</t>
  </si>
  <si>
    <t>042-752-9251</t>
  </si>
  <si>
    <t>042-755-4843</t>
  </si>
  <si>
    <t>042-753-9007</t>
  </si>
  <si>
    <t>042-746-6201</t>
  </si>
  <si>
    <t>042-741-7962</t>
  </si>
  <si>
    <t>042-743-2234</t>
  </si>
  <si>
    <t>042-741-7961</t>
  </si>
  <si>
    <t>042-755-0071</t>
  </si>
  <si>
    <t>042-753-9056</t>
  </si>
  <si>
    <t>042-742-0036</t>
  </si>
  <si>
    <t>042-741-7956</t>
  </si>
  <si>
    <t>042-758-0252</t>
  </si>
  <si>
    <t>042-758-0693</t>
  </si>
  <si>
    <t>042-773-1451</t>
  </si>
  <si>
    <t>042-779-4386</t>
  </si>
  <si>
    <t>042-763-0155</t>
  </si>
  <si>
    <t>042-763-0193</t>
  </si>
  <si>
    <t>042-773-3180</t>
  </si>
  <si>
    <t>042-779-4385</t>
  </si>
  <si>
    <t>042-748-5788</t>
  </si>
  <si>
    <t>042-741-7947</t>
  </si>
  <si>
    <t>042-758-3383</t>
  </si>
  <si>
    <t>042-758-4473</t>
  </si>
  <si>
    <t>042-761-0818</t>
  </si>
  <si>
    <t>042-763-4497</t>
  </si>
  <si>
    <t>042-743-2292</t>
  </si>
  <si>
    <t>042-741-7946</t>
  </si>
  <si>
    <t>042-749-1175</t>
  </si>
  <si>
    <t>042-741-7936</t>
  </si>
  <si>
    <t>042-782-2310</t>
  </si>
  <si>
    <t>042-782-2387</t>
  </si>
  <si>
    <t>042-784-1240</t>
  </si>
  <si>
    <t>042-784-1423</t>
  </si>
  <si>
    <t>042-784-0639</t>
  </si>
  <si>
    <t>042-784-0199</t>
  </si>
  <si>
    <t>042-742-1251</t>
  </si>
  <si>
    <t>042-742-1159</t>
  </si>
  <si>
    <t>042-742-1442</t>
  </si>
  <si>
    <t>042-742-1441</t>
  </si>
  <si>
    <t>042-749-1155</t>
  </si>
  <si>
    <t>042-740-2852</t>
  </si>
  <si>
    <t>042-760-6131</t>
  </si>
  <si>
    <t>042-760-6140</t>
  </si>
  <si>
    <t xml:space="preserve">042-762-0008 </t>
  </si>
  <si>
    <t>042-762-5873</t>
  </si>
  <si>
    <t>042-752-4133</t>
  </si>
  <si>
    <t>042-753-6348</t>
  </si>
  <si>
    <t>042-778-2731</t>
  </si>
  <si>
    <t>042-778-4094</t>
  </si>
  <si>
    <t>042-782-6565</t>
  </si>
  <si>
    <t>042-782-1834</t>
  </si>
  <si>
    <t>042-778-1981</t>
  </si>
  <si>
    <t>042-778-4057</t>
  </si>
  <si>
    <t>042-743-5622</t>
  </si>
  <si>
    <t>042-743-5803</t>
  </si>
  <si>
    <t>042-774-0611</t>
  </si>
  <si>
    <t>042-771-1176</t>
  </si>
  <si>
    <t>042-758-4695</t>
  </si>
  <si>
    <t>042-751-6137</t>
  </si>
  <si>
    <t>042-761-3339</t>
  </si>
  <si>
    <t>042-763-3802</t>
  </si>
  <si>
    <t>042-757-2403</t>
  </si>
  <si>
    <t>042-751-6280</t>
  </si>
  <si>
    <t>042-778-3333</t>
  </si>
  <si>
    <t>042-778-4271</t>
  </si>
  <si>
    <t>042-784-1053</t>
  </si>
  <si>
    <t>042-784-7960</t>
  </si>
  <si>
    <t>046-888-0914</t>
  </si>
  <si>
    <t>046-888-0915</t>
  </si>
  <si>
    <t>046-888-1150</t>
  </si>
  <si>
    <t>046-888-1153</t>
  </si>
  <si>
    <t>046-881-5243</t>
  </si>
  <si>
    <t>046-881-5244</t>
  </si>
  <si>
    <t>046-825-7410</t>
  </si>
  <si>
    <t>046-821-4505</t>
  </si>
  <si>
    <t>046-852-5766</t>
  </si>
  <si>
    <t>046-852-5828</t>
  </si>
  <si>
    <t>046-834-1326</t>
  </si>
  <si>
    <t>046−834−1391</t>
  </si>
  <si>
    <t>046-856-1287</t>
  </si>
  <si>
    <t>046−856−1255</t>
  </si>
  <si>
    <t>046-841-0442</t>
  </si>
  <si>
    <t>046-841-0556</t>
  </si>
  <si>
    <t>046-841-0454</t>
  </si>
  <si>
    <t>046-841-0966</t>
  </si>
  <si>
    <t>046-849-3318</t>
  </si>
  <si>
    <t>046-849-3791</t>
  </si>
  <si>
    <t>046-856-2028</t>
  </si>
  <si>
    <t>046-856-2309</t>
  </si>
  <si>
    <t>046-851-1255</t>
  </si>
  <si>
    <t>046-851-1267</t>
  </si>
  <si>
    <t>046-822-2385</t>
  </si>
  <si>
    <t>046-823-0753</t>
  </si>
  <si>
    <t>046-835-0402</t>
  </si>
  <si>
    <t>046-835-0441</t>
  </si>
  <si>
    <t>046-849-5431</t>
  </si>
  <si>
    <t>046-849-5798</t>
  </si>
  <si>
    <t>046-823-1032</t>
  </si>
  <si>
    <t>046-824-9429</t>
  </si>
  <si>
    <t>046-875-1346</t>
  </si>
  <si>
    <t>046-876-0683</t>
  </si>
  <si>
    <t>046-875-9494</t>
  </si>
  <si>
    <t>046-876-0684</t>
  </si>
  <si>
    <t>0467-47-5131</t>
  </si>
  <si>
    <t>0467-43-5918</t>
  </si>
  <si>
    <t>0466-44-1220</t>
  </si>
  <si>
    <t>0467-43-5916</t>
  </si>
  <si>
    <t>0467-44-1222</t>
  </si>
  <si>
    <t>0467-43-5915</t>
  </si>
  <si>
    <t>0467-45-6197</t>
  </si>
  <si>
    <t>0467-43-5917</t>
  </si>
  <si>
    <t>0467-25-1300</t>
  </si>
  <si>
    <t>0467-25-4962</t>
  </si>
  <si>
    <t>0467-25-1302</t>
  </si>
  <si>
    <t>0467-25-4963</t>
  </si>
  <si>
    <t>0467-25-1304</t>
  </si>
  <si>
    <t>0467-25-4964</t>
  </si>
  <si>
    <t>0467-31-1500</t>
  </si>
  <si>
    <t>0467-32-9681</t>
  </si>
  <si>
    <t>0467-32-0801</t>
  </si>
  <si>
    <t>0467-32-9682</t>
  </si>
  <si>
    <t>046-873-2056</t>
  </si>
  <si>
    <t>046-872-9655</t>
  </si>
  <si>
    <t>046-873-2058</t>
  </si>
  <si>
    <t>046-872-9656</t>
  </si>
  <si>
    <t>046-871-5200</t>
  </si>
  <si>
    <t>046-872-9657</t>
  </si>
  <si>
    <t>0467-22-2033</t>
  </si>
  <si>
    <t>0467-23-5216</t>
  </si>
  <si>
    <t>046-822-3218</t>
  </si>
  <si>
    <t>046-828-3668</t>
  </si>
  <si>
    <t>046-865-8490</t>
  </si>
  <si>
    <t>046-865-9891</t>
  </si>
  <si>
    <t>046-851-0497</t>
  </si>
  <si>
    <t>046-851-5282</t>
  </si>
  <si>
    <t>046-834-5671</t>
  </si>
  <si>
    <t>046-834-3564</t>
  </si>
  <si>
    <t>046-848-2121</t>
  </si>
  <si>
    <t>046-848-8939</t>
  </si>
  <si>
    <t>046-856-3128</t>
  </si>
  <si>
    <t>046-857-6457</t>
  </si>
  <si>
    <t>046-856-1291
(239)</t>
  </si>
  <si>
    <t>046-856-1291(550)</t>
  </si>
  <si>
    <t>046-833-3433</t>
  </si>
  <si>
    <t>046-833-1177</t>
  </si>
  <si>
    <t>046-852-0284</t>
  </si>
  <si>
    <t>046-852-6980</t>
  </si>
  <si>
    <t>046-822-1651</t>
  </si>
  <si>
    <t>046-825-0915</t>
  </si>
  <si>
    <t>046-833-4111</t>
  </si>
  <si>
    <t>046-833-4555</t>
  </si>
  <si>
    <t>0467-22-6900</t>
  </si>
  <si>
    <t>0467-23-6900</t>
  </si>
  <si>
    <t>046-871-2670</t>
  </si>
  <si>
    <t>046-873-5500</t>
  </si>
  <si>
    <t>0467-47-2374</t>
  </si>
  <si>
    <t>0467-43-4856</t>
  </si>
  <si>
    <t>0467-32-5384</t>
  </si>
  <si>
    <t>0467-32-7202</t>
  </si>
  <si>
    <t>0467-32-4851</t>
  </si>
  <si>
    <t>0467-31-1669</t>
  </si>
  <si>
    <t>0467-31-6600</t>
  </si>
  <si>
    <t>0467-31-3350</t>
  </si>
  <si>
    <t>046-873-7322</t>
  </si>
  <si>
    <t>046-873-9045</t>
  </si>
  <si>
    <t>046-871-2062</t>
  </si>
  <si>
    <t>046-873-8459</t>
  </si>
  <si>
    <t>0467-22-0994</t>
  </si>
  <si>
    <t>0467-24-4352</t>
  </si>
  <si>
    <t>046-889-1771</t>
  </si>
  <si>
    <t>046-888-3857</t>
  </si>
  <si>
    <t>046-851-2122</t>
  </si>
  <si>
    <t>046-851-5643</t>
  </si>
  <si>
    <t>046-274-1728</t>
  </si>
  <si>
    <t>046-276-1791</t>
  </si>
  <si>
    <t>046-274-8903</t>
  </si>
  <si>
    <t>046-276-1067</t>
  </si>
  <si>
    <t>046-261-0892</t>
  </si>
  <si>
    <t>046-261-4892</t>
  </si>
  <si>
    <t>046-261-1120</t>
  </si>
  <si>
    <t>046-261-8040</t>
  </si>
  <si>
    <t>046-267-0535</t>
  </si>
  <si>
    <t>046-268-4576</t>
  </si>
  <si>
    <t>046-267-1104</t>
  </si>
  <si>
    <t>046-268-3989</t>
  </si>
  <si>
    <t>046-269-1165</t>
  </si>
  <si>
    <t>046-268-4574</t>
  </si>
  <si>
    <t>046-276-2500</t>
  </si>
  <si>
    <t>046-276-1531</t>
  </si>
  <si>
    <t>046-269-8281</t>
  </si>
  <si>
    <t>046-268-3995</t>
  </si>
  <si>
    <t>046-274-7405</t>
  </si>
  <si>
    <t>046-274-5070</t>
  </si>
  <si>
    <t>0467-77-8430</t>
  </si>
  <si>
    <t>0467-77-8457</t>
  </si>
  <si>
    <t>0467-76-8661</t>
  </si>
  <si>
    <t>0467-76-8613</t>
  </si>
  <si>
    <t>0467-77-6134</t>
  </si>
  <si>
    <t>0467-77-6142</t>
  </si>
  <si>
    <t>0467-78-0024</t>
  </si>
  <si>
    <t>0467-78-7108</t>
  </si>
  <si>
    <t>0467-78-8566</t>
  </si>
  <si>
    <t>0467-78-8568</t>
  </si>
  <si>
    <t>046-251-0135</t>
  </si>
  <si>
    <t>046-251-1129</t>
  </si>
  <si>
    <t>046-251-2277</t>
  </si>
  <si>
    <t>046-251-3892</t>
  </si>
  <si>
    <t>046-253-3357</t>
  </si>
  <si>
    <t>046-256-0642</t>
  </si>
  <si>
    <t>046-256-0700</t>
  </si>
  <si>
    <t>046-256-0656</t>
  </si>
  <si>
    <t>046-254-9977</t>
  </si>
  <si>
    <t>046-254-8219</t>
  </si>
  <si>
    <t>046-233-0917</t>
  </si>
  <si>
    <t>046-233-0947</t>
  </si>
  <si>
    <t>046-232-8103</t>
  </si>
  <si>
    <t>046-232-2293</t>
  </si>
  <si>
    <t>046-238-3365</t>
  </si>
  <si>
    <t>046-238-3469</t>
  </si>
  <si>
    <t>046-233-6341</t>
  </si>
  <si>
    <t>046-233-6142</t>
  </si>
  <si>
    <t>046-231-3410</t>
  </si>
  <si>
    <t>046-231-7989</t>
  </si>
  <si>
    <t>046-221-3227</t>
  </si>
  <si>
    <t>046-221-3235</t>
  </si>
  <si>
    <t>046-221-4340</t>
  </si>
  <si>
    <t>046-221-4365</t>
  </si>
  <si>
    <t>046-245-1167</t>
  </si>
  <si>
    <t>046-245-1156</t>
  </si>
  <si>
    <t>046-245-3371</t>
  </si>
  <si>
    <t>046-245-1043</t>
  </si>
  <si>
    <t>046-224-4933</t>
  </si>
  <si>
    <t>046-224-4934</t>
  </si>
  <si>
    <t>046-248-0329</t>
  </si>
  <si>
    <t>046-248-0326</t>
  </si>
  <si>
    <t>046-248-0727</t>
  </si>
  <si>
    <t>046-248-0797</t>
  </si>
  <si>
    <t>046-241-1450</t>
  </si>
  <si>
    <t>046-241-1249</t>
  </si>
  <si>
    <t>046-221-5956</t>
  </si>
  <si>
    <t>046-221-5957</t>
  </si>
  <si>
    <t>046-241-1428</t>
  </si>
  <si>
    <t>046-241-3130</t>
  </si>
  <si>
    <t>046-241-1710</t>
  </si>
  <si>
    <t>046-241-3157</t>
  </si>
  <si>
    <t>046-285-0029</t>
  </si>
  <si>
    <t>046-286-7984</t>
  </si>
  <si>
    <t>046-286-2710</t>
  </si>
  <si>
    <t>046-286-7985</t>
  </si>
  <si>
    <t>046-229-5516</t>
  </si>
  <si>
    <t>046-229-5517</t>
  </si>
  <si>
    <t>046-281-0094</t>
  </si>
  <si>
    <t>046-281-6154</t>
  </si>
  <si>
    <t>046-228-4052</t>
  </si>
  <si>
    <t>046-228-1258</t>
  </si>
  <si>
    <t>046-274-0026</t>
  </si>
  <si>
    <t>046-277-0691</t>
  </si>
  <si>
    <t>046-264-2694</t>
  </si>
  <si>
    <t>046-262-3655</t>
  </si>
  <si>
    <t>046-276-1155</t>
  </si>
  <si>
    <t>046-277-0681</t>
  </si>
  <si>
    <t>046-269-5050</t>
  </si>
  <si>
    <t>046-268-4390</t>
  </si>
  <si>
    <t>0467-76-1400</t>
  </si>
  <si>
    <t>0467-76-8241</t>
  </si>
  <si>
    <t>0467-77-5121</t>
  </si>
  <si>
    <t>0467-76-8199</t>
  </si>
  <si>
    <t>046-253-2011</t>
  </si>
  <si>
    <t>046-252-5452</t>
  </si>
  <si>
    <t>046-253-4273</t>
  </si>
  <si>
    <t>046-252-6020</t>
  </si>
  <si>
    <t>046-232-2231</t>
  </si>
  <si>
    <t>046-231-1762</t>
  </si>
  <si>
    <t>046-238-1333</t>
  </si>
  <si>
    <t>046-238-7980</t>
  </si>
  <si>
    <t>046-231-5202</t>
  </si>
  <si>
    <t>046-231-1599</t>
  </si>
  <si>
    <t>046-286-2871</t>
  </si>
  <si>
    <t>046-286-5494</t>
  </si>
  <si>
    <t>046-221-4078</t>
  </si>
  <si>
    <t>046-222-8243</t>
  </si>
  <si>
    <t>046-221-3158</t>
  </si>
  <si>
    <t>046-222-8204</t>
  </si>
  <si>
    <t>046-248-329２</t>
  </si>
  <si>
    <t>046-248-7461</t>
  </si>
  <si>
    <t>046-228-2015</t>
  </si>
  <si>
    <t>046-229-2674</t>
  </si>
  <si>
    <t>046-241-8001</t>
  </si>
  <si>
    <t>046-242-6948</t>
  </si>
  <si>
    <t>046-298-3455</t>
  </si>
  <si>
    <t>046-298-3458</t>
  </si>
  <si>
    <t>046-260-9011</t>
  </si>
  <si>
    <t>046-260-2002</t>
  </si>
  <si>
    <t>0463-95-2539</t>
  </si>
  <si>
    <t>0463-95-9586</t>
  </si>
  <si>
    <t>0463-95-2362</t>
  </si>
  <si>
    <t>0463-95-9584</t>
  </si>
  <si>
    <t>0463-95-1309</t>
  </si>
  <si>
    <t>0463-95-9588</t>
  </si>
  <si>
    <t>0463-94-5756</t>
  </si>
  <si>
    <t>0463-95-9580</t>
  </si>
  <si>
    <t>0465-47-3361</t>
  </si>
  <si>
    <t>0465-49-6814</t>
  </si>
  <si>
    <t>0465-43-0250</t>
  </si>
  <si>
    <t>0465-43-4504</t>
  </si>
  <si>
    <t>0465-47-9148</t>
  </si>
  <si>
    <t>0465-47-1394</t>
  </si>
  <si>
    <t>0465-47-3344</t>
  </si>
  <si>
    <t>0465-49-6821</t>
  </si>
  <si>
    <t>0465-34-0209</t>
  </si>
  <si>
    <t>0465-32-7569</t>
  </si>
  <si>
    <t>0465-36-9518</t>
  </si>
  <si>
    <t>0465-36-2293</t>
  </si>
  <si>
    <t>0465-42-1640</t>
  </si>
  <si>
    <t>0465-42-6814</t>
  </si>
  <si>
    <t>0465-36-3440</t>
  </si>
  <si>
    <t>0465-36-1981</t>
  </si>
  <si>
    <t>0465-34-1736</t>
  </si>
  <si>
    <t>0465-32-7584</t>
  </si>
  <si>
    <t>0465-34-9295</t>
  </si>
  <si>
    <t>0465-32-7586</t>
  </si>
  <si>
    <t>0460-82-3000</t>
  </si>
  <si>
    <t>0460-82-3548</t>
  </si>
  <si>
    <t>0465-68-2195</t>
  </si>
  <si>
    <t>0465-68-2196</t>
  </si>
  <si>
    <t>0465-62-3393</t>
  </si>
  <si>
    <t>0465-63-7714</t>
  </si>
  <si>
    <t>0465-22-0211</t>
  </si>
  <si>
    <t>0465-24-0196</t>
  </si>
  <si>
    <t>0465-82-2541</t>
  </si>
  <si>
    <t>0465-82-2607</t>
  </si>
  <si>
    <t>0465-83-1386</t>
  </si>
  <si>
    <t>0465-82-8472</t>
  </si>
  <si>
    <t>0465-81-0226</t>
  </si>
  <si>
    <t>0465-81-0999</t>
  </si>
  <si>
    <t>0465-75-0755</t>
  </si>
  <si>
    <t>0465-75-0760</t>
  </si>
  <si>
    <t>0465-82-2261</t>
  </si>
  <si>
    <t>0465-85-1253</t>
  </si>
  <si>
    <t>0465-74-2416</t>
  </si>
  <si>
    <t>0465-73-1257</t>
  </si>
  <si>
    <t>0465-74-7511</t>
  </si>
  <si>
    <t>0465-73-1285</t>
  </si>
  <si>
    <t>0465-74-2415</t>
  </si>
  <si>
    <t>0465-74-3130</t>
  </si>
  <si>
    <t>0463-71-0410</t>
  </si>
  <si>
    <t>0463-72-6256</t>
  </si>
  <si>
    <t>0463-61-0073</t>
  </si>
  <si>
    <t>0463-61-2465</t>
  </si>
  <si>
    <t>0463-71-3116</t>
  </si>
  <si>
    <t>0463-71-7991</t>
  </si>
  <si>
    <t>0463-71-0269</t>
  </si>
  <si>
    <t>0463-71-3427</t>
  </si>
  <si>
    <t>0463-77-0446</t>
  </si>
  <si>
    <t>0463-76-4912</t>
  </si>
  <si>
    <t>0463-87-2527</t>
  </si>
  <si>
    <t>0463-87-6157</t>
  </si>
  <si>
    <t>0463-88-0022</t>
  </si>
  <si>
    <t>0463-88-1984</t>
  </si>
  <si>
    <t>0463-78-3769</t>
  </si>
  <si>
    <t>0463-78-3774</t>
  </si>
  <si>
    <t>0463-81-0082</t>
  </si>
  <si>
    <t>0463-83-6748</t>
  </si>
  <si>
    <t>0463-82-8402</t>
  </si>
  <si>
    <t>0463-82-8403</t>
  </si>
  <si>
    <t>0463-81-0113</t>
  </si>
  <si>
    <t>0463-81-6097</t>
  </si>
  <si>
    <t>0463-75-1717</t>
  </si>
  <si>
    <t>0463-75-4223</t>
  </si>
  <si>
    <t>0463-81-0342</t>
  </si>
  <si>
    <t>0463-81-0746</t>
  </si>
  <si>
    <t>0463-59-0400</t>
  </si>
  <si>
    <t>0463-59-6444</t>
  </si>
  <si>
    <t>0463-58-0151</t>
  </si>
  <si>
    <t>0463-59-6440</t>
  </si>
  <si>
    <t>0463-58-8558</t>
  </si>
  <si>
    <t>0463-59-6449</t>
  </si>
  <si>
    <t>0463-21-0414</t>
  </si>
  <si>
    <t>0463-23-6972</t>
  </si>
  <si>
    <t>0463-34-2530</t>
  </si>
  <si>
    <t>0463-33-0544</t>
  </si>
  <si>
    <t>0463-31-0420</t>
  </si>
  <si>
    <t>0463-33-5153</t>
  </si>
  <si>
    <t>0463-54-1623</t>
  </si>
  <si>
    <t>0463-53-1449</t>
  </si>
  <si>
    <t>0463-23-6215</t>
  </si>
  <si>
    <t>0463-23-7203</t>
  </si>
  <si>
    <t>0463-21-0419</t>
  </si>
  <si>
    <t>0463-23-7098</t>
  </si>
  <si>
    <t>0463-54-0626</t>
  </si>
  <si>
    <t>0463-53-1419</t>
  </si>
  <si>
    <t>0463-55-1568</t>
  </si>
  <si>
    <t>0463-53-1429</t>
  </si>
  <si>
    <t>0463-33-2151</t>
  </si>
  <si>
    <t>0463-33-5328</t>
  </si>
  <si>
    <t>0463-31-0479</t>
  </si>
  <si>
    <t>0463-33-5736</t>
  </si>
  <si>
    <t>0463-34-0320</t>
  </si>
  <si>
    <t>0463-34-3866</t>
  </si>
  <si>
    <t>0463-55-8131</t>
  </si>
  <si>
    <t>0463-53-1457</t>
  </si>
  <si>
    <t>0463-95-2578</t>
  </si>
  <si>
    <t>0463-96-2558</t>
  </si>
  <si>
    <t>0465-82-0151</t>
  </si>
  <si>
    <t>0465-82-7684</t>
  </si>
  <si>
    <t>0463-93-5613</t>
  </si>
  <si>
    <t>0463-96-2961</t>
  </si>
  <si>
    <t>0463-21-0417</t>
  </si>
  <si>
    <t>0463-23-7138</t>
  </si>
  <si>
    <t>0465-34-2847</t>
  </si>
  <si>
    <t>0465-35-9038</t>
  </si>
  <si>
    <t>0465-23-1201</t>
  </si>
  <si>
    <t>0465-23-6144</t>
  </si>
  <si>
    <t>0465-36-0111</t>
  </si>
  <si>
    <t>0465-37-5425</t>
  </si>
  <si>
    <t>0463-82-1400</t>
  </si>
  <si>
    <t>0463-83-4092</t>
  </si>
  <si>
    <t>0463-77-1422</t>
  </si>
  <si>
    <t>0463-79-1886</t>
  </si>
  <si>
    <t>0463-82-4000</t>
  </si>
  <si>
    <t>0463-83-5342</t>
  </si>
  <si>
    <t>0465-47-2171</t>
  </si>
  <si>
    <t>0465-48-2350</t>
  </si>
  <si>
    <t>0465-73-0010</t>
  </si>
  <si>
    <t>0465-73-3278</t>
  </si>
  <si>
    <t>0465-83-4101</t>
  </si>
  <si>
    <t>0465-83-6222</t>
  </si>
  <si>
    <t>0463-61-0058</t>
  </si>
  <si>
    <t>0463-61-7982</t>
  </si>
  <si>
    <t>0463-71-3215</t>
  </si>
  <si>
    <t>0463-73-3027</t>
  </si>
  <si>
    <t>0463-31-2066</t>
  </si>
  <si>
    <t>0463-31-5363</t>
  </si>
  <si>
    <t>0463-96-0411</t>
  </si>
  <si>
    <t>0463-96-0416</t>
  </si>
  <si>
    <t>0465-83-1083</t>
  </si>
  <si>
    <t>0465-82-6340</t>
  </si>
  <si>
    <t>0463-22-0137</t>
  </si>
  <si>
    <t>0463-23-3527</t>
  </si>
  <si>
    <t>0465-24-2227</t>
  </si>
  <si>
    <t>0465-22-0216</t>
  </si>
  <si>
    <t>0463-31-0944（農）
0463-31-2385（商）</t>
    <rPh sb="13" eb="14">
      <t>ノウ</t>
    </rPh>
    <rPh sb="29" eb="30">
      <t>ショウ</t>
    </rPh>
    <phoneticPr fontId="13"/>
  </si>
  <si>
    <t>0463-34-9384（農）
0463-34-4494（商）</t>
    <rPh sb="13" eb="14">
      <t>ノウ</t>
    </rPh>
    <rPh sb="29" eb="30">
      <t>ショウ</t>
    </rPh>
    <phoneticPr fontId="13"/>
  </si>
  <si>
    <t>0466-82-2503</t>
  </si>
  <si>
    <t>0466-50-8353</t>
  </si>
  <si>
    <t>0466-26-5197</t>
  </si>
  <si>
    <t>0466-50-6877</t>
  </si>
  <si>
    <t>0466-27-6421</t>
  </si>
  <si>
    <t>0466-50-6878</t>
  </si>
  <si>
    <t>0466-25-3100</t>
  </si>
  <si>
    <t>0466-50-0964</t>
  </si>
  <si>
    <t>0466-25-6244</t>
  </si>
  <si>
    <t>0466-22-0942</t>
  </si>
  <si>
    <t>0466-26-2814</t>
  </si>
  <si>
    <t>0466-50-6876</t>
  </si>
  <si>
    <t>0466-33-1300</t>
  </si>
  <si>
    <t>0466-33-6943</t>
  </si>
  <si>
    <t>0466-33-2215</t>
  </si>
  <si>
    <t>0466-37-1063</t>
  </si>
  <si>
    <t>0466-34-5225</t>
  </si>
  <si>
    <t>0466-37-1064</t>
  </si>
  <si>
    <t>0466-36-3111</t>
  </si>
  <si>
    <t>0466-37-1065</t>
  </si>
  <si>
    <t>0466-87-5271</t>
  </si>
  <si>
    <t>0466-87-3249</t>
  </si>
  <si>
    <t>0466-23-6614</t>
  </si>
  <si>
    <t>0466-45-5320</t>
  </si>
  <si>
    <t>0466-46-6907</t>
  </si>
  <si>
    <t>0466-45-4811</t>
  </si>
  <si>
    <t>0466-46-6906</t>
  </si>
  <si>
    <t>0466-44-0341</t>
  </si>
  <si>
    <t>0466-46-6905</t>
  </si>
  <si>
    <t>0466-81-2802</t>
  </si>
  <si>
    <t>0466-84-5406</t>
  </si>
  <si>
    <t>0466-82-2212</t>
  </si>
  <si>
    <t>0466-84-5407</t>
  </si>
  <si>
    <t>0466-87-9148</t>
  </si>
  <si>
    <t>0466-86-1449</t>
  </si>
  <si>
    <t>0466-47-5111</t>
  </si>
  <si>
    <t>0466-47-5078</t>
  </si>
  <si>
    <t>0466-87-6815</t>
  </si>
  <si>
    <t>0466-87-0476</t>
  </si>
  <si>
    <t>0466-48-1014</t>
  </si>
  <si>
    <t>0466-47-0828</t>
  </si>
  <si>
    <t>0466-81-0123</t>
  </si>
  <si>
    <t>0466-83-2161</t>
  </si>
  <si>
    <t>0467-53-2011</t>
  </si>
  <si>
    <t>0467-53-2012</t>
  </si>
  <si>
    <t>0467-51-1170</t>
  </si>
  <si>
    <t>0467-51-1179</t>
  </si>
  <si>
    <t>0467-52-5147</t>
  </si>
  <si>
    <t>0467-52-5148</t>
  </si>
  <si>
    <t>0467-85-1127</t>
  </si>
  <si>
    <t>0467-85-1128</t>
  </si>
  <si>
    <t>0467-85-1262</t>
  </si>
  <si>
    <t>0467-85-1268</t>
  </si>
  <si>
    <t>0467-87-7760</t>
  </si>
  <si>
    <t>0467-86-7350</t>
  </si>
  <si>
    <t>0467-85-1263</t>
  </si>
  <si>
    <t>0467-85-1264</t>
  </si>
  <si>
    <t>0467-85-1181</t>
  </si>
  <si>
    <t>0467-85-1182</t>
  </si>
  <si>
    <t>0467-85-3167</t>
  </si>
  <si>
    <t>0467-85-3168</t>
  </si>
  <si>
    <t>0467-82-9192</t>
  </si>
  <si>
    <t>0467-82-9193</t>
  </si>
  <si>
    <t>0467-85-1183</t>
  </si>
  <si>
    <t>0467-85-1188</t>
  </si>
  <si>
    <t>0467-51-8311</t>
  </si>
  <si>
    <t>0467-51-8312</t>
  </si>
  <si>
    <t>0467-53-1244</t>
  </si>
  <si>
    <t>0467-53-1245</t>
  </si>
  <si>
    <t>0467-85-2247</t>
  </si>
  <si>
    <t>0467-85-2248</t>
  </si>
  <si>
    <t>0467-75-5553</t>
  </si>
  <si>
    <t>0467-75-3329</t>
  </si>
  <si>
    <t>0467-74-0332</t>
  </si>
  <si>
    <t>0467-74-0976</t>
  </si>
  <si>
    <t>0467-75-0051</t>
  </si>
  <si>
    <t>0467-75-2583</t>
  </si>
  <si>
    <t>0466-23-3150</t>
  </si>
  <si>
    <t>0466-25-7935</t>
  </si>
  <si>
    <t>0466-82-8112</t>
  </si>
  <si>
    <t>0466-83-3536</t>
  </si>
  <si>
    <t>0466-26-4151</t>
  </si>
  <si>
    <t>0466-28-0020</t>
  </si>
  <si>
    <t>0466-87-2716</t>
  </si>
  <si>
    <t>0466-87-9704</t>
  </si>
  <si>
    <t>0466-81-3456</t>
  </si>
  <si>
    <t>0466-81-8845</t>
  </si>
  <si>
    <t>0466-34-4114</t>
  </si>
  <si>
    <t>0466-33-2365</t>
  </si>
  <si>
    <t>0466-45-5261</t>
  </si>
  <si>
    <t>0466-46-0817</t>
  </si>
  <si>
    <t>0466-45-6600</t>
  </si>
  <si>
    <t>0466-46-0787</t>
  </si>
  <si>
    <t>0466-49-3586</t>
  </si>
  <si>
    <t>0466-47-5077</t>
  </si>
  <si>
    <t>0467-87-0132</t>
  </si>
  <si>
    <t>0467-52-2225</t>
  </si>
  <si>
    <t>0467-54-2117</t>
  </si>
  <si>
    <t>0467-85-0008</t>
  </si>
  <si>
    <t>0467-87-7899</t>
  </si>
  <si>
    <t>0467-51-0311</t>
  </si>
  <si>
    <t>0467-54-2160</t>
  </si>
  <si>
    <t>0467-52-7149</t>
  </si>
  <si>
    <t>0467-54-2124</t>
  </si>
  <si>
    <t>0467-74-7699</t>
  </si>
  <si>
    <t>0467-74-9012</t>
  </si>
  <si>
    <t>よこはましりつうしおだちゅうがっこう</t>
    <phoneticPr fontId="1"/>
  </si>
  <si>
    <t>よこはましりつかみのみやちゅうがっこう</t>
    <phoneticPr fontId="1"/>
  </si>
  <si>
    <t>よこはましりつすえよしちゅうがっこう</t>
    <phoneticPr fontId="1"/>
  </si>
  <si>
    <t>よこはましりつつるみちゅうがっこう</t>
    <phoneticPr fontId="1"/>
  </si>
  <si>
    <t>よこはましりつてらおちゅうがっこう</t>
    <phoneticPr fontId="1"/>
  </si>
  <si>
    <t>よこはましりつなまむぎちゅうがっこう</t>
    <phoneticPr fontId="1"/>
  </si>
  <si>
    <t>よこはましりつやこうちゅうがっこう</t>
    <phoneticPr fontId="1"/>
  </si>
  <si>
    <t>よこはましりつうらしまおかちゅうがっこう</t>
    <phoneticPr fontId="1"/>
  </si>
  <si>
    <t>よこはましりつかながわちゅうがっこう</t>
    <phoneticPr fontId="1"/>
  </si>
  <si>
    <t>よこはましりつくりたやちゅうがっこう</t>
    <phoneticPr fontId="1"/>
  </si>
  <si>
    <t>よこはましりつすげたちゅうがっこう</t>
    <phoneticPr fontId="1"/>
  </si>
  <si>
    <t>よこはましりつにしきだいちゅうがっこう</t>
    <phoneticPr fontId="1"/>
  </si>
  <si>
    <t>よこはましりつまつもとちゅうがっこう</t>
    <phoneticPr fontId="1"/>
  </si>
  <si>
    <t>よこはましりつろっかくばしちゅうがっこう</t>
    <phoneticPr fontId="1"/>
  </si>
  <si>
    <t>よこはましりつおいまつちゅうがっこう</t>
    <phoneticPr fontId="1"/>
  </si>
  <si>
    <t>よこはましりつにしちゅうがっこう</t>
    <phoneticPr fontId="1"/>
  </si>
  <si>
    <t>よこはましりつおかのちゅうがっこう</t>
    <phoneticPr fontId="1"/>
  </si>
  <si>
    <t>よこはましりつかるいざわちゅうがっこう</t>
    <phoneticPr fontId="1"/>
  </si>
  <si>
    <t>よこはましりついわいはらちゅうがっこう</t>
    <phoneticPr fontId="1"/>
  </si>
  <si>
    <t>よこはましりつおおとりちゅうがっこう</t>
    <phoneticPr fontId="1"/>
  </si>
  <si>
    <t>よこはましりつなかおだいちゅうがっこう</t>
    <phoneticPr fontId="1"/>
  </si>
  <si>
    <t>よこはましりつほんもくちゅうがっこう</t>
    <phoneticPr fontId="1"/>
  </si>
  <si>
    <t>よこはましりつみなとちゅうがっこう</t>
    <phoneticPr fontId="1"/>
  </si>
  <si>
    <t>よこはましりつよこはまよしだちゅうがっこう</t>
    <phoneticPr fontId="1"/>
  </si>
  <si>
    <t>よこはましりつきょうしんちゅうがっこう</t>
    <phoneticPr fontId="1"/>
  </si>
  <si>
    <t>よこはましりつながたちゅうがっこう</t>
    <phoneticPr fontId="1"/>
  </si>
  <si>
    <t>よこはましりつふじのきちゅうがっこう</t>
    <phoneticPr fontId="1"/>
  </si>
  <si>
    <t>よこはましりつへいらくちゅうがっこう</t>
    <phoneticPr fontId="1"/>
  </si>
  <si>
    <t>よこはましりつまいたちゅうがっこう</t>
    <phoneticPr fontId="1"/>
  </si>
  <si>
    <t>よこはましりつみなみちゅうがっこう</t>
    <phoneticPr fontId="1"/>
  </si>
  <si>
    <t>よこはましりつみなみがおかちゅうがっこう</t>
    <phoneticPr fontId="1"/>
  </si>
  <si>
    <t>よこはましりつむつかわちゅうがっこう</t>
    <phoneticPr fontId="1"/>
  </si>
  <si>
    <t>よこはましりつあらいちゅうがっこう</t>
    <phoneticPr fontId="1"/>
  </si>
  <si>
    <t>よこはましりついわさきちゅうがっこう</t>
    <phoneticPr fontId="1"/>
  </si>
  <si>
    <t>よこはましりつかみすげたちゅうがっこう</t>
    <phoneticPr fontId="1"/>
  </si>
  <si>
    <t>よこはましりつたちばなちゅうがっこう</t>
    <phoneticPr fontId="1"/>
  </si>
  <si>
    <t>よこはましりつほどがやちゅうがっこう</t>
    <phoneticPr fontId="1"/>
  </si>
  <si>
    <t>よこはましりつみやたちゅうがっこう</t>
    <phoneticPr fontId="1"/>
  </si>
  <si>
    <t>よこはましりつさかいぎちゅうがっこう</t>
    <phoneticPr fontId="1"/>
  </si>
  <si>
    <t>よこはましりつあさひちゅうがっこう</t>
    <phoneticPr fontId="1"/>
  </si>
  <si>
    <t>よこはましりつかみしらねきたちゅうがっこう</t>
    <phoneticPr fontId="1"/>
  </si>
  <si>
    <t>よこはましりついまじゅくちゅうがっこう</t>
    <phoneticPr fontId="1"/>
  </si>
  <si>
    <t>よこはましりつきぼうがおかちゅうがっこう</t>
    <phoneticPr fontId="1"/>
  </si>
  <si>
    <t>よこはましりつつおかちゅうがっこう</t>
    <phoneticPr fontId="1"/>
  </si>
  <si>
    <t>よこはましりつつるがみねちゅうがっこう</t>
    <phoneticPr fontId="1"/>
  </si>
  <si>
    <t>よこはましりつほんじゅくちゅうがっこう</t>
    <phoneticPr fontId="1"/>
  </si>
  <si>
    <t>よこはましりつまきがはらちゅうがっこう</t>
    <phoneticPr fontId="1"/>
  </si>
  <si>
    <t>よこはましりつみなみきぼうがおかちゅうがっこう</t>
    <phoneticPr fontId="1"/>
  </si>
  <si>
    <t>よこはましりつわかばだいちゅうがっこう</t>
    <phoneticPr fontId="1"/>
  </si>
  <si>
    <t>よこはましりついずみがおかちゅうがっこう</t>
    <phoneticPr fontId="1"/>
  </si>
  <si>
    <t>よこはましりついずみのちゅうがっこう</t>
    <phoneticPr fontId="1"/>
  </si>
  <si>
    <t>よこはましりつおかつちゅうがっこう</t>
    <phoneticPr fontId="1"/>
  </si>
  <si>
    <t>よこはましりつかみいいだちゅうがっこう</t>
    <phoneticPr fontId="1"/>
  </si>
  <si>
    <t>よこはましりつなかだちゅうがっこう</t>
    <phoneticPr fontId="1"/>
  </si>
  <si>
    <t>よこはましりつなかわだちゅうがっこう</t>
    <phoneticPr fontId="1"/>
  </si>
  <si>
    <t>よこはましりつりょうけちゅうがっこう</t>
    <phoneticPr fontId="1"/>
  </si>
  <si>
    <t>よこはましりつぎむきょういくがっこう　りょくえんがくえん</t>
    <phoneticPr fontId="1"/>
  </si>
  <si>
    <t>よこはましりつぐみさわちゅうがっこう</t>
    <phoneticPr fontId="1"/>
  </si>
  <si>
    <t>よこはましりつあずまのちゅうがっこう</t>
    <phoneticPr fontId="1"/>
  </si>
  <si>
    <t>よこはましりつしもせやちゅうがっこう</t>
    <phoneticPr fontId="1"/>
  </si>
  <si>
    <t>よこはましりつせやちゅうがっこう</t>
    <phoneticPr fontId="1"/>
  </si>
  <si>
    <t>よこはましりつはらちゅうがっこう</t>
    <phoneticPr fontId="1"/>
  </si>
  <si>
    <t>よこはましりつみなみせやちゅうがっこう</t>
    <phoneticPr fontId="1"/>
  </si>
  <si>
    <t>よこはましりつかみながやちゅうがっこう</t>
    <phoneticPr fontId="1"/>
  </si>
  <si>
    <t>よこはましりつこうなんちゅうがっこう</t>
    <phoneticPr fontId="1"/>
  </si>
  <si>
    <t>よこはましりつこうなんだいだいいちちゅうがっこう</t>
    <phoneticPr fontId="1"/>
  </si>
  <si>
    <t>よこはましりつささげちゅうがっこう</t>
    <phoneticPr fontId="1"/>
  </si>
  <si>
    <t>よこはましりつせりがやちゅうがっこう</t>
    <phoneticPr fontId="1"/>
  </si>
  <si>
    <t>よこはましりつひがしながやちゅうがっこう</t>
    <phoneticPr fontId="1"/>
  </si>
  <si>
    <t>よこはましりつひのみなみちゅうがっこう</t>
    <phoneticPr fontId="1"/>
  </si>
  <si>
    <t>よこはましりつひぎりやまちゅうがっこう</t>
    <phoneticPr fontId="1"/>
  </si>
  <si>
    <t>よこはましりつまるやまだいちゅうがっこう</t>
    <phoneticPr fontId="1"/>
  </si>
  <si>
    <t>よこはましりみなみこうとうがっこうふぞくちゅうがっこう</t>
    <phoneticPr fontId="1"/>
  </si>
  <si>
    <t>よこはましりつおかむらちゅうがっこう</t>
    <phoneticPr fontId="1"/>
  </si>
  <si>
    <t>よこはましりつしおみだいちゅうがっこう</t>
    <phoneticPr fontId="1"/>
  </si>
  <si>
    <t>よこはましりつはまちゅうがっこう</t>
    <phoneticPr fontId="1"/>
  </si>
  <si>
    <t>よこはましりつもりちゅうがっこう</t>
    <phoneticPr fontId="1"/>
  </si>
  <si>
    <t>よこはましりつようこうだいだいいちちゅうがっこう</t>
    <phoneticPr fontId="1"/>
  </si>
  <si>
    <t>よこはましりつかなざわちゅうがっこう</t>
    <phoneticPr fontId="1"/>
  </si>
  <si>
    <t>よこはましりつかまりやちゅうがっこう</t>
    <phoneticPr fontId="1"/>
  </si>
  <si>
    <t>よこはましりつこだちゅうがっこう</t>
    <phoneticPr fontId="1"/>
  </si>
  <si>
    <t>よこはましりつだいどうちゅうがっこう</t>
    <phoneticPr fontId="1"/>
  </si>
  <si>
    <t>よこはましりつとみおかちゅうがっこう</t>
    <phoneticPr fontId="1"/>
  </si>
  <si>
    <t>よこはましりつとみおかひがしちゅうがっこう</t>
    <phoneticPr fontId="1"/>
  </si>
  <si>
    <t>よこはましりつなみきちゅうがっこう</t>
    <phoneticPr fontId="1"/>
  </si>
  <si>
    <t>よこはましりつにししばちゅうがっこう</t>
    <phoneticPr fontId="1"/>
  </si>
  <si>
    <t>よこはましりつむつうらちゅうがっこう</t>
    <phoneticPr fontId="1"/>
  </si>
  <si>
    <t>よこはましりつあきばちゅうがっこう</t>
    <phoneticPr fontId="1"/>
  </si>
  <si>
    <t>よこはましりつたいしょうちゅうがっこう</t>
    <phoneticPr fontId="1"/>
  </si>
  <si>
    <t>よこはましりつとつかちゅうがっこう</t>
    <phoneticPr fontId="1"/>
  </si>
  <si>
    <t>よこはましりつとよだちゅうがっこう</t>
    <phoneticPr fontId="1"/>
  </si>
  <si>
    <t>よこはましりつなせちゅうがっこう</t>
    <phoneticPr fontId="1"/>
  </si>
  <si>
    <t>よこはましりつひらどちゅうがっこう</t>
    <phoneticPr fontId="1"/>
  </si>
  <si>
    <t>よこはましりつふかやちゅうがっこう</t>
    <phoneticPr fontId="1"/>
  </si>
  <si>
    <t>よこはましりつまいおかちゅうがっこう</t>
    <phoneticPr fontId="1"/>
  </si>
  <si>
    <t>よこはましりつみなみとつかちゅうがっこう</t>
    <phoneticPr fontId="1"/>
  </si>
  <si>
    <t>よこはましりついいじまちゅうがっこう</t>
    <phoneticPr fontId="1"/>
  </si>
  <si>
    <t>よこはましりつかつらだいちゅうがっこう</t>
    <phoneticPr fontId="1"/>
  </si>
  <si>
    <t>よこはましりつかみごうちゅうがっこう</t>
    <phoneticPr fontId="1"/>
  </si>
  <si>
    <t>よこはましりつこやまだいちゅうがっこう</t>
    <phoneticPr fontId="1"/>
  </si>
  <si>
    <t>よこはましりつにしほんごうちゅうがっこう</t>
    <phoneticPr fontId="1"/>
  </si>
  <si>
    <t>よこはましりつほんごうちゅうがっこう</t>
    <phoneticPr fontId="1"/>
  </si>
  <si>
    <t>よこはましりつおおつなちゅうがっこう</t>
    <phoneticPr fontId="1"/>
  </si>
  <si>
    <t>よこはましりつしのはらちゅうがっこう</t>
    <phoneticPr fontId="1"/>
  </si>
  <si>
    <t>よこはましりつしろさとちゅうがっこう</t>
    <phoneticPr fontId="1"/>
  </si>
  <si>
    <t>よこはましりつたかたちゅうがっこう</t>
    <phoneticPr fontId="1"/>
  </si>
  <si>
    <t>よこはましりつたるまちちゅうがっこう</t>
    <phoneticPr fontId="1"/>
  </si>
  <si>
    <t>よこはましりつにったちゅうがっこう</t>
    <phoneticPr fontId="1"/>
  </si>
  <si>
    <t>よこはましりつひよしだいちゅうがっこう</t>
    <phoneticPr fontId="1"/>
  </si>
  <si>
    <t>よこはましりつひよしだいにしちゅうがっこう</t>
    <phoneticPr fontId="1"/>
  </si>
  <si>
    <t>よこはましりつかもいちゅうがっこう</t>
    <phoneticPr fontId="1"/>
  </si>
  <si>
    <t>横浜市立義務教育学校　霧が丘学園</t>
    <rPh sb="4" eb="6">
      <t>ギム</t>
    </rPh>
    <rPh sb="6" eb="8">
      <t>キョウイク</t>
    </rPh>
    <rPh sb="8" eb="10">
      <t>ガッコウ</t>
    </rPh>
    <rPh sb="14" eb="16">
      <t>ガクエン</t>
    </rPh>
    <phoneticPr fontId="14"/>
  </si>
  <si>
    <t>よこはましりつぎむきょういくがっこう　きりがおかがくえん</t>
    <phoneticPr fontId="1"/>
  </si>
  <si>
    <t>よこはましりつたなちゅうがっこう</t>
    <phoneticPr fontId="1"/>
  </si>
  <si>
    <t>よこはましりつとおかいちばちゅうがっこう</t>
    <phoneticPr fontId="1"/>
  </si>
  <si>
    <t>よこはましりつなかやまちゅうがっこう</t>
    <phoneticPr fontId="1"/>
  </si>
  <si>
    <t>よこはましりつひがしかもいちゅうがっこう</t>
    <phoneticPr fontId="1"/>
  </si>
  <si>
    <t>よこはましりつあかねだいちゅうがっこう</t>
    <phoneticPr fontId="1"/>
  </si>
  <si>
    <t>よこはましりつあおばだいちゅうがっこう</t>
    <phoneticPr fontId="1"/>
  </si>
  <si>
    <t>よこはましりつあざみのちゅうがっこう</t>
    <phoneticPr fontId="1"/>
  </si>
  <si>
    <t>よこはましりついちがおちゅうがっこう</t>
    <phoneticPr fontId="1"/>
  </si>
  <si>
    <t>よこはましりつうつくしがおかちゅうがっこう</t>
    <phoneticPr fontId="1"/>
  </si>
  <si>
    <t>よこはましりつかもしだちゅうがっこう</t>
    <phoneticPr fontId="1"/>
  </si>
  <si>
    <t>よこはましりつすすきのちゅうがっこう</t>
    <phoneticPr fontId="1"/>
  </si>
  <si>
    <t>よこはましりつならちゅうがっこう</t>
    <phoneticPr fontId="1"/>
  </si>
  <si>
    <t>よこはましりつみたけだいちゅうがっこう</t>
    <phoneticPr fontId="1"/>
  </si>
  <si>
    <t>よこはましりつみどりがおかちゅうがっこう</t>
    <phoneticPr fontId="1"/>
  </si>
  <si>
    <t>よこはましりつもえぎのちゅうがっこう</t>
    <phoneticPr fontId="1"/>
  </si>
  <si>
    <t>よこはましりやまうちちゅうがっこ</t>
    <phoneticPr fontId="1"/>
  </si>
  <si>
    <t>よこはましりつやもとちゅうがっこう</t>
    <phoneticPr fontId="1"/>
  </si>
  <si>
    <t>よこはましりつえだみなみちゅうがっこう</t>
    <phoneticPr fontId="1"/>
  </si>
  <si>
    <t>よこはましりつかわわちゅうがっこう</t>
    <phoneticPr fontId="1"/>
  </si>
  <si>
    <t>よこはましりつちがさきちゅうがっこう</t>
    <phoneticPr fontId="1"/>
  </si>
  <si>
    <t>よこはましりつつだちゅうがっこう</t>
    <phoneticPr fontId="1"/>
  </si>
  <si>
    <t>よこはましりつなかがわちゅうがっこう</t>
    <phoneticPr fontId="1"/>
  </si>
  <si>
    <t>よこはましりつなかがわにしちゅうがっこう</t>
    <phoneticPr fontId="1"/>
  </si>
  <si>
    <t>よこはましりつはやぶちちゅうがっこう</t>
    <phoneticPr fontId="1"/>
  </si>
  <si>
    <t>よこはましりつひがしやまたちゅうがっこう</t>
    <phoneticPr fontId="1"/>
  </si>
  <si>
    <t>つるみだいがくふぞくちゅうがっこう</t>
    <phoneticPr fontId="1"/>
  </si>
  <si>
    <t>そうしんじょがっこうちゅうがくぶ</t>
    <phoneticPr fontId="1"/>
  </si>
  <si>
    <t>かながわがくえんちゅうがっこう</t>
    <phoneticPr fontId="1"/>
  </si>
  <si>
    <t>せいこうがくえんちゅうがっこう</t>
    <phoneticPr fontId="1"/>
  </si>
  <si>
    <t>よこはまこくりつだいがくきょういくがくぶふぞくよこはまちゅうがっこう</t>
    <phoneticPr fontId="1"/>
  </si>
  <si>
    <t>よこはまふじみがおかがくえんちゅうがっこう</t>
    <phoneticPr fontId="1"/>
  </si>
  <si>
    <t>ちゅうおうだいがくふぞくよこはまちゅうがっこう</t>
    <phoneticPr fontId="1"/>
  </si>
  <si>
    <t>とういんがくえんちゅうとうきょういくがっこう</t>
    <phoneticPr fontId="1"/>
  </si>
  <si>
    <t>桐蔭学園中等教育学校</t>
    <rPh sb="2" eb="4">
      <t>ガクエン</t>
    </rPh>
    <rPh sb="4" eb="6">
      <t>チュウトウ</t>
    </rPh>
    <rPh sb="6" eb="8">
      <t>キョウイク</t>
    </rPh>
    <rPh sb="8" eb="10">
      <t>ガッコウ</t>
    </rPh>
    <phoneticPr fontId="13"/>
  </si>
  <si>
    <t>かんとうがくいんむつうらちゅうがっこう</t>
    <phoneticPr fontId="1"/>
  </si>
  <si>
    <t>やまてがくいんちゅうがっこう</t>
    <phoneticPr fontId="1"/>
  </si>
  <si>
    <t>かながわだいがくふぞくちゅうがっこう</t>
    <phoneticPr fontId="1"/>
  </si>
  <si>
    <t>けんりつつるみこうとうがっこう</t>
    <phoneticPr fontId="1"/>
  </si>
  <si>
    <t>よこはましりつひがしこうとうがっこう</t>
    <phoneticPr fontId="1"/>
  </si>
  <si>
    <t>たちばながくえんちゅうがっこう・こうとうがっこう</t>
    <phoneticPr fontId="1"/>
  </si>
  <si>
    <t>つるみだいがくふぞくこうとうがっこう</t>
    <phoneticPr fontId="1"/>
  </si>
  <si>
    <t>はくほうじょしこうとうがっこう</t>
    <phoneticPr fontId="1"/>
  </si>
  <si>
    <t>ほうせいだいがくこくさいこうとうがっこう</t>
    <phoneticPr fontId="1"/>
  </si>
  <si>
    <t>けんりつよこはますいらんこうとうがっこう</t>
    <phoneticPr fontId="1"/>
  </si>
  <si>
    <t>けんりつしろさとこうとうがっこう</t>
    <phoneticPr fontId="1"/>
  </si>
  <si>
    <t>けんりつかながわこうぎょうこうとうがっこう</t>
    <phoneticPr fontId="1"/>
  </si>
  <si>
    <t>けんりつかながわそうごうこうとうがっこう</t>
    <phoneticPr fontId="1"/>
  </si>
  <si>
    <t>よこはまそうえいちゅうがく・こうとうがっこう</t>
    <phoneticPr fontId="1"/>
  </si>
  <si>
    <t>あさのこうとうがっこう</t>
    <phoneticPr fontId="1"/>
  </si>
  <si>
    <t>そうしんじょがっこうこうとうがくぶ</t>
    <phoneticPr fontId="1"/>
  </si>
  <si>
    <t>かながわがくえんこうとうがっこう</t>
    <phoneticPr fontId="1"/>
  </si>
  <si>
    <t>かながわちょうせんちゅうこうきゅうがっこう</t>
    <phoneticPr fontId="1"/>
  </si>
  <si>
    <t>けんりつよこはまひらぬまこうとうがっこう</t>
    <phoneticPr fontId="1"/>
  </si>
  <si>
    <t>けんりつよこはまみどりがおかこうとうがっこう</t>
    <phoneticPr fontId="1"/>
  </si>
  <si>
    <t>けんりつよこはまたてのこうとうがっこう</t>
    <phoneticPr fontId="1"/>
  </si>
  <si>
    <t>よこはましりつみなとそうごうこうとうがっこう</t>
    <phoneticPr fontId="1"/>
  </si>
  <si>
    <t>せいこうがくいんちゅうがく・こうとうがっこう</t>
    <phoneticPr fontId="1"/>
  </si>
  <si>
    <t>よこはまふたばちゅうがくこうとうがっこう</t>
    <phoneticPr fontId="1"/>
  </si>
  <si>
    <t>よこはまじょがくいんちゅうがっこうこうとうがっこう</t>
    <phoneticPr fontId="1"/>
  </si>
  <si>
    <t>かんとうがくいんちゅうがっこうこうとうがっこう</t>
    <phoneticPr fontId="1"/>
  </si>
  <si>
    <t>けんりつよこはませいりょうこうとうがっこう</t>
    <phoneticPr fontId="1"/>
  </si>
  <si>
    <t>よこはましりつよこはましょうぎょうこうとうがっこう</t>
    <phoneticPr fontId="1"/>
  </si>
  <si>
    <t>けんりつよこはまこくさいこうとうがっこう</t>
    <phoneticPr fontId="1"/>
  </si>
  <si>
    <t>けんりつこうりょうこうとうがっこう</t>
    <phoneticPr fontId="1"/>
  </si>
  <si>
    <t>けんりつほどがやこうとうがっこう</t>
    <phoneticPr fontId="1"/>
  </si>
  <si>
    <t>よこはましりつさくらがおかこうとうがっこう</t>
    <phoneticPr fontId="1"/>
  </si>
  <si>
    <t>よこはませいふうこうとうがっこう</t>
    <phoneticPr fontId="1"/>
  </si>
  <si>
    <t>けんりつあさひこうとうがっこう</t>
    <phoneticPr fontId="1"/>
  </si>
  <si>
    <t>けんりつきぼうがおかこうとうがっこう</t>
    <phoneticPr fontId="1"/>
  </si>
  <si>
    <t>けんりつよこはまきょくりょうこうとうがっこう</t>
    <phoneticPr fontId="1"/>
  </si>
  <si>
    <t>けんりつふたまたがわかんごふくしこうとうがっこう</t>
    <phoneticPr fontId="1"/>
  </si>
  <si>
    <t>よこはましょうかだいがくこうとうがっこう</t>
    <phoneticPr fontId="1"/>
  </si>
  <si>
    <t>よこはまふじみがおかがくえんちゅうがっこう・こうとうがっこう</t>
    <phoneticPr fontId="1"/>
  </si>
  <si>
    <t>けんりつしょうようこうとうがっこう</t>
    <phoneticPr fontId="1"/>
  </si>
  <si>
    <t>けんりつよこはまりょくえんこうとうがっこう</t>
    <phoneticPr fontId="1"/>
  </si>
  <si>
    <t>けんりつよこはませやこうとうがっこう</t>
    <phoneticPr fontId="1"/>
  </si>
  <si>
    <t>よこはまはやとこうとうがっこう</t>
    <phoneticPr fontId="1"/>
  </si>
  <si>
    <t>けんりつよこはまなんりょうこうとうがっこう</t>
    <phoneticPr fontId="1"/>
  </si>
  <si>
    <t>けんりつよこはまめいほうこうとうがっこう</t>
    <phoneticPr fontId="1"/>
  </si>
  <si>
    <t>よこはましりつみなみこうとうがっこう</t>
    <phoneticPr fontId="1"/>
  </si>
  <si>
    <t>けんりつよこはまひとりざわこうとうがっこう</t>
    <phoneticPr fontId="1"/>
  </si>
  <si>
    <t>よこはまがくえんちゅう・こうとうがっこう</t>
    <phoneticPr fontId="1"/>
  </si>
  <si>
    <t>けんりつかなざわそうごうこうとうがっこう</t>
    <phoneticPr fontId="1"/>
  </si>
  <si>
    <t>よこはましりつかなざわこうとうがっこう</t>
    <phoneticPr fontId="1"/>
  </si>
  <si>
    <t>よこはまこうとうがっこう</t>
    <phoneticPr fontId="1"/>
  </si>
  <si>
    <t>よこはまそうがっかんこうとうがっこう</t>
    <phoneticPr fontId="1"/>
  </si>
  <si>
    <t>かんとうがくいんむつうらこうとうがっこう</t>
    <phoneticPr fontId="1"/>
  </si>
  <si>
    <t>けんりつまいおかこうとうがっこう</t>
    <phoneticPr fontId="1"/>
  </si>
  <si>
    <t>けんりつかみやべこうとうがっこう</t>
    <phoneticPr fontId="1"/>
  </si>
  <si>
    <t>けんりつよこはまおうようこうとうがっこう</t>
    <phoneticPr fontId="1"/>
  </si>
  <si>
    <t>よこはましりつとつかこうとうがっこう</t>
    <phoneticPr fontId="1"/>
  </si>
  <si>
    <t>くもんこくさいがくえんちゅう・こうとうがっこう</t>
    <phoneticPr fontId="1"/>
  </si>
  <si>
    <t>けんりつかないこうとうがっこう</t>
    <phoneticPr fontId="1"/>
  </si>
  <si>
    <t>けんりつはくようこうとうがっこう</t>
    <phoneticPr fontId="1"/>
  </si>
  <si>
    <t>けんりつよこはまさかえこうとうがっこう</t>
    <phoneticPr fontId="1"/>
  </si>
  <si>
    <t>やまてがくいんこうとうがっこう</t>
    <phoneticPr fontId="1"/>
  </si>
  <si>
    <t>せいしんじょしこうとうがっこう</t>
    <phoneticPr fontId="1"/>
  </si>
  <si>
    <t>けんりつこうほくこうとうがっこう</t>
    <phoneticPr fontId="1"/>
  </si>
  <si>
    <t>けんりつにっぱこうとうがっこう</t>
    <phoneticPr fontId="1"/>
  </si>
  <si>
    <t>けんりつきしねこうとうがっこう</t>
    <phoneticPr fontId="1"/>
  </si>
  <si>
    <t>えいりじょしがくいんこうとうがっこう</t>
    <phoneticPr fontId="1"/>
  </si>
  <si>
    <t>にほんだいがくこうとうがっこう・ちゅうがっこう</t>
    <phoneticPr fontId="1"/>
  </si>
  <si>
    <t>けいおうぎじゅくこうとうがっこう</t>
    <phoneticPr fontId="1"/>
  </si>
  <si>
    <t>けんりつはくさんこうとうがっこう</t>
    <phoneticPr fontId="1"/>
  </si>
  <si>
    <t>けんりつきりがおかこうとうがっこう</t>
    <phoneticPr fontId="1"/>
  </si>
  <si>
    <t>よこはますいりょうちゅうがく・こうとうがっこう</t>
    <phoneticPr fontId="1"/>
  </si>
  <si>
    <t>かながわだいがくふぞくちゅう・こうとうがっこう</t>
    <phoneticPr fontId="1"/>
  </si>
  <si>
    <t>もりむらがくえんちゅう・こうとうがっこう</t>
    <phoneticPr fontId="1"/>
  </si>
  <si>
    <t>けんりついちがおこうとうがっこう</t>
    <phoneticPr fontId="1"/>
  </si>
  <si>
    <t>けんりつもといしかわこうとうがっこう</t>
    <phoneticPr fontId="1"/>
  </si>
  <si>
    <t>とういんがくえんこうとうがっこう</t>
    <phoneticPr fontId="1"/>
  </si>
  <si>
    <t>桐蔭学園中等教育学校</t>
    <rPh sb="4" eb="6">
      <t>チュウトウ</t>
    </rPh>
    <rPh sb="6" eb="8">
      <t>キョウイク</t>
    </rPh>
    <rPh sb="8" eb="10">
      <t>ガッコウ</t>
    </rPh>
    <phoneticPr fontId="13"/>
  </si>
  <si>
    <t>けんりつしんえいこうとうがっこう</t>
    <phoneticPr fontId="1"/>
  </si>
  <si>
    <t>ちゅうおうだいがくふぞくよこはまちゅうがっこう・こうとうがっこう</t>
    <phoneticPr fontId="1"/>
  </si>
  <si>
    <t>けんりつかわわこうとうがっこう</t>
    <phoneticPr fontId="1"/>
  </si>
  <si>
    <t>けんりつえだこうとうがっこう</t>
    <phoneticPr fontId="1"/>
  </si>
  <si>
    <t>されじおがくいんちゅうがっこうこうとうがっこう</t>
    <phoneticPr fontId="1"/>
  </si>
  <si>
    <t>はこねちょうりつはこねちゅうがっこう</t>
    <phoneticPr fontId="1"/>
  </si>
  <si>
    <t>まなずるちょうりつまなずるちゅうがっこう</t>
    <phoneticPr fontId="1"/>
  </si>
  <si>
    <t>ゆがわらちょうりつゆがわらちゅうがっこう</t>
    <phoneticPr fontId="1"/>
  </si>
  <si>
    <t>そうようちゅうがっこう</t>
    <phoneticPr fontId="1"/>
  </si>
  <si>
    <t>おおいちょうりつしょうこうちゅうがっこう</t>
    <phoneticPr fontId="1"/>
  </si>
  <si>
    <t>かいせいちょうりつぶんめいちゅうがっこう</t>
    <phoneticPr fontId="1"/>
  </si>
  <si>
    <t>なかいちょうりつなかいちゅうがっこう</t>
    <phoneticPr fontId="1"/>
  </si>
  <si>
    <t>やまきたちょうりつやまきたちゅうがっこう</t>
    <phoneticPr fontId="1"/>
  </si>
  <si>
    <t>まつだちょうりつまつだちゅうがっこう</t>
    <phoneticPr fontId="1"/>
  </si>
  <si>
    <t>おおいそちょうりつこくふちゅうがっこう</t>
    <phoneticPr fontId="1"/>
  </si>
  <si>
    <t>おおいそちょうりつおおいそちゅうがっこう</t>
    <phoneticPr fontId="1"/>
  </si>
  <si>
    <t>にのみやちょうりつにのみやにしちゅうがっこう</t>
    <phoneticPr fontId="1"/>
  </si>
  <si>
    <t>にのみやちょうりつにのみやちゅうがっこう</t>
    <phoneticPr fontId="1"/>
  </si>
  <si>
    <t>大会運営にご協力ください。
役員が可能な日程とお名前を
ご記入ください。</t>
    <rPh sb="0" eb="2">
      <t>タイカイ</t>
    </rPh>
    <rPh sb="2" eb="4">
      <t>ウンエイ</t>
    </rPh>
    <rPh sb="6" eb="8">
      <t>キョウリョク</t>
    </rPh>
    <rPh sb="15" eb="17">
      <t>ヤクイン</t>
    </rPh>
    <rPh sb="18" eb="20">
      <t>カノウ</t>
    </rPh>
    <rPh sb="21" eb="23">
      <t>ニッテイ</t>
    </rPh>
    <rPh sb="25" eb="27">
      <t>ナマエ</t>
    </rPh>
    <rPh sb="30" eb="32">
      <t>キニュウ</t>
    </rPh>
    <phoneticPr fontId="1"/>
  </si>
  <si>
    <t>７月</t>
    <rPh sb="1" eb="2">
      <t>ガツ</t>
    </rPh>
    <phoneticPr fontId="1"/>
  </si>
  <si>
    <t>氏　　　　　名</t>
    <rPh sb="0" eb="1">
      <t>シ</t>
    </rPh>
    <rPh sb="6" eb="7">
      <t>ナ</t>
    </rPh>
    <phoneticPr fontId="1"/>
  </si>
  <si>
    <t>日　　　程</t>
    <rPh sb="0" eb="1">
      <t>ヒ</t>
    </rPh>
    <rPh sb="4" eb="5">
      <t>ホド</t>
    </rPh>
    <phoneticPr fontId="1"/>
  </si>
  <si>
    <t>かわさきしりつだいしちゅうがっこう</t>
    <phoneticPr fontId="1"/>
  </si>
  <si>
    <t>令和７年度（2025年）</t>
    <rPh sb="0" eb="2">
      <t>レイワ</t>
    </rPh>
    <rPh sb="3" eb="5">
      <t>ネンド</t>
    </rPh>
    <rPh sb="10" eb="11">
      <t>ネン</t>
    </rPh>
    <phoneticPr fontId="33"/>
  </si>
  <si>
    <t>第74回神奈川県吹奏楽コンクール予選</t>
    <rPh sb="0" eb="1">
      <t>ダイ</t>
    </rPh>
    <rPh sb="3" eb="4">
      <t>カイ</t>
    </rPh>
    <rPh sb="4" eb="8">
      <t>カナガワケン</t>
    </rPh>
    <rPh sb="8" eb="11">
      <t>スイソウガク</t>
    </rPh>
    <rPh sb="16" eb="18">
      <t>ヨセン</t>
    </rPh>
    <phoneticPr fontId="33"/>
  </si>
  <si>
    <t>第26回支部吹奏楽コンクール</t>
    <rPh sb="4" eb="6">
      <t>シブ</t>
    </rPh>
    <phoneticPr fontId="1"/>
  </si>
  <si>
    <t>参　加　申　込　書</t>
    <phoneticPr fontId="1"/>
  </si>
  <si>
    <t>川崎吹奏楽連盟　理事長　　黒田　　学　様</t>
  </si>
  <si>
    <t>相模原吹奏楽連盟　理事長　　小磯　　滋　様</t>
  </si>
  <si>
    <t>県南吹奏楽連盟　理事長　　江山　聖彦　様</t>
  </si>
  <si>
    <t>県央吹奏楽連盟　理事長　　鈴木　　崇　様</t>
  </si>
  <si>
    <t>西湘吹奏楽連盟　理事長　　三浦　祥玄　様</t>
  </si>
  <si>
    <t>湘南吹奏楽連盟　理事長　　渡瀬　崇行　様</t>
  </si>
  <si>
    <t>←　支部理事長名は、自動転記されます。</t>
    <rPh sb="2" eb="4">
      <t>シブ</t>
    </rPh>
    <rPh sb="4" eb="7">
      <t>リジチョウ</t>
    </rPh>
    <rPh sb="7" eb="8">
      <t>メイ</t>
    </rPh>
    <rPh sb="10" eb="12">
      <t>ジドウ</t>
    </rPh>
    <rPh sb="12" eb="14">
      <t>テンキ</t>
    </rPh>
    <phoneticPr fontId="1"/>
  </si>
  <si>
    <r>
      <t>　　　学校長（団体長）</t>
    </r>
    <r>
      <rPr>
        <u/>
        <sz val="14"/>
        <color theme="1"/>
        <rFont val="HG丸ｺﾞｼｯｸM-PRO"/>
        <family val="3"/>
        <charset val="128"/>
      </rPr>
      <t>　　　　　　　　　　　　　　　　　　　　　</t>
    </r>
    <phoneticPr fontId="1"/>
  </si>
  <si>
    <t>←　人数は、半角数字で入力してください。</t>
    <rPh sb="2" eb="4">
      <t>ニンズウ</t>
    </rPh>
    <rPh sb="6" eb="8">
      <t>ハンカク</t>
    </rPh>
    <rPh sb="8" eb="10">
      <t>スウジ</t>
    </rPh>
    <rPh sb="11" eb="13">
      <t>ニュウリョク</t>
    </rPh>
    <phoneticPr fontId="1"/>
  </si>
  <si>
    <t>←　学校長名の入力をお願いします。職印は、印刷後に押印をお願いします。</t>
    <rPh sb="2" eb="5">
      <t>ガッコウチョウ</t>
    </rPh>
    <rPh sb="5" eb="6">
      <t>メイ</t>
    </rPh>
    <rPh sb="7" eb="9">
      <t>ニュウリョク</t>
    </rPh>
    <rPh sb="11" eb="12">
      <t>ネガ</t>
    </rPh>
    <rPh sb="17" eb="19">
      <t>ショクイン</t>
    </rPh>
    <rPh sb="21" eb="24">
      <t>インサツゴ</t>
    </rPh>
    <rPh sb="25" eb="27">
      <t>オウイン</t>
    </rPh>
    <rPh sb="29" eb="30">
      <t>ネガ</t>
    </rPh>
    <phoneticPr fontId="1"/>
  </si>
  <si>
    <t>←　連絡責任者氏名及びふりがなは、姓・名の間にスペース（全角１文字）を入れて入力してください。例：千田　豊　　ちだ　ゆたか</t>
    <rPh sb="2" eb="4">
      <t>レンラク</t>
    </rPh>
    <rPh sb="4" eb="7">
      <t>セキニンシャ</t>
    </rPh>
    <rPh sb="7" eb="9">
      <t>シメイ</t>
    </rPh>
    <rPh sb="9" eb="10">
      <t>オヨ</t>
    </rPh>
    <rPh sb="17" eb="18">
      <t>セイ</t>
    </rPh>
    <rPh sb="19" eb="20">
      <t>ナ</t>
    </rPh>
    <rPh sb="21" eb="22">
      <t>アイダ</t>
    </rPh>
    <rPh sb="28" eb="30">
      <t>ゼンカク</t>
    </rPh>
    <rPh sb="31" eb="33">
      <t>モジ</t>
    </rPh>
    <rPh sb="35" eb="36">
      <t>イ</t>
    </rPh>
    <rPh sb="38" eb="40">
      <t>ニュウリョク</t>
    </rPh>
    <rPh sb="47" eb="48">
      <t>レイ</t>
    </rPh>
    <rPh sb="49" eb="51">
      <t>チダ</t>
    </rPh>
    <rPh sb="52" eb="53">
      <t>ユタカ</t>
    </rPh>
    <phoneticPr fontId="1"/>
  </si>
  <si>
    <r>
      <t>令和７年度</t>
    </r>
    <r>
      <rPr>
        <sz val="16"/>
        <color theme="1"/>
        <rFont val="ＭＳ Ｐ明朝"/>
        <family val="1"/>
        <charset val="128"/>
      </rPr>
      <t>（2025年）</t>
    </r>
    <rPh sb="10" eb="11">
      <t>ネン</t>
    </rPh>
    <phoneticPr fontId="1"/>
  </si>
  <si>
    <t>第２６回支部吹奏楽コンクール曲目等申込書</t>
    <rPh sb="4" eb="6">
      <t>シブ</t>
    </rPh>
    <phoneticPr fontId="1"/>
  </si>
  <si>
    <t>令和７年（2025年）</t>
    <rPh sb="9" eb="10">
      <t>ネン</t>
    </rPh>
    <phoneticPr fontId="1"/>
  </si>
  <si>
    <t xml:space="preserve"> ①　参加申込書</t>
    <rPh sb="3" eb="8">
      <t>サンカモウシコミショ</t>
    </rPh>
    <phoneticPr fontId="33"/>
  </si>
  <si>
    <t>原本1部</t>
    <phoneticPr fontId="1"/>
  </si>
  <si>
    <t>ファイル</t>
    <phoneticPr fontId="1"/>
  </si>
  <si>
    <t xml:space="preserve"> ②　曲目等申込書</t>
    <rPh sb="3" eb="5">
      <t>キョクモク</t>
    </rPh>
    <rPh sb="5" eb="6">
      <t>ナド</t>
    </rPh>
    <rPh sb="6" eb="9">
      <t>モウシコミショ</t>
    </rPh>
    <phoneticPr fontId="33"/>
  </si>
  <si>
    <t xml:space="preserve"> ③　自由曲スコア表紙と第1ページ</t>
    <rPh sb="3" eb="6">
      <t>ジユウキョク</t>
    </rPh>
    <rPh sb="9" eb="11">
      <t>ヒョウシ</t>
    </rPh>
    <rPh sb="12" eb="13">
      <t>ダイ</t>
    </rPh>
    <phoneticPr fontId="33"/>
  </si>
  <si>
    <t xml:space="preserve"> ④　許諾書（必要な団体のみ）</t>
    <rPh sb="3" eb="6">
      <t>キョダクショ</t>
    </rPh>
    <rPh sb="7" eb="9">
      <t>ヒツヨウ</t>
    </rPh>
    <rPh sb="10" eb="12">
      <t>ダンタイ</t>
    </rPh>
    <phoneticPr fontId="33"/>
  </si>
  <si>
    <t>説明会で提出</t>
    <rPh sb="0" eb="3">
      <t>セツメイカイ</t>
    </rPh>
    <rPh sb="4" eb="6">
      <t>テイシュツ</t>
    </rPh>
    <phoneticPr fontId="33"/>
  </si>
  <si>
    <t>各支部の吹奏楽コンクール参加要項をご確認ください。</t>
    <rPh sb="0" eb="3">
      <t>カクシブ</t>
    </rPh>
    <rPh sb="4" eb="7">
      <t>スイソウガク</t>
    </rPh>
    <rPh sb="12" eb="16">
      <t>サンカヨウコウ</t>
    </rPh>
    <rPh sb="18" eb="20">
      <t>カクニン</t>
    </rPh>
    <phoneticPr fontId="1"/>
  </si>
  <si>
    <t>参加団体提出書類</t>
    <rPh sb="0" eb="2">
      <t>サンカ</t>
    </rPh>
    <rPh sb="2" eb="4">
      <t>ダンタイ</t>
    </rPh>
    <rPh sb="4" eb="8">
      <t>テイシュツショルイ</t>
    </rPh>
    <phoneticPr fontId="33"/>
  </si>
  <si>
    <t>かわさきしりつみなみだいしちゅうがっこう</t>
    <phoneticPr fontId="1"/>
  </si>
  <si>
    <t>かわさきしりつかわなかじまちゅうがっこう</t>
    <phoneticPr fontId="1"/>
  </si>
  <si>
    <t>かわさきしりつりんこうちゅうがっこう</t>
    <phoneticPr fontId="1"/>
  </si>
  <si>
    <t>かわさきしりつたじまちゅうがっこう</t>
    <phoneticPr fontId="1"/>
  </si>
  <si>
    <t>かわさきしりつきょうまちちゅうがっこう</t>
    <phoneticPr fontId="1"/>
  </si>
  <si>
    <t>かわさきしりつわたりだちゅうがっこう</t>
    <phoneticPr fontId="1"/>
  </si>
  <si>
    <t>かわさきしりつふじみちゅうがっこう</t>
    <phoneticPr fontId="1"/>
  </si>
  <si>
    <t>かわさきしりつかわさきちゅうがっこう</t>
    <phoneticPr fontId="1"/>
  </si>
  <si>
    <t>かわさきしりつかわさきこうとうがっこうふぞくちゅうがっこう</t>
    <phoneticPr fontId="1"/>
  </si>
  <si>
    <t>かわさきしりつみなみがわらちゅうがっこう</t>
    <phoneticPr fontId="1"/>
  </si>
  <si>
    <t>かわさきしりつみゆきちゅうがっこう</t>
    <phoneticPr fontId="1"/>
  </si>
  <si>
    <t>かわさきしりつつかごしちゅうがっこう</t>
    <phoneticPr fontId="1"/>
  </si>
  <si>
    <t>かわさきしりつひよしちゅうがっこう</t>
    <phoneticPr fontId="1"/>
  </si>
  <si>
    <t>かわさきしりつみなみかせちゅうがっこう</t>
    <phoneticPr fontId="1"/>
  </si>
  <si>
    <t>かわさきしりつひらまちゅうがっこう</t>
    <phoneticPr fontId="1"/>
  </si>
  <si>
    <t>かわさきしりつぎょくせんちゅうがっこう</t>
    <phoneticPr fontId="1"/>
  </si>
  <si>
    <t>かわさきしりつすみよしちゅうがっこう</t>
    <phoneticPr fontId="1"/>
  </si>
  <si>
    <t>かわさきしりついだちゅうがっこう</t>
    <phoneticPr fontId="1"/>
  </si>
  <si>
    <t>かわさきしりついまいちゅうがっこう</t>
    <phoneticPr fontId="1"/>
  </si>
  <si>
    <t>かわさきしりつなかはらちゅうがっこう</t>
    <phoneticPr fontId="1"/>
  </si>
  <si>
    <t>かわさきしりつみやうちちゅうがっこう</t>
    <phoneticPr fontId="1"/>
  </si>
  <si>
    <t>かわさきしりつにしなかはらちゅうがっこう</t>
    <phoneticPr fontId="1"/>
  </si>
  <si>
    <t>かわさきしりつひがしたちばなちゅうがっこう</t>
    <phoneticPr fontId="1"/>
  </si>
  <si>
    <t>かわさきしりつたちばなちゅうがっこう</t>
    <phoneticPr fontId="1"/>
  </si>
  <si>
    <t>かわさきしりつたかつちゅうがっこう</t>
    <phoneticPr fontId="1"/>
  </si>
  <si>
    <t>かわさきしりつひがしたかつちゅうがっこう</t>
    <phoneticPr fontId="1"/>
  </si>
  <si>
    <t>かわさきしりつにしたかつちゅうがっこう</t>
    <phoneticPr fontId="1"/>
  </si>
  <si>
    <t>かわさきしりつみやざきちゅうがっこう</t>
    <phoneticPr fontId="1"/>
  </si>
  <si>
    <t>かわさきしりつのがわちゅうがっこう</t>
    <phoneticPr fontId="1"/>
  </si>
  <si>
    <t>かわさきしりつありまちゅうがっこう</t>
    <phoneticPr fontId="1"/>
  </si>
  <si>
    <t>かわさきしりつみやまえだいらちゅうがっこう</t>
    <phoneticPr fontId="1"/>
  </si>
  <si>
    <t>かわさきしりつむかいがおかちゅうがっこう</t>
    <phoneticPr fontId="1"/>
  </si>
  <si>
    <t>かわさきしりつたいらちゅうがっこう</t>
    <phoneticPr fontId="1"/>
  </si>
  <si>
    <t>かわさきしりつすがおちゅうがっこう</t>
    <phoneticPr fontId="1"/>
  </si>
  <si>
    <t>かわさきしりついぬくらちゅうがっこう</t>
    <phoneticPr fontId="1"/>
  </si>
  <si>
    <t>かわさきしりついなだちゅうがっこう</t>
    <phoneticPr fontId="1"/>
  </si>
  <si>
    <t>かわさきしりつなかのしまちゅうがっこう</t>
    <phoneticPr fontId="1"/>
  </si>
  <si>
    <t>かわさきしりつますかたちゅうがっこう</t>
    <phoneticPr fontId="1"/>
  </si>
  <si>
    <t>かわさきしりつみなみすげちゅうがっこう</t>
    <phoneticPr fontId="1"/>
  </si>
  <si>
    <t>かわさきしりついくたちゅうがっこう</t>
    <phoneticPr fontId="1"/>
  </si>
  <si>
    <t>かわさきしりつみなみいくたちゅうがっこう</t>
    <phoneticPr fontId="1"/>
  </si>
  <si>
    <t>かわさきしりつにしいくたちゅうがっこう</t>
    <phoneticPr fontId="1"/>
  </si>
  <si>
    <t>かわさきしりつかなほどちゅうがっこう</t>
    <phoneticPr fontId="1"/>
  </si>
  <si>
    <t>かわさきしりつながさわちゅうがっこう</t>
    <phoneticPr fontId="1"/>
  </si>
  <si>
    <t>かわさきしりつあさおちゅうがっこう</t>
    <phoneticPr fontId="1"/>
  </si>
  <si>
    <t>かわさきしりつかきおちゅうがっこう</t>
    <phoneticPr fontId="1"/>
  </si>
  <si>
    <t>かわさきしりつおうぜんじちゅうおうちゅうがっこう</t>
    <phoneticPr fontId="1"/>
  </si>
  <si>
    <t>かわさきしりつしらとりちゅうがっこう</t>
    <phoneticPr fontId="1"/>
  </si>
  <si>
    <t>かわさきしりつはるひのちゅうがっこう</t>
    <phoneticPr fontId="1"/>
  </si>
  <si>
    <t>せんぞくがくえんちゅうがっこう</t>
    <phoneticPr fontId="1"/>
  </si>
  <si>
    <t>ほうせいだいがくだいにちゅうがっこう</t>
    <phoneticPr fontId="1"/>
  </si>
  <si>
    <t>かわさきしりつかわさきこうとうがっこう</t>
    <phoneticPr fontId="1"/>
  </si>
  <si>
    <t>かわさきしりつさいわいこうとうがっこう</t>
    <phoneticPr fontId="1"/>
  </si>
  <si>
    <t>かわさきしりつかわさきそうごうかがくこうとうがっこう</t>
    <phoneticPr fontId="1"/>
  </si>
  <si>
    <t>かわさきしりつたちばなこうとうがっこう</t>
    <phoneticPr fontId="1"/>
  </si>
  <si>
    <t>かわさきしりつたかつこうとうがっこう</t>
    <phoneticPr fontId="1"/>
  </si>
  <si>
    <t>けんりつだいしこうとうがっこう</t>
    <phoneticPr fontId="1"/>
  </si>
  <si>
    <t>けんりつかわさきこうとうがっこう</t>
    <phoneticPr fontId="1"/>
  </si>
  <si>
    <t>けんりつすみよしこうとうがっこう</t>
    <phoneticPr fontId="1"/>
  </si>
  <si>
    <t>けんりつしんじょうこうとうがっこう</t>
    <phoneticPr fontId="1"/>
  </si>
  <si>
    <t>けんりつかわさきこうかこうとうがっこう</t>
    <phoneticPr fontId="1"/>
  </si>
  <si>
    <t>けんりつすげこうとうがっこう</t>
    <phoneticPr fontId="1"/>
  </si>
  <si>
    <t>けんりつたまこうとうがっこう</t>
    <phoneticPr fontId="1"/>
  </si>
  <si>
    <t>けんりついくたこうとうがっこう</t>
    <phoneticPr fontId="1"/>
  </si>
  <si>
    <t>けんりつゆりがおかこうとうがっこう</t>
    <phoneticPr fontId="1"/>
  </si>
  <si>
    <t>けんりついくたひがしこうとうがっこう</t>
    <phoneticPr fontId="1"/>
  </si>
  <si>
    <t>けんりつあさおこうとうがっこう</t>
    <phoneticPr fontId="1"/>
  </si>
  <si>
    <t>けんりつかわさききたこうとうがっこう</t>
    <phoneticPr fontId="1"/>
  </si>
  <si>
    <t>ほうせいだいがくだいにこうとうがっこう</t>
    <phoneticPr fontId="1"/>
  </si>
  <si>
    <t>おおにしがくえんちゅうこうとうがっこう</t>
    <phoneticPr fontId="1"/>
  </si>
  <si>
    <t>大西学園中高等学校</t>
    <rPh sb="0" eb="2">
      <t>オオニシ</t>
    </rPh>
    <rPh sb="2" eb="4">
      <t>ガクエン</t>
    </rPh>
    <rPh sb="4" eb="5">
      <t>チュウ</t>
    </rPh>
    <rPh sb="5" eb="7">
      <t>コウトウ</t>
    </rPh>
    <rPh sb="7" eb="9">
      <t>ガッコウ</t>
    </rPh>
    <phoneticPr fontId="13"/>
  </si>
  <si>
    <t>せんぞくがくえんこうとうがっこう</t>
    <phoneticPr fontId="1"/>
  </si>
  <si>
    <t>にほんじょしだいがくふぞくこうとうがっこう</t>
    <phoneticPr fontId="1"/>
  </si>
  <si>
    <t>とうこうがくえんちゅうがっこう・こうとうがっこう</t>
    <phoneticPr fontId="1"/>
  </si>
  <si>
    <t>さがみはらしりつそうようちゅうがっこう</t>
    <phoneticPr fontId="1"/>
  </si>
  <si>
    <t>さがみはらしりつかみみぞちゅうがっこう</t>
    <phoneticPr fontId="1"/>
  </si>
  <si>
    <t>さがみはらしりつたなちゅうがっこう</t>
    <phoneticPr fontId="1"/>
  </si>
  <si>
    <t>さがみはらしりつおおさわちゅうがっこう</t>
    <phoneticPr fontId="1"/>
  </si>
  <si>
    <t>さがみはらしりつあさひちゅうがっこう</t>
    <phoneticPr fontId="1"/>
  </si>
  <si>
    <t>さがみはらしりつおおのきたちゅうがっこう</t>
    <phoneticPr fontId="1"/>
  </si>
  <si>
    <t>さがみはらしりつおおのみなみちゅうがっこう</t>
    <phoneticPr fontId="1"/>
  </si>
  <si>
    <t>さがみはらしりつさがみだいちゅうがっこう</t>
    <phoneticPr fontId="1"/>
  </si>
  <si>
    <t>さがみはらしりつせいしんちゅうがっこう</t>
    <phoneticPr fontId="1"/>
  </si>
  <si>
    <t>さがみはらしりつかみつるまちゅうがっこう</t>
    <phoneticPr fontId="1"/>
  </si>
  <si>
    <t>さがみはらしりつあさみぞだいちゅうがっこう</t>
    <phoneticPr fontId="1"/>
  </si>
  <si>
    <t>さがみはらしりつきょうわちゅうがっこう</t>
    <phoneticPr fontId="1"/>
  </si>
  <si>
    <t>さがみはらしりつみどりがおかちゅうがっこう</t>
    <phoneticPr fontId="1"/>
  </si>
  <si>
    <t>さがみはらしりつおおのだいちゅうがっこう</t>
    <phoneticPr fontId="1"/>
  </si>
  <si>
    <t>さがみはらしりつそうぶだいちゅうがっこう</t>
    <phoneticPr fontId="1"/>
  </si>
  <si>
    <t>さがみはらしりつやぐちちゅうがっこう</t>
    <phoneticPr fontId="1"/>
  </si>
  <si>
    <t>さがみはらしりつちゅうおうちゅうがっこう</t>
    <phoneticPr fontId="1"/>
  </si>
  <si>
    <t>さがみはらしりつやえいちゅうがっこう</t>
    <phoneticPr fontId="1"/>
  </si>
  <si>
    <t>さがみはらしりつあいはらちゅうがっこう</t>
    <phoneticPr fontId="1"/>
  </si>
  <si>
    <t>さがみはらしりつおやまちゅうがっこう</t>
    <phoneticPr fontId="1"/>
  </si>
  <si>
    <t>さがみはらしりつわかくさちゅうがっこう</t>
    <phoneticPr fontId="1"/>
  </si>
  <si>
    <t>さがみはらしりつよしのだいちゅうがっこう</t>
    <phoneticPr fontId="1"/>
  </si>
  <si>
    <t>さがみはらしりつうちでちゅうがっこう</t>
    <phoneticPr fontId="1"/>
  </si>
  <si>
    <t>さがみはらしりつうのもりちゅうがっこう</t>
    <phoneticPr fontId="1"/>
  </si>
  <si>
    <t>さがみはらしりつとうりんちゅうがっこう</t>
    <phoneticPr fontId="1"/>
  </si>
  <si>
    <t>さがみはらしりつさがみがおかちゅうがっこう</t>
    <phoneticPr fontId="1"/>
  </si>
  <si>
    <t>さがみはらしりつなかのちゅうがっこう</t>
    <phoneticPr fontId="1"/>
  </si>
  <si>
    <t>さがみはらしりつくしかわちゅうがっこう</t>
    <phoneticPr fontId="1"/>
  </si>
  <si>
    <t>とうかいだいがくふぞくさがみこうとうがっこうちゅうとうぶ</t>
    <phoneticPr fontId="1"/>
  </si>
  <si>
    <t>さがみじょしだいがくちゅうがくぶ</t>
    <phoneticPr fontId="1"/>
  </si>
  <si>
    <t>けんりつさがみはらちゅうとうきょういくがっこう</t>
    <phoneticPr fontId="1"/>
  </si>
  <si>
    <t>県立相模原中等教育学校</t>
    <rPh sb="0" eb="2">
      <t>ケンリツ</t>
    </rPh>
    <rPh sb="2" eb="5">
      <t>サガミハラ</t>
    </rPh>
    <rPh sb="5" eb="7">
      <t>チュウトウ</t>
    </rPh>
    <rPh sb="7" eb="9">
      <t>キョウイク</t>
    </rPh>
    <rPh sb="9" eb="11">
      <t>ガッコウ</t>
    </rPh>
    <phoneticPr fontId="13"/>
  </si>
  <si>
    <t>けんりつあいはらこうとうがっこう</t>
    <phoneticPr fontId="1"/>
  </si>
  <si>
    <t>けんりつかみみぞこうとうがっこう</t>
    <phoneticPr fontId="1"/>
  </si>
  <si>
    <t>けんりつさがみはらこうとうがっこう</t>
    <phoneticPr fontId="1"/>
  </si>
  <si>
    <t>けんりつあさみぞだいこうとうがっこう</t>
    <phoneticPr fontId="1"/>
  </si>
  <si>
    <t>けんりつしろやまこうとうがっこう</t>
    <phoneticPr fontId="1"/>
  </si>
  <si>
    <t>けんりつかみみぞみなみこうとうがっこう</t>
    <phoneticPr fontId="1"/>
  </si>
  <si>
    <t>けんりつかみつるまこうとうがっこう</t>
    <phoneticPr fontId="1"/>
  </si>
  <si>
    <t>けんりつはしもとこうとうがっこう</t>
    <phoneticPr fontId="1"/>
  </si>
  <si>
    <t>けんりつさがみはらやえいこうとうがっこう</t>
    <phoneticPr fontId="1"/>
  </si>
  <si>
    <t>けんりつさがみたなこうとうがっこう</t>
    <phoneticPr fontId="1"/>
  </si>
  <si>
    <t>とうかいだいがくふぞくさがみこうとうがっこう</t>
    <phoneticPr fontId="1"/>
  </si>
  <si>
    <t>さがみじょしだいがくこうとうぶ</t>
    <phoneticPr fontId="1"/>
  </si>
  <si>
    <t>あざぶだいがくふぞくこうとうがっこう</t>
    <phoneticPr fontId="1"/>
  </si>
  <si>
    <t>こうみょうがくえんさがみはらこうとうがっこう</t>
    <phoneticPr fontId="1"/>
  </si>
  <si>
    <t>けんりつつくいこうとうがっこう</t>
    <phoneticPr fontId="1"/>
  </si>
  <si>
    <t>みうらしりつみなみしたうらちゅうがっこう</t>
    <phoneticPr fontId="1"/>
  </si>
  <si>
    <t>みうらしりつはっせちゅうがっこう</t>
    <phoneticPr fontId="1"/>
  </si>
  <si>
    <t>みうらしりつみさきちゅうがっこう</t>
    <phoneticPr fontId="1"/>
  </si>
  <si>
    <t>よこすかしりつときわちゅうがっこう</t>
    <phoneticPr fontId="1"/>
  </si>
  <si>
    <t>よこすかしりつくごうちゅうがっこう</t>
    <phoneticPr fontId="1"/>
  </si>
  <si>
    <t>よこすかしりつおおやべちゅうがっこう</t>
    <phoneticPr fontId="1"/>
  </si>
  <si>
    <t>よこすかしりつたけやまちゅうがっこう</t>
    <phoneticPr fontId="1"/>
  </si>
  <si>
    <t>よこすかしりつかもいちゅうがっこう</t>
    <phoneticPr fontId="1"/>
  </si>
  <si>
    <t>よこすかしりつうらがちゅうがっこう</t>
    <phoneticPr fontId="1"/>
  </si>
  <si>
    <t>よこすかしりつのびちゅうがっこう</t>
    <phoneticPr fontId="1"/>
  </si>
  <si>
    <t>よこすかしりつおおくすちゅうがっこう</t>
    <phoneticPr fontId="1"/>
  </si>
  <si>
    <t>よこすかしりついけがみちゅうがっこう</t>
    <phoneticPr fontId="1"/>
  </si>
  <si>
    <t>よこすかしりつさかもとちゅうがっこう</t>
    <phoneticPr fontId="1"/>
  </si>
  <si>
    <t>よこすかしりつくりはまちゅうがっこう</t>
    <phoneticPr fontId="1"/>
  </si>
  <si>
    <t>よこすかしりつながさわちゅうがっこう</t>
    <phoneticPr fontId="1"/>
  </si>
  <si>
    <t>よこすかしりつおおつちゅうがっこう</t>
    <phoneticPr fontId="1"/>
  </si>
  <si>
    <t>はやまちょうりつはやまちゅうがっこう</t>
    <phoneticPr fontId="1"/>
  </si>
  <si>
    <t>はやまちょうりつなんごうちゅうがっこう</t>
    <phoneticPr fontId="1"/>
  </si>
  <si>
    <t>かまくらしりついわせちゅうがっこう</t>
    <phoneticPr fontId="1"/>
  </si>
  <si>
    <t>かまくらしりつおおふなちゅうがっこう</t>
    <phoneticPr fontId="1"/>
  </si>
  <si>
    <t>かまくらしりつふかざわちゅうがっこう</t>
    <phoneticPr fontId="1"/>
  </si>
  <si>
    <t>かまくらしりつたまなわちゅうがっこう</t>
    <phoneticPr fontId="1"/>
  </si>
  <si>
    <t>かまくらしりつだいいちちゅうがっこう</t>
    <phoneticPr fontId="1"/>
  </si>
  <si>
    <t>かまくらしりつだいにちゅうがっこう</t>
    <phoneticPr fontId="1"/>
  </si>
  <si>
    <t>かまくらしりつおなりちゅうがっこう</t>
    <phoneticPr fontId="1"/>
  </si>
  <si>
    <t>かまくらしりつこしごえちゅうがっこう</t>
    <phoneticPr fontId="1"/>
  </si>
  <si>
    <t>かまくらしりつてびろちゅうがっこう</t>
    <phoneticPr fontId="1"/>
  </si>
  <si>
    <t>ずししりつずしちゅうがっこう</t>
    <phoneticPr fontId="1"/>
  </si>
  <si>
    <t>ずししりつひさぎちゅうがっこう</t>
    <phoneticPr fontId="1"/>
  </si>
  <si>
    <t>ずししりつぬままちゅうがっこう</t>
    <phoneticPr fontId="1"/>
  </si>
  <si>
    <t>よこはまこくりつだいがくきょういくがくぶふぞくかまくらちゅうがっこう</t>
    <phoneticPr fontId="1"/>
  </si>
  <si>
    <t>よこすかがくいんちゅうがっこう</t>
    <phoneticPr fontId="1"/>
  </si>
  <si>
    <t>けんりつおっぱまこうとうがっこう</t>
    <phoneticPr fontId="1"/>
  </si>
  <si>
    <t>けんりつよこすかこうとうがっこう</t>
    <phoneticPr fontId="1"/>
  </si>
  <si>
    <t>けんりつよこすかみなみこうとうがっこう</t>
    <phoneticPr fontId="1"/>
  </si>
  <si>
    <t>けんりつつくいはまこうとうがっこう</t>
    <phoneticPr fontId="1"/>
  </si>
  <si>
    <t>けんりつかいようかがくこうとうがっこう</t>
    <phoneticPr fontId="1"/>
  </si>
  <si>
    <t>けんりつよこはましゅうゆうかんこうとうがっこうりくじょうじえいたいこうとうこうかがっこう</t>
    <phoneticPr fontId="1"/>
  </si>
  <si>
    <t>よこすかがくいんこうとうがっこう</t>
    <phoneticPr fontId="1"/>
  </si>
  <si>
    <t>しょうなんがくいんこうとうがっこう</t>
    <phoneticPr fontId="1"/>
  </si>
  <si>
    <t>みうらがくえんこうとうがっこう</t>
    <phoneticPr fontId="1"/>
  </si>
  <si>
    <t>みどりがおかじょしちゅうがく・こうとうがっこう</t>
    <phoneticPr fontId="1"/>
  </si>
  <si>
    <t>よこすかしりつよこすかそうごうこうとうがっこう</t>
    <phoneticPr fontId="1"/>
  </si>
  <si>
    <t>きたかまくらじょしがくえんちゅうがっこう・こうとうがっこう</t>
    <phoneticPr fontId="1"/>
  </si>
  <si>
    <t>せいわがくいんちゅうがっこう・こうとうがっこう</t>
    <phoneticPr fontId="1"/>
  </si>
  <si>
    <t>けんりつおおふなこうとうがっこう</t>
    <phoneticPr fontId="1"/>
  </si>
  <si>
    <t>けんりつしちりがはまこうとうがっこう</t>
    <phoneticPr fontId="1"/>
  </si>
  <si>
    <t>けんりつかまくらこうとうがっこう</t>
    <phoneticPr fontId="1"/>
  </si>
  <si>
    <t>けんりつふかざわこうとうがっこう</t>
    <phoneticPr fontId="1"/>
  </si>
  <si>
    <t>けんりつずしはやまこうとうがっこう</t>
    <phoneticPr fontId="1"/>
  </si>
  <si>
    <t>ずしかいせいがくえんちゅうがっこう・こうとうがっこう</t>
    <phoneticPr fontId="1"/>
  </si>
  <si>
    <t>かまくらがくえんちゅうがっこう・こうとうがっこう</t>
    <phoneticPr fontId="1"/>
  </si>
  <si>
    <t>けんりつみうらはっせこうとうがっこう</t>
    <phoneticPr fontId="1"/>
  </si>
  <si>
    <t>けんりつよこすかこうぎょうこうとうがっこう</t>
    <phoneticPr fontId="1"/>
  </si>
  <si>
    <t>やまとしりつつきみのちゅうがっこう</t>
    <phoneticPr fontId="1"/>
  </si>
  <si>
    <t>やまとしりつつるまちゅうがっこう</t>
    <phoneticPr fontId="1"/>
  </si>
  <si>
    <t>やまとしりつやまとちゅうがっこう</t>
    <phoneticPr fontId="1"/>
  </si>
  <si>
    <t>やまとしりつひかりがおかちゅうがっこう</t>
    <phoneticPr fontId="1"/>
  </si>
  <si>
    <t>やまとしりつひきちだいちゅうがっこう</t>
    <phoneticPr fontId="1"/>
  </si>
  <si>
    <t>やまとしりつしぶやちゅうがっこう</t>
    <phoneticPr fontId="1"/>
  </si>
  <si>
    <t>やまとしりつかみわだちゅうがっこう</t>
    <phoneticPr fontId="1"/>
  </si>
  <si>
    <t>やまとしりつみなみりんかんちゅうがっこう</t>
    <phoneticPr fontId="1"/>
  </si>
  <si>
    <t>やまとしりつしもふくだちゅうがっこう</t>
    <phoneticPr fontId="1"/>
  </si>
  <si>
    <t>せいせしりあじょしちゅうがっこう</t>
    <phoneticPr fontId="1"/>
  </si>
  <si>
    <t>さがみはらしりつしんちょうちゅうがっこう</t>
    <phoneticPr fontId="1"/>
  </si>
  <si>
    <t>あやせしりつきたのだいちゅうがっこう</t>
    <phoneticPr fontId="1"/>
  </si>
  <si>
    <t>あやせしりつかすがだいちゅうがっこう</t>
    <phoneticPr fontId="1"/>
  </si>
  <si>
    <t>あやせしりつしろやまちゅうがっこう</t>
    <phoneticPr fontId="1"/>
  </si>
  <si>
    <t>あやせしりつあやせちゅうがっこう</t>
    <phoneticPr fontId="1"/>
  </si>
  <si>
    <t>あやせしりつりょうほくちゅうがっこう</t>
    <phoneticPr fontId="1"/>
  </si>
  <si>
    <t>ざましりつざまちゅうがっこう</t>
    <phoneticPr fontId="1"/>
  </si>
  <si>
    <t>ざましりつにしちゅうがっこう</t>
    <phoneticPr fontId="1"/>
  </si>
  <si>
    <t>ざましりつひがしちゅうがっこう</t>
    <phoneticPr fontId="1"/>
  </si>
  <si>
    <t>ざましりつみなみちゅうがっこう</t>
    <phoneticPr fontId="1"/>
  </si>
  <si>
    <t>ざましりつくりはらちゅうがっこう</t>
    <phoneticPr fontId="1"/>
  </si>
  <si>
    <t>えびなしりつかしわがやちゅうがっこう</t>
    <phoneticPr fontId="1"/>
  </si>
  <si>
    <t>えびなしりつかいせいちゅうがっこう</t>
    <phoneticPr fontId="1"/>
  </si>
  <si>
    <t>えびなしりつありまちゅうがっこう</t>
    <phoneticPr fontId="1"/>
  </si>
  <si>
    <t>えびなしりついまいずみちゅうがっこう</t>
    <phoneticPr fontId="1"/>
  </si>
  <si>
    <t>えびなしりつえびなちゅうがっこう</t>
    <phoneticPr fontId="1"/>
  </si>
  <si>
    <t>あつぎしりつあつぎちゅうがっこう</t>
    <phoneticPr fontId="1"/>
  </si>
  <si>
    <t>あつぎしりつなんもうりちゅうがっこう</t>
    <phoneticPr fontId="1"/>
  </si>
  <si>
    <t>あつぎしりつえちちゅうがっこう</t>
    <phoneticPr fontId="1"/>
  </si>
  <si>
    <t>あつぎしりつふじつかちゅうがっこう</t>
    <phoneticPr fontId="1"/>
  </si>
  <si>
    <t>あつぎしりつはやしちゅうがっこう</t>
    <phoneticPr fontId="1"/>
  </si>
  <si>
    <t>あつぎしりつたまがわちゅうがっこう</t>
    <phoneticPr fontId="1"/>
  </si>
  <si>
    <t>あつぎしりつもりのさとちゅうがっこう</t>
    <phoneticPr fontId="1"/>
  </si>
  <si>
    <t>あつぎしりつむつあいちゅうがっこう</t>
    <phoneticPr fontId="1"/>
  </si>
  <si>
    <t>あつぎしりつむつあいひがしちゅうがっこう</t>
    <phoneticPr fontId="1"/>
  </si>
  <si>
    <t>あつぎしりつこあゆちゅうがっこう</t>
    <phoneticPr fontId="1"/>
  </si>
  <si>
    <t>あつぎしりつおぎのちゅうがっこう</t>
    <phoneticPr fontId="1"/>
  </si>
  <si>
    <t>あいかわちょうりつあいかわひがしちゅうがっこう</t>
    <phoneticPr fontId="1"/>
  </si>
  <si>
    <t>あいかわちょうりつあいかわなかはらちゅうがっこう</t>
    <phoneticPr fontId="1"/>
  </si>
  <si>
    <t>あつぎしりつあいかわちゅうがっこう</t>
    <phoneticPr fontId="1"/>
  </si>
  <si>
    <t>あいかわちょうりつあいかわちゅうがっこう</t>
    <phoneticPr fontId="1"/>
  </si>
  <si>
    <t>あつぎしりつとうめいちゅうがっこう</t>
    <phoneticPr fontId="1"/>
  </si>
  <si>
    <t>けんりつやまとこうとうがっこう</t>
    <phoneticPr fontId="1"/>
  </si>
  <si>
    <t>けんりつやまとひがしこうとうがっこう</t>
    <phoneticPr fontId="1"/>
  </si>
  <si>
    <t>けんりつやまとにしこうとうがっこう</t>
    <phoneticPr fontId="1"/>
  </si>
  <si>
    <t>けんりつやまとみなみこうとうがっこう</t>
    <phoneticPr fontId="1"/>
  </si>
  <si>
    <t>せいせしりあじょしこうとうがっこう</t>
    <phoneticPr fontId="1"/>
  </si>
  <si>
    <t>けんりつあやせこうとうがっこう</t>
    <phoneticPr fontId="1"/>
  </si>
  <si>
    <t>けんりつあやせにしこうとうがっこう</t>
    <phoneticPr fontId="1"/>
  </si>
  <si>
    <t>けんりつざまこうとうがっこう</t>
    <phoneticPr fontId="1"/>
  </si>
  <si>
    <t>けんりつざまそうごうこうとうがっこう</t>
    <phoneticPr fontId="1"/>
  </si>
  <si>
    <t>けんりつえびなこうとうがっこう</t>
    <phoneticPr fontId="1"/>
  </si>
  <si>
    <t>けんりつありまこうとうがっこう</t>
    <phoneticPr fontId="1"/>
  </si>
  <si>
    <t>けんりつちゅうおうのうぎょうこうとうがっこう</t>
    <phoneticPr fontId="1"/>
  </si>
  <si>
    <t>けんりつあいかわこうとうがっこう</t>
    <phoneticPr fontId="1"/>
  </si>
  <si>
    <t>けんりつあつぎこうとうがっこう</t>
    <phoneticPr fontId="1"/>
  </si>
  <si>
    <t>けんりつあつぎおうじこうとうがっこう</t>
    <phoneticPr fontId="1"/>
  </si>
  <si>
    <t>けんりつあつぎにしこうとうがっこう</t>
    <phoneticPr fontId="1"/>
  </si>
  <si>
    <t>けんりつあつぎせいなんこうとうがっこう</t>
    <phoneticPr fontId="1"/>
  </si>
  <si>
    <t>けんりつあつぎきたこうとうがっこう</t>
    <phoneticPr fontId="1"/>
  </si>
  <si>
    <t>けんりつさがみこうようかんこうとうがっこう</t>
    <phoneticPr fontId="1"/>
  </si>
  <si>
    <t>かしわぎがくえんこうとうがっこう</t>
    <phoneticPr fontId="1"/>
  </si>
  <si>
    <t>いせはらしりついせはらちゅうがっこう</t>
    <phoneticPr fontId="1"/>
  </si>
  <si>
    <t>いせはらしりつさんのうちゅうがっこう</t>
    <phoneticPr fontId="1"/>
  </si>
  <si>
    <t>いせはらしりつなるせちゅうがっこう</t>
    <phoneticPr fontId="1"/>
  </si>
  <si>
    <t>いせはらしりつなかざわちゅうがっこう</t>
    <phoneticPr fontId="1"/>
  </si>
  <si>
    <t>おだわらしりつかものみやちゅうがっこう</t>
    <phoneticPr fontId="1"/>
  </si>
  <si>
    <t>おだわらしりつたちばなちゅうがっこう</t>
    <phoneticPr fontId="1"/>
  </si>
  <si>
    <t>おだわらしりつこうづちゅうがっこう</t>
    <phoneticPr fontId="1"/>
  </si>
  <si>
    <t>おだわらしりつさかわちゅうがっこう</t>
    <phoneticPr fontId="1"/>
  </si>
  <si>
    <t>おだわらしりつしろやまちゅうがっこう</t>
    <phoneticPr fontId="1"/>
  </si>
  <si>
    <t>おだわらしりつじょうほくちゅうがっこう</t>
    <phoneticPr fontId="1"/>
  </si>
  <si>
    <t>おだわらしりつちよちゅうがっこう</t>
    <phoneticPr fontId="1"/>
  </si>
  <si>
    <t>おだわらしりついずみちゅうがっこう</t>
    <phoneticPr fontId="1"/>
  </si>
  <si>
    <t>おだわらしりつはくおうちゅうがっこう</t>
    <phoneticPr fontId="1"/>
  </si>
  <si>
    <t>おだわらしりつはくさんちゅうがっこう</t>
    <phoneticPr fontId="1"/>
  </si>
  <si>
    <t>みなみあしがらしりつおかもとちゅうがっこう</t>
    <phoneticPr fontId="1"/>
  </si>
  <si>
    <t>みなみあしがらしりつみなみあしがらちゅうがっこう</t>
    <phoneticPr fontId="1"/>
  </si>
  <si>
    <t>はだのしりつおおねちゅうがっこう</t>
    <phoneticPr fontId="1"/>
  </si>
  <si>
    <t>はだのしりつしぶさわちゅうがっこう</t>
    <phoneticPr fontId="1"/>
  </si>
  <si>
    <t>はだのしりつにしちゅうがっこう</t>
    <phoneticPr fontId="1"/>
  </si>
  <si>
    <t>はだのしりつつるまきちゅうがっこう</t>
    <phoneticPr fontId="1"/>
  </si>
  <si>
    <t>はだのしりつひがしちゅうがっこう</t>
    <phoneticPr fontId="1"/>
  </si>
  <si>
    <t>はだのしりつみなみがおかちゅうがっこう</t>
    <phoneticPr fontId="1"/>
  </si>
  <si>
    <t>はだのしりつみなみちゅうがっこう</t>
    <phoneticPr fontId="1"/>
  </si>
  <si>
    <t>はだのしりつきたちゅうがっこう</t>
    <phoneticPr fontId="1"/>
  </si>
  <si>
    <t>はだのしりつほんちょうちゅうがっこう</t>
    <phoneticPr fontId="1"/>
  </si>
  <si>
    <t>ひらつかしりつきょくりょうちゅうがっこう</t>
    <phoneticPr fontId="1"/>
  </si>
  <si>
    <t>ひらつかしりつきんきょくちゅうがっこう</t>
    <phoneticPr fontId="1"/>
  </si>
  <si>
    <t>ひらつかしりつかなめちゅうがっこう</t>
    <phoneticPr fontId="1"/>
  </si>
  <si>
    <t>ひらつかしりつこうようちゅうがっこう</t>
    <phoneticPr fontId="1"/>
  </si>
  <si>
    <t>ひらつかしりつやましろちゅうがっこう</t>
    <phoneticPr fontId="1"/>
  </si>
  <si>
    <t>ひらつかしりつかすがのちゅうがっこう</t>
    <phoneticPr fontId="1"/>
  </si>
  <si>
    <t>ひらつかしりつかんだちゅうがっこう</t>
    <phoneticPr fontId="1"/>
  </si>
  <si>
    <t>ひらつかしりつしんめいちゅうがっこう</t>
    <phoneticPr fontId="1"/>
  </si>
  <si>
    <t>ひらつかしりつたいようちゅうがっこう</t>
    <phoneticPr fontId="1"/>
  </si>
  <si>
    <t>ひらつかしりつおおすみちゅうがっこう</t>
    <phoneticPr fontId="1"/>
  </si>
  <si>
    <t>ひらつかしりつおおのちゅうがっこう</t>
    <phoneticPr fontId="1"/>
  </si>
  <si>
    <t>ひらつかしりつなかはらちゅうがっこう</t>
    <phoneticPr fontId="1"/>
  </si>
  <si>
    <t>ひらつかしりつはまたけちゅうがっこう</t>
    <phoneticPr fontId="1"/>
  </si>
  <si>
    <t>県立平塚中等教育学校</t>
    <rPh sb="0" eb="2">
      <t>ケンリツ</t>
    </rPh>
    <rPh sb="2" eb="4">
      <t>ヒラツカ</t>
    </rPh>
    <rPh sb="4" eb="6">
      <t>チュウトウ</t>
    </rPh>
    <rPh sb="6" eb="8">
      <t>キョウイク</t>
    </rPh>
    <rPh sb="8" eb="10">
      <t>ガッコウ</t>
    </rPh>
    <phoneticPr fontId="13"/>
  </si>
  <si>
    <t>けんりつひらつかちゅうとうきょういくがっこう</t>
    <phoneticPr fontId="1"/>
  </si>
  <si>
    <t>ひらつかしりつよこうちちゅうがっこう</t>
    <phoneticPr fontId="1"/>
  </si>
  <si>
    <t>けんりついせはらこうとうがっこう</t>
    <phoneticPr fontId="1"/>
  </si>
  <si>
    <t>けんりつよしだじまこうとうがっこう</t>
    <phoneticPr fontId="1"/>
  </si>
  <si>
    <t>けんりついしだこうとうがっこう</t>
    <phoneticPr fontId="1"/>
  </si>
  <si>
    <t>けんりつたかはまこうとうがっこう</t>
    <phoneticPr fontId="1"/>
  </si>
  <si>
    <t>けんりつおだわらこうとうがっこう</t>
    <phoneticPr fontId="1"/>
  </si>
  <si>
    <t>けんりつおだわらひがしこうとうがっこう</t>
    <phoneticPr fontId="1"/>
  </si>
  <si>
    <t>けんりつおだわらじょうほくこうぎょうこうとうがっこう</t>
    <phoneticPr fontId="1"/>
  </si>
  <si>
    <t>けんりつはだのこうとうがっこう</t>
    <phoneticPr fontId="1"/>
  </si>
  <si>
    <t>けんりつはだのそうごうこうとうがっこう</t>
    <phoneticPr fontId="1"/>
  </si>
  <si>
    <t>けんりつはだのそやこうとうがっこう</t>
    <phoneticPr fontId="1"/>
  </si>
  <si>
    <t>けんりつせいしょうこうとうがっこう</t>
    <phoneticPr fontId="1"/>
  </si>
  <si>
    <t>けんりつあしがらこうとうがっこう</t>
    <phoneticPr fontId="1"/>
  </si>
  <si>
    <t>けんりつおおいこうとうがっこう</t>
    <phoneticPr fontId="1"/>
  </si>
  <si>
    <t>けんりつおおいそこうとうがっこう</t>
    <phoneticPr fontId="1"/>
  </si>
  <si>
    <t>けんりつにのみやこうとうがっこう</t>
    <phoneticPr fontId="1"/>
  </si>
  <si>
    <t>けんりつひらつかこうなんこうとうがっこう</t>
    <phoneticPr fontId="1"/>
  </si>
  <si>
    <t>こうじょうこうとうがっこう</t>
    <phoneticPr fontId="1"/>
  </si>
  <si>
    <t>たちばながくえんこうとうがっこう</t>
    <phoneticPr fontId="1"/>
  </si>
  <si>
    <t>そうようこうとうがっこう</t>
    <phoneticPr fontId="1"/>
  </si>
  <si>
    <t>ひらつかがくえんこうとうがっこう</t>
    <phoneticPr fontId="1"/>
  </si>
  <si>
    <t>あさひがおかこうとうがっこう</t>
    <phoneticPr fontId="1"/>
  </si>
  <si>
    <t>けんりつひらつかのうしょうこうとうがっこう</t>
    <phoneticPr fontId="1"/>
  </si>
  <si>
    <t>ふじさわしりつおおしみずちゅうがっこう</t>
    <phoneticPr fontId="1"/>
  </si>
  <si>
    <t>ふじさわしりつふじがおかちゅうがっこう</t>
    <phoneticPr fontId="1"/>
  </si>
  <si>
    <t>ふじさわしりつむらおかちゅうがっこう</t>
    <phoneticPr fontId="1"/>
  </si>
  <si>
    <t>ふじさわしりつだいいちちゅうがっこう</t>
    <phoneticPr fontId="1"/>
  </si>
  <si>
    <t>ふじさわしりつくげぬまちゅうがっこう</t>
    <phoneticPr fontId="1"/>
  </si>
  <si>
    <t>ふじさわしりつかたせちゅうがっこう</t>
    <phoneticPr fontId="1"/>
  </si>
  <si>
    <t>ふじさわしりつめいじちゅうがっこう</t>
    <phoneticPr fontId="1"/>
  </si>
  <si>
    <t>ふじさわしりつしょうようちゅうがっこう</t>
    <phoneticPr fontId="1"/>
  </si>
  <si>
    <t>ふじさわしりつたかはまちゅうがっこう</t>
    <phoneticPr fontId="1"/>
  </si>
  <si>
    <t>ふじさわしりつはとりちゅうがっこう</t>
    <phoneticPr fontId="1"/>
  </si>
  <si>
    <t>ふじさわしりつおおばちゅうがっこう</t>
    <phoneticPr fontId="1"/>
  </si>
  <si>
    <t>しょうなんがくえんちゅうがっこう</t>
    <phoneticPr fontId="1"/>
  </si>
  <si>
    <t>ふじさわしりつたかくらちゅうがっこう</t>
    <phoneticPr fontId="1"/>
  </si>
  <si>
    <t>ふじさわしりつしょうなんだいちゅうがっこう</t>
    <phoneticPr fontId="1"/>
  </si>
  <si>
    <t>ふじさわしりつちょうごちゅうがっこう</t>
    <phoneticPr fontId="1"/>
  </si>
  <si>
    <t>ふじさわしりつむつあいちゅうがっこう</t>
    <phoneticPr fontId="1"/>
  </si>
  <si>
    <t>ふじさわしりつぜんぎょうちゅうがっこう</t>
    <phoneticPr fontId="1"/>
  </si>
  <si>
    <t>ふじさわしりつたきのさわちゅうがっこう</t>
    <phoneticPr fontId="1"/>
  </si>
  <si>
    <t>けいおうぎじゅくしょうなんふじさわちゅうとうぶ</t>
    <phoneticPr fontId="1"/>
  </si>
  <si>
    <t>ふじさわしりつあきはだいちゅうがっこう</t>
    <phoneticPr fontId="1"/>
  </si>
  <si>
    <t>ふじさわしりつごしょみちゅうがっこう</t>
    <phoneticPr fontId="1"/>
  </si>
  <si>
    <t>にほんだいがくふじさわちゅうがっこう</t>
    <phoneticPr fontId="1"/>
  </si>
  <si>
    <t>ちがさきしりつあかばねちゅうがっこう</t>
    <phoneticPr fontId="1"/>
  </si>
  <si>
    <t>ちがさきしりつつるがだいちゅうがっこう</t>
    <phoneticPr fontId="1"/>
  </si>
  <si>
    <t>ちがさきしりつしょうりんちゅうがっこう</t>
    <phoneticPr fontId="1"/>
  </si>
  <si>
    <t>ちがさきしりつまつなみちゅうがっこう</t>
    <phoneticPr fontId="1"/>
  </si>
  <si>
    <t>ちがさきしりつはますかちゅうがっこう</t>
    <phoneticPr fontId="1"/>
  </si>
  <si>
    <t>あれせいあしょうなんちゅうがっこう</t>
    <phoneticPr fontId="1"/>
  </si>
  <si>
    <t>ちがさきしりつうめだちゅうがっこう</t>
    <phoneticPr fontId="1"/>
  </si>
  <si>
    <t>ちがさきしりつだいいちちゅうがっこう</t>
    <phoneticPr fontId="1"/>
  </si>
  <si>
    <t>ちがさきしりつにしはまちゅうがっこう</t>
    <phoneticPr fontId="1"/>
  </si>
  <si>
    <t>ちがさきしりつはぎそのちゅうがっこう</t>
    <phoneticPr fontId="1"/>
  </si>
  <si>
    <t>ちがさきしりつなかじまちゅうがっこう</t>
    <phoneticPr fontId="1"/>
  </si>
  <si>
    <t>ちがさきしりつほくようちゅうがっこう</t>
    <phoneticPr fontId="1"/>
  </si>
  <si>
    <t>ちがさきしりつえんぞうちゅうがっこう</t>
    <phoneticPr fontId="1"/>
  </si>
  <si>
    <t>ちがさきしりつつるみねちゅうがっこう</t>
    <phoneticPr fontId="1"/>
  </si>
  <si>
    <t>さむかわちょうりつあさひがおかちゅうがっこう</t>
    <phoneticPr fontId="1"/>
  </si>
  <si>
    <t>さむかわちょうりつさむかわひがしちゅうがっこう</t>
    <phoneticPr fontId="1"/>
  </si>
  <si>
    <t>さむかわちょうりつさむかわちゅうがっこう</t>
    <phoneticPr fontId="1"/>
  </si>
  <si>
    <t>とうれいがくえんふじさわちゅうがっこう・こうとうがっこう</t>
    <phoneticPr fontId="1"/>
  </si>
  <si>
    <t>けんりつふじさわせいりゅうこうとうがっこう</t>
    <phoneticPr fontId="1"/>
  </si>
  <si>
    <t>けんりつしょうなんこうとうがっこう</t>
    <phoneticPr fontId="1"/>
  </si>
  <si>
    <t>けんりつふじさわにしこうとうがっこう</t>
    <phoneticPr fontId="1"/>
  </si>
  <si>
    <t>ふじさわしょうりょうこうとうがっこう</t>
    <phoneticPr fontId="1"/>
  </si>
  <si>
    <t>しょうなんがくえんこうとうがっこう</t>
    <phoneticPr fontId="1"/>
  </si>
  <si>
    <t>しょうなんこうかだいがくふぞくこうとうがっこう</t>
    <phoneticPr fontId="1"/>
  </si>
  <si>
    <t>けんりつふじさわそうごうこうとうがっこう</t>
    <phoneticPr fontId="1"/>
  </si>
  <si>
    <t>けんりつしょうなんだいこうとうがっこう</t>
    <phoneticPr fontId="1"/>
  </si>
  <si>
    <t>けいおうぎじゅくしょうなんふじさわこうとうぶ</t>
    <phoneticPr fontId="1"/>
  </si>
  <si>
    <t>にほんだいがくふじさわこうとうがっこう</t>
    <phoneticPr fontId="1"/>
  </si>
  <si>
    <t>あれせいあしょうなんこうとうがっこう</t>
    <phoneticPr fontId="1"/>
  </si>
  <si>
    <t>けんりつちがさきこうとうがっこう</t>
    <phoneticPr fontId="1"/>
  </si>
  <si>
    <t>けんりつちがさきにしはまこうとうがっこう</t>
    <phoneticPr fontId="1"/>
  </si>
  <si>
    <t>けんりつちがさきほくりょうこうとうがっこう</t>
    <phoneticPr fontId="1"/>
  </si>
  <si>
    <t>けんりつつるみねこうとうがっこう</t>
    <phoneticPr fontId="1"/>
  </si>
  <si>
    <t>けんりつさむかわこうとうがっこう</t>
    <phoneticPr fontId="1"/>
  </si>
  <si>
    <t>①～④</t>
    <phoneticPr fontId="33"/>
  </si>
  <si>
    <t>←　生没年は、半角数字で入力してください。現在も存命の場合は、存命と入力してください。不明の場合は、不明と入力してください。</t>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</si>
  <si>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t>学校コード</t>
    <rPh sb="0" eb="2">
      <t>ガッコウ</t>
    </rPh>
    <phoneticPr fontId="1"/>
  </si>
  <si>
    <t>支部</t>
    <rPh sb="0" eb="2">
      <t>シブ</t>
    </rPh>
    <phoneticPr fontId="1"/>
  </si>
  <si>
    <t>順</t>
    <rPh sb="0" eb="1">
      <t>ジュン</t>
    </rPh>
    <phoneticPr fontId="1"/>
  </si>
  <si>
    <t>形態</t>
    <rPh sb="0" eb="2">
      <t>ケイタイ</t>
    </rPh>
    <phoneticPr fontId="1"/>
  </si>
  <si>
    <t>連絡責任者</t>
    <rPh sb="0" eb="2">
      <t>レンラク</t>
    </rPh>
    <rPh sb="2" eb="5">
      <t>セキニンシャ</t>
    </rPh>
    <phoneticPr fontId="1"/>
  </si>
  <si>
    <t>中１</t>
    <rPh sb="0" eb="1">
      <t>チュウ</t>
    </rPh>
    <phoneticPr fontId="1"/>
  </si>
  <si>
    <t>中２</t>
    <rPh sb="0" eb="1">
      <t>チュウ</t>
    </rPh>
    <phoneticPr fontId="1"/>
  </si>
  <si>
    <t>中３</t>
    <rPh sb="0" eb="1">
      <t>チュウ</t>
    </rPh>
    <phoneticPr fontId="1"/>
  </si>
  <si>
    <t>高１</t>
    <rPh sb="0" eb="1">
      <t>コウ</t>
    </rPh>
    <phoneticPr fontId="1"/>
  </si>
  <si>
    <t>高２</t>
    <rPh sb="0" eb="1">
      <t>コウ</t>
    </rPh>
    <phoneticPr fontId="1"/>
  </si>
  <si>
    <t>高３</t>
    <rPh sb="0" eb="1">
      <t>コウ</t>
    </rPh>
    <phoneticPr fontId="1"/>
  </si>
  <si>
    <t>合計</t>
    <rPh sb="0" eb="2">
      <t>ゴウケイ</t>
    </rPh>
    <phoneticPr fontId="1"/>
  </si>
  <si>
    <t>役員１</t>
    <rPh sb="0" eb="2">
      <t>ヤクイン</t>
    </rPh>
    <phoneticPr fontId="1"/>
  </si>
  <si>
    <t>日程１</t>
    <rPh sb="0" eb="2">
      <t>ニッテイ</t>
    </rPh>
    <phoneticPr fontId="1"/>
  </si>
  <si>
    <t>曜日１</t>
    <rPh sb="0" eb="2">
      <t>ヨウビ</t>
    </rPh>
    <phoneticPr fontId="1"/>
  </si>
  <si>
    <t>役員２</t>
    <rPh sb="0" eb="2">
      <t>ヤクイン</t>
    </rPh>
    <phoneticPr fontId="1"/>
  </si>
  <si>
    <t>日程２</t>
    <rPh sb="0" eb="2">
      <t>ニッテイ</t>
    </rPh>
    <phoneticPr fontId="1"/>
  </si>
  <si>
    <t>曜日２</t>
    <rPh sb="0" eb="2">
      <t>ヨウビ</t>
    </rPh>
    <phoneticPr fontId="1"/>
  </si>
  <si>
    <t>役員３</t>
    <rPh sb="0" eb="2">
      <t>ヤクイン</t>
    </rPh>
    <phoneticPr fontId="1"/>
  </si>
  <si>
    <t>日程３</t>
    <rPh sb="0" eb="2">
      <t>ニッテイ</t>
    </rPh>
    <phoneticPr fontId="1"/>
  </si>
  <si>
    <t>曜日３</t>
    <rPh sb="0" eb="2">
      <t>ヨウビ</t>
    </rPh>
    <phoneticPr fontId="1"/>
  </si>
  <si>
    <t>役員４</t>
    <rPh sb="0" eb="2">
      <t>ヤクイン</t>
    </rPh>
    <phoneticPr fontId="1"/>
  </si>
  <si>
    <t>日程４</t>
    <rPh sb="0" eb="2">
      <t>ニッテイ</t>
    </rPh>
    <phoneticPr fontId="1"/>
  </si>
  <si>
    <t>曜日４</t>
    <rPh sb="0" eb="2">
      <t>ヨウビ</t>
    </rPh>
    <phoneticPr fontId="1"/>
  </si>
  <si>
    <t>役員５</t>
    <rPh sb="0" eb="2">
      <t>ヤクイン</t>
    </rPh>
    <phoneticPr fontId="1"/>
  </si>
  <si>
    <t>日程５</t>
    <rPh sb="0" eb="2">
      <t>ニッテイ</t>
    </rPh>
    <phoneticPr fontId="1"/>
  </si>
  <si>
    <t>曜日５</t>
    <rPh sb="0" eb="2">
      <t>ヨウビ</t>
    </rPh>
    <phoneticPr fontId="1"/>
  </si>
  <si>
    <t>指揮者</t>
    <rPh sb="0" eb="3">
      <t>シキシャ</t>
    </rPh>
    <phoneticPr fontId="1"/>
  </si>
  <si>
    <t>指揮ふりがな</t>
    <rPh sb="0" eb="2">
      <t>シキ</t>
    </rPh>
    <phoneticPr fontId="1"/>
  </si>
  <si>
    <t>他団体</t>
    <rPh sb="0" eb="3">
      <t>タダンタイ</t>
    </rPh>
    <phoneticPr fontId="1"/>
  </si>
  <si>
    <t>あり</t>
    <phoneticPr fontId="1"/>
  </si>
  <si>
    <t>出演者数</t>
    <rPh sb="0" eb="3">
      <t>シュツエンシャ</t>
    </rPh>
    <rPh sb="3" eb="4">
      <t>スウ</t>
    </rPh>
    <phoneticPr fontId="1"/>
  </si>
  <si>
    <t>ピアノ</t>
    <phoneticPr fontId="1"/>
  </si>
  <si>
    <t>課題曲</t>
    <rPh sb="0" eb="3">
      <t>カダイキョク</t>
    </rPh>
    <phoneticPr fontId="1"/>
  </si>
  <si>
    <t>搬入補助員</t>
    <rPh sb="0" eb="5">
      <t>ハンニュウホジョイン</t>
    </rPh>
    <phoneticPr fontId="8"/>
  </si>
  <si>
    <t>出演順</t>
    <rPh sb="0" eb="2">
      <t>シュツエン</t>
    </rPh>
    <rPh sb="2" eb="3">
      <t>ジュン</t>
    </rPh>
    <phoneticPr fontId="1"/>
  </si>
  <si>
    <t>メール※
エクセルファイル</t>
    <phoneticPr fontId="33"/>
  </si>
  <si>
    <t>　　　令和７年（2025年）</t>
    <phoneticPr fontId="1"/>
  </si>
  <si>
    <t>　　※年度会費</t>
    <rPh sb="3" eb="5">
      <t>ネンド</t>
    </rPh>
    <rPh sb="5" eb="7">
      <t>カイヒ</t>
    </rPh>
    <phoneticPr fontId="1"/>
  </si>
  <si>
    <t>　　※大会参加費</t>
    <rPh sb="3" eb="5">
      <t>タイカイ</t>
    </rPh>
    <rPh sb="5" eb="8">
      <t>サンカヒ</t>
    </rPh>
    <phoneticPr fontId="1"/>
  </si>
  <si>
    <t>振込
※振込受領証のコピーを参加申込書に貼る</t>
    <rPh sb="0" eb="2">
      <t>フリコミ</t>
    </rPh>
    <rPh sb="4" eb="6">
      <t>フリコミ</t>
    </rPh>
    <rPh sb="6" eb="9">
      <t>ジュリョウショウ</t>
    </rPh>
    <rPh sb="14" eb="16">
      <t>サンカ</t>
    </rPh>
    <rPh sb="16" eb="19">
      <t>モウシコミショ</t>
    </rPh>
    <rPh sb="20" eb="21">
      <t>ハ</t>
    </rPh>
    <phoneticPr fontId="1"/>
  </si>
  <si>
    <t>校種</t>
    <rPh sb="0" eb="2">
      <t>コウシュ</t>
    </rPh>
    <phoneticPr fontId="1"/>
  </si>
  <si>
    <t>みなみあしがらしりつあしがらだいちゅうがっこう</t>
    <phoneticPr fontId="1"/>
  </si>
  <si>
    <t>支部でフィルター検索してください。</t>
    <rPh sb="0" eb="2">
      <t>シブ</t>
    </rPh>
    <rPh sb="8" eb="10">
      <t>ケンサク</t>
    </rPh>
    <phoneticPr fontId="1"/>
  </si>
  <si>
    <t>４　学校コードを入力してください。</t>
    <rPh sb="2" eb="4">
      <t>ガッコウ</t>
    </rPh>
    <rPh sb="8" eb="10">
      <t>ニュウリョク</t>
    </rPh>
    <phoneticPr fontId="8"/>
  </si>
  <si>
    <t>※この枠内は、触らないでください。</t>
    <rPh sb="3" eb="5">
      <t>ワクナイ</t>
    </rPh>
    <rPh sb="7" eb="8">
      <t>サワ</t>
    </rPh>
    <phoneticPr fontId="1"/>
  </si>
  <si>
    <t>←　１　記入（入力）上の注意点については、参加要項をご確認ください。
　　２　この書式に必要事項を入力・印刷し、説明会受付に提出してください。
　　　　※メール添付での提出も忘れずに行ってください。</t>
    <rPh sb="44" eb="46">
      <t>ヒツヨウ</t>
    </rPh>
    <rPh sb="46" eb="48">
      <t>ジコウ</t>
    </rPh>
    <rPh sb="52" eb="54">
      <t>インサツ</t>
    </rPh>
    <rPh sb="56" eb="59">
      <t>セツメイカイ</t>
    </rPh>
    <rPh sb="59" eb="61">
      <t>ウケツケ</t>
    </rPh>
    <rPh sb="80" eb="82">
      <t>テンプ</t>
    </rPh>
    <rPh sb="84" eb="86">
      <t>テイシュツ</t>
    </rPh>
    <rPh sb="87" eb="88">
      <t>ワス</t>
    </rPh>
    <rPh sb="91" eb="92">
      <t>オコナ</t>
    </rPh>
    <phoneticPr fontId="1"/>
  </si>
  <si>
    <r>
      <t>学校
コードはこちら</t>
    </r>
    <r>
      <rPr>
        <sz val="9"/>
        <color rgb="FFFF0000"/>
        <rFont val="Segoe UI Symbol"/>
        <family val="3"/>
      </rPr>
      <t>⬇</t>
    </r>
    <rPh sb="0" eb="2">
      <t>ガッコウ</t>
    </rPh>
    <phoneticPr fontId="1"/>
  </si>
  <si>
    <t>　※加盟団体名簿のシートで検索してから入力してください。</t>
    <rPh sb="2" eb="4">
      <t>カメイ</t>
    </rPh>
    <rPh sb="4" eb="6">
      <t>ダンタイ</t>
    </rPh>
    <rPh sb="6" eb="8">
      <t>メイボ</t>
    </rPh>
    <rPh sb="13" eb="15">
      <t>ケンサク</t>
    </rPh>
    <rPh sb="19" eb="21">
      <t>ニュウリョク</t>
    </rPh>
    <phoneticPr fontId="8"/>
  </si>
  <si>
    <t>学校コード</t>
    <rPh sb="0" eb="2">
      <t>ガッコウ</t>
    </rPh>
    <phoneticPr fontId="1"/>
  </si>
  <si>
    <t>学校コード</t>
    <rPh sb="0" eb="2">
      <t>ガッコウ</t>
    </rPh>
    <phoneticPr fontId="1"/>
  </si>
  <si>
    <t>選択した学校名はこちらです。正しいですか？</t>
    <rPh sb="0" eb="2">
      <t>センタク</t>
    </rPh>
    <rPh sb="4" eb="7">
      <t>ガッコウメイ</t>
    </rPh>
    <rPh sb="14" eb="15">
      <t>タダ</t>
    </rPh>
    <phoneticPr fontId="1"/>
  </si>
  <si>
    <t>搬入
補助員</t>
    <rPh sb="0" eb="2">
      <t>ハンニュウ</t>
    </rPh>
    <rPh sb="3" eb="6">
      <t>ホジョイン</t>
    </rPh>
    <phoneticPr fontId="1"/>
  </si>
  <si>
    <t>使用
打楽器
一覧
（ハープを含む）</t>
    <rPh sb="0" eb="2">
      <t>シヨウ</t>
    </rPh>
    <rPh sb="3" eb="6">
      <t>ダガッキ</t>
    </rPh>
    <rPh sb="7" eb="9">
      <t>イチラン</t>
    </rPh>
    <rPh sb="15" eb="16">
      <t>フク</t>
    </rPh>
    <phoneticPr fontId="8"/>
  </si>
  <si>
    <r>
      <t>※必要事項を記入（入力）のうえ、指定された期間内に郵送</t>
    </r>
    <r>
      <rPr>
        <b/>
        <sz val="11"/>
        <color theme="1"/>
        <rFont val="HG丸ｺﾞｼｯｸM-PRO"/>
        <family val="3"/>
        <charset val="128"/>
      </rPr>
      <t>（レターパックプラス（赤））</t>
    </r>
    <r>
      <rPr>
        <sz val="11"/>
        <color theme="1"/>
        <rFont val="HG丸ｺﾞｼｯｸM-PRO"/>
        <family val="3"/>
        <charset val="128"/>
      </rPr>
      <t>で</t>
    </r>
    <rPh sb="9" eb="11">
      <t>ニュウリョク</t>
    </rPh>
    <rPh sb="38" eb="39">
      <t>アカ</t>
    </rPh>
    <phoneticPr fontId="1"/>
  </si>
  <si>
    <t>　　併せて、組曲等複数の楽章を演奏する場合は、演奏するそれぞれの楽章の和文、欧文が確認できるページ</t>
    <rPh sb="0" eb="49">
      <t>ダンタイメイキニュウ</t>
    </rPh>
    <phoneticPr fontId="8"/>
  </si>
  <si>
    <t>　　（または、各楽章のスコアの第１ページ目）のコピー（Ａ４サイズ）も提出すること。</t>
    <rPh sb="0" eb="41">
      <t>ダンタイメイキニュウ</t>
    </rPh>
    <phoneticPr fontId="8"/>
  </si>
  <si>
    <t>　・自由曲スコアの表紙と第１ページ（作曲者、編曲者、出版社それぞれの和文及び欧文が確認できるページ。</t>
    <rPh sb="2" eb="5">
      <t>ジユウキョク</t>
    </rPh>
    <rPh sb="9" eb="11">
      <t>ヒョウシダンタイメイキニュウコジンジョウホウトアツカカンショウダクショエンソウキョダクショトウダンタイメイキニュウ</t>
    </rPh>
    <phoneticPr fontId="8"/>
  </si>
  <si>
    <t>Ⅰ　祝い唄と踊り唄による幻想曲</t>
  </si>
  <si>
    <t>Ⅱ　スキップ、スキップ、ノンストップ</t>
  </si>
  <si>
    <t>Ⅲ　マーチ「メモリーズ・リフレイン」</t>
  </si>
  <si>
    <t>Ⅳ　Rhapsody ～ Eclipse</t>
  </si>
  <si>
    <t>郵送
レターパックプラス（赤）</t>
    <rPh sb="0" eb="2">
      <t>ユウソウ</t>
    </rPh>
    <rPh sb="13" eb="14">
      <t>アカ</t>
    </rPh>
    <phoneticPr fontId="33"/>
  </si>
  <si>
    <t>※郵送は、必ずレターパックプラス（赤）でお送りください。簡易書留、普通郵便、特定記録郵便は、受け付けません。</t>
    <rPh sb="1" eb="3">
      <t>ユウソウ</t>
    </rPh>
    <rPh sb="5" eb="6">
      <t>カナラ</t>
    </rPh>
    <rPh sb="17" eb="18">
      <t>アカ</t>
    </rPh>
    <rPh sb="21" eb="22">
      <t>オク</t>
    </rPh>
    <rPh sb="28" eb="30">
      <t>カンイ</t>
    </rPh>
    <rPh sb="30" eb="32">
      <t>カキトメ</t>
    </rPh>
    <rPh sb="33" eb="35">
      <t>フツウ</t>
    </rPh>
    <rPh sb="35" eb="37">
      <t>ユウビン</t>
    </rPh>
    <rPh sb="38" eb="40">
      <t>トクテイ</t>
    </rPh>
    <rPh sb="40" eb="42">
      <t>キロク</t>
    </rPh>
    <rPh sb="42" eb="44">
      <t>ユウビン</t>
    </rPh>
    <rPh sb="46" eb="47">
      <t>ウ</t>
    </rPh>
    <rPh sb="48" eb="49">
      <t>ツ</t>
    </rPh>
    <phoneticPr fontId="8"/>
  </si>
  <si>
    <t>←　よろしければご利用ください</t>
    <rPh sb="9" eb="11">
      <t>リヨウ</t>
    </rPh>
    <phoneticPr fontId="8"/>
  </si>
  <si>
    <t>レターパックプラス（赤色）で郵送してください。</t>
    <rPh sb="10" eb="12">
      <t>アカイロ</t>
    </rPh>
    <rPh sb="14" eb="16">
      <t>ユウソウ</t>
    </rPh>
    <phoneticPr fontId="8"/>
  </si>
  <si>
    <t>TEL</t>
    <phoneticPr fontId="33"/>
  </si>
  <si>
    <t>き　　り　　と　　り</t>
    <phoneticPr fontId="33"/>
  </si>
  <si>
    <t>２</t>
  </si>
  <si>
    <t>６</t>
  </si>
  <si>
    <t>８</t>
  </si>
  <si>
    <t>７</t>
  </si>
  <si>
    <t>９</t>
  </si>
  <si>
    <t>１</t>
  </si>
  <si>
    <t>０</t>
  </si>
  <si>
    <t>５</t>
  </si>
  <si>
    <t>４</t>
  </si>
  <si>
    <t>３</t>
  </si>
  <si>
    <t>横浜</t>
    <rPh sb="0" eb="2">
      <t>ヨコハマ</t>
    </rPh>
    <phoneticPr fontId="33"/>
  </si>
  <si>
    <t>川崎</t>
    <rPh sb="0" eb="2">
      <t>カワサキ</t>
    </rPh>
    <phoneticPr fontId="33"/>
  </si>
  <si>
    <t>相模原</t>
    <rPh sb="0" eb="3">
      <t>サガミハラ</t>
    </rPh>
    <phoneticPr fontId="33"/>
  </si>
  <si>
    <t>県南</t>
    <rPh sb="0" eb="2">
      <t>ケンナン</t>
    </rPh>
    <phoneticPr fontId="33"/>
  </si>
  <si>
    <t>県央</t>
    <rPh sb="0" eb="2">
      <t>ケンオウ</t>
    </rPh>
    <phoneticPr fontId="33"/>
  </si>
  <si>
    <t>西湘</t>
    <rPh sb="0" eb="2">
      <t>セイショウ</t>
    </rPh>
    <phoneticPr fontId="33"/>
  </si>
  <si>
    <t>湘南</t>
    <rPh sb="0" eb="2">
      <t>ショウナン</t>
    </rPh>
    <phoneticPr fontId="33"/>
  </si>
  <si>
    <t>提出物を確認したらチェックをしましょう。</t>
    <rPh sb="0" eb="3">
      <t>テイシュツブツ</t>
    </rPh>
    <rPh sb="4" eb="6">
      <t>カクニン</t>
    </rPh>
    <phoneticPr fontId="8"/>
  </si>
  <si>
    <t>５月９日（金）消印有効</t>
    <rPh sb="1" eb="2">
      <t>ガツ</t>
    </rPh>
    <rPh sb="3" eb="4">
      <t>ヒ</t>
    </rPh>
    <rPh sb="5" eb="6">
      <t>キン</t>
    </rPh>
    <rPh sb="7" eb="9">
      <t>ケシイン</t>
    </rPh>
    <rPh sb="9" eb="11">
      <t>ユウコウ</t>
    </rPh>
    <phoneticPr fontId="1"/>
  </si>
  <si>
    <t>←　参加部門名が参加申込書から転記されます。</t>
    <rPh sb="2" eb="4">
      <t>サンカ</t>
    </rPh>
    <rPh sb="4" eb="7">
      <t>ブモンメイ</t>
    </rPh>
    <rPh sb="8" eb="10">
      <t>サンカ</t>
    </rPh>
    <rPh sb="10" eb="13">
      <t>モウシコミショ</t>
    </rPh>
    <rPh sb="15" eb="17">
      <t>テンキ</t>
    </rPh>
    <phoneticPr fontId="8"/>
  </si>
  <si>
    <t>←　差出人は、参加申込書から転記されます。</t>
    <rPh sb="2" eb="5">
      <t>サシダシニン</t>
    </rPh>
    <rPh sb="7" eb="9">
      <t>サンカ</t>
    </rPh>
    <rPh sb="9" eb="12">
      <t>モウシコミショ</t>
    </rPh>
    <rPh sb="14" eb="16">
      <t>テンキ</t>
    </rPh>
    <phoneticPr fontId="8"/>
  </si>
  <si>
    <t>　←　提出は、郵送（レターパックプラス（赤））でお願いします。</t>
    <rPh sb="3" eb="5">
      <t>テイシュツ</t>
    </rPh>
    <rPh sb="7" eb="9">
      <t>ユウソウ</t>
    </rPh>
    <rPh sb="20" eb="21">
      <t>アカ</t>
    </rPh>
    <rPh sb="25" eb="26">
      <t>ネガ</t>
    </rPh>
    <phoneticPr fontId="1"/>
  </si>
  <si>
    <t>エ　レンタル楽譜等で，演奏許諾を得ているものである。</t>
    <rPh sb="8" eb="9">
      <t>トウ</t>
    </rPh>
    <phoneticPr fontId="8"/>
  </si>
  <si>
    <t>１０，０００円</t>
    <rPh sb="6" eb="7">
      <t>エン</t>
    </rPh>
    <phoneticPr fontId="1"/>
  </si>
  <si>
    <t>※レターパックプラス（赤）は、ポストに投函できますが、回収時間を　
　過ぎるとその日の消印になりませんので、ご注意ください。</t>
    <rPh sb="11" eb="12">
      <t>アカ</t>
    </rPh>
    <rPh sb="19" eb="21">
      <t>トウカン</t>
    </rPh>
    <rPh sb="27" eb="29">
      <t>カイシュウ</t>
    </rPh>
    <rPh sb="29" eb="31">
      <t>ジカン</t>
    </rPh>
    <rPh sb="35" eb="36">
      <t>ス</t>
    </rPh>
    <rPh sb="41" eb="42">
      <t>ヒ</t>
    </rPh>
    <rPh sb="43" eb="45">
      <t>ケシイン</t>
    </rPh>
    <rPh sb="55" eb="57">
      <t>チュウイ</t>
    </rPh>
    <phoneticPr fontId="1"/>
  </si>
  <si>
    <t>5月９日（金）</t>
    <rPh sb="1" eb="2">
      <t>ガツ</t>
    </rPh>
    <rPh sb="3" eb="4">
      <t>ニチ</t>
    </rPh>
    <rPh sb="5" eb="6">
      <t>キン</t>
    </rPh>
    <phoneticPr fontId="33"/>
  </si>
  <si>
    <t>５月３１日（土）</t>
    <rPh sb="1" eb="2">
      <t>ガツ</t>
    </rPh>
    <rPh sb="4" eb="5">
      <t>ニチ</t>
    </rPh>
    <rPh sb="6" eb="7">
      <t>ド</t>
    </rPh>
    <phoneticPr fontId="1"/>
  </si>
  <si>
    <t>５月２５日（日）</t>
    <rPh sb="1" eb="2">
      <t>ガツ</t>
    </rPh>
    <rPh sb="4" eb="5">
      <t>ニチ</t>
    </rPh>
    <rPh sb="6" eb="7">
      <t>ニチ</t>
    </rPh>
    <phoneticPr fontId="1"/>
  </si>
  <si>
    <t>６月３日（火）</t>
    <rPh sb="1" eb="2">
      <t>ガツ</t>
    </rPh>
    <rPh sb="3" eb="4">
      <t>ニチ</t>
    </rPh>
    <rPh sb="5" eb="6">
      <t>ヒ</t>
    </rPh>
    <phoneticPr fontId="1"/>
  </si>
  <si>
    <t>５月３０日（金）</t>
    <rPh sb="1" eb="2">
      <t>ガツ</t>
    </rPh>
    <rPh sb="4" eb="5">
      <t>ニチ</t>
    </rPh>
    <rPh sb="6" eb="7">
      <t>キン</t>
    </rPh>
    <phoneticPr fontId="1"/>
  </si>
  <si>
    <t>５月２９日（木）</t>
    <rPh sb="1" eb="2">
      <t>ガツ</t>
    </rPh>
    <rPh sb="4" eb="5">
      <t>ニチ</t>
    </rPh>
    <rPh sb="6" eb="7">
      <t>キ</t>
    </rPh>
    <phoneticPr fontId="1"/>
  </si>
  <si>
    <t>５月２２日（木）</t>
    <rPh sb="1" eb="2">
      <t>ガツ</t>
    </rPh>
    <rPh sb="4" eb="5">
      <t>ニチ</t>
    </rPh>
    <rPh sb="6" eb="7">
      <t>キ</t>
    </rPh>
    <phoneticPr fontId="1"/>
  </si>
  <si>
    <t>□</t>
    <phoneticPr fontId="1"/>
  </si>
  <si>
    <t>←　送付先は、「申し込みについて」のシートで
　　支部名を選択すると表示されます。</t>
    <rPh sb="2" eb="4">
      <t>ソウフ</t>
    </rPh>
    <rPh sb="8" eb="9">
      <t>モウ</t>
    </rPh>
    <rPh sb="10" eb="11">
      <t>コ</t>
    </rPh>
    <rPh sb="25" eb="28">
      <t>シブメイ</t>
    </rPh>
    <rPh sb="29" eb="31">
      <t>センタク</t>
    </rPh>
    <rPh sb="34" eb="36">
      <t>ヒョウジ</t>
    </rPh>
    <phoneticPr fontId="8"/>
  </si>
  <si>
    <t>←　説明会の日程は、支部を選択すると表示されます。説明会場は、各支部の参加要項をご確認ください。</t>
    <rPh sb="2" eb="5">
      <t>セツメイカイ</t>
    </rPh>
    <rPh sb="6" eb="8">
      <t>ニッテイ</t>
    </rPh>
    <rPh sb="10" eb="12">
      <t>シブ</t>
    </rPh>
    <rPh sb="13" eb="15">
      <t>センタク</t>
    </rPh>
    <rPh sb="18" eb="20">
      <t>ヒョウジ</t>
    </rPh>
    <rPh sb="25" eb="27">
      <t>セツメイ</t>
    </rPh>
    <rPh sb="27" eb="29">
      <t>カイジョウ</t>
    </rPh>
    <rPh sb="31" eb="34">
      <t>カクシブ</t>
    </rPh>
    <rPh sb="35" eb="39">
      <t>サンカヨウコウ</t>
    </rPh>
    <rPh sb="41" eb="43">
      <t>カクニン</t>
    </rPh>
    <phoneticPr fontId="1"/>
  </si>
  <si>
    <t>←　大会参加費は、参加する部門を選択すると表示されます。</t>
    <rPh sb="2" eb="4">
      <t>タイカイ</t>
    </rPh>
    <rPh sb="4" eb="7">
      <t>サンカヒ</t>
    </rPh>
    <rPh sb="9" eb="11">
      <t>サンカ</t>
    </rPh>
    <rPh sb="13" eb="15">
      <t>ブモン</t>
    </rPh>
    <rPh sb="16" eb="18">
      <t>センタク</t>
    </rPh>
    <rPh sb="21" eb="23">
      <t>ヒョウジ</t>
    </rPh>
    <phoneticPr fontId="1"/>
  </si>
  <si>
    <t xml:space="preserve">←　必要事項を入力し、申し込み期間内に提出（印刷・郵送：レターパックプラス（赤））してください。
　　　※記入（入力）上の注意点については、参加要項をご確認ください。
　　・　期日までに申し込みのない場合は、理由の如何に関わらず受け付けない。
　　・　期日前の申し込みは受け付けない。
　　・　申込書に不備がある場合は、受け付けない。      </t>
    <rPh sb="2" eb="4">
      <t>ヒツヨウ</t>
    </rPh>
    <rPh sb="4" eb="6">
      <t>ジコウ</t>
    </rPh>
    <rPh sb="7" eb="9">
      <t>ニュウリョク</t>
    </rPh>
    <rPh sb="11" eb="12">
      <t>モウ</t>
    </rPh>
    <rPh sb="13" eb="14">
      <t>コ</t>
    </rPh>
    <rPh sb="15" eb="18">
      <t>キカンナイ</t>
    </rPh>
    <rPh sb="19" eb="21">
      <t>テイシュツ</t>
    </rPh>
    <rPh sb="22" eb="24">
      <t>インサツ</t>
    </rPh>
    <rPh sb="25" eb="27">
      <t>ユウソウ</t>
    </rPh>
    <rPh sb="38" eb="39">
      <t>アカ</t>
    </rPh>
    <rPh sb="88" eb="90">
      <t>キジツ</t>
    </rPh>
    <rPh sb="93" eb="94">
      <t>モウ</t>
    </rPh>
    <rPh sb="95" eb="96">
      <t>コ</t>
    </rPh>
    <rPh sb="100" eb="102">
      <t>バアイ</t>
    </rPh>
    <rPh sb="104" eb="106">
      <t>リユウ</t>
    </rPh>
    <rPh sb="107" eb="109">
      <t>イカン</t>
    </rPh>
    <rPh sb="110" eb="111">
      <t>カカ</t>
    </rPh>
    <rPh sb="114" eb="115">
      <t>ウ</t>
    </rPh>
    <rPh sb="116" eb="117">
      <t>ツ</t>
    </rPh>
    <rPh sb="126" eb="129">
      <t>キジツマエ</t>
    </rPh>
    <rPh sb="130" eb="131">
      <t>モウ</t>
    </rPh>
    <rPh sb="132" eb="133">
      <t>コ</t>
    </rPh>
    <rPh sb="135" eb="136">
      <t>ウ</t>
    </rPh>
    <rPh sb="137" eb="138">
      <t>ツ</t>
    </rPh>
    <rPh sb="147" eb="150">
      <t>モウシコミショ</t>
    </rPh>
    <rPh sb="151" eb="153">
      <t>フビ</t>
    </rPh>
    <rPh sb="156" eb="158">
      <t>バアイ</t>
    </rPh>
    <rPh sb="160" eb="161">
      <t>ウ</t>
    </rPh>
    <rPh sb="162" eb="163">
      <t>ツ</t>
    </rPh>
    <phoneticPr fontId="1"/>
  </si>
  <si>
    <t>←　合同バンド及び地域バンドの場合は、名簿の提出が必要です。
　　名簿については、参加要項をご確認ください。</t>
    <rPh sb="2" eb="4">
      <t>ゴウドウ</t>
    </rPh>
    <rPh sb="7" eb="8">
      <t>オヨ</t>
    </rPh>
    <rPh sb="9" eb="11">
      <t>チイキ</t>
    </rPh>
    <rPh sb="15" eb="17">
      <t>バアイ</t>
    </rPh>
    <rPh sb="19" eb="21">
      <t>メイボ</t>
    </rPh>
    <rPh sb="22" eb="24">
      <t>テイシュツ</t>
    </rPh>
    <rPh sb="25" eb="27">
      <t>ヒツヨウ</t>
    </rPh>
    <rPh sb="33" eb="35">
      <t>メイボ</t>
    </rPh>
    <rPh sb="41" eb="45">
      <t>サンカヨウコウ</t>
    </rPh>
    <rPh sb="47" eb="49">
      <t>カクニン</t>
    </rPh>
    <phoneticPr fontId="1"/>
  </si>
  <si>
    <t>←　氏名は、フルネームでご記入ください。姓・名の間にスペース（全角１文字）を入れて
　　入力してください。例：千田　豊　　ちだ　ゆたか</t>
    <rPh sb="2" eb="4">
      <t>シメイ</t>
    </rPh>
    <rPh sb="13" eb="15">
      <t>キニュウ</t>
    </rPh>
    <rPh sb="20" eb="21">
      <t>セイ</t>
    </rPh>
    <rPh sb="22" eb="23">
      <t>ナ</t>
    </rPh>
    <rPh sb="24" eb="25">
      <t>アイダ</t>
    </rPh>
    <rPh sb="31" eb="33">
      <t>ゼンカク</t>
    </rPh>
    <rPh sb="34" eb="36">
      <t>モジ</t>
    </rPh>
    <rPh sb="38" eb="39">
      <t>イ</t>
    </rPh>
    <rPh sb="44" eb="46">
      <t>ニュウリョク</t>
    </rPh>
    <rPh sb="53" eb="54">
      <t>レイ</t>
    </rPh>
    <rPh sb="55" eb="57">
      <t>チダ</t>
    </rPh>
    <rPh sb="58" eb="59">
      <t>ユタカ</t>
    </rPh>
    <phoneticPr fontId="1"/>
  </si>
  <si>
    <r>
      <t>←　団体名、ふりがな、団体所在地
　　（〒、住所、電話番号、FAX番号）、
　　連絡責任者（氏名、ふりがな、
　　携帯電話番号、メールアドレス）は、
　　自動転記されます。
　　連絡責任者</t>
    </r>
    <r>
      <rPr>
        <b/>
        <sz val="20"/>
        <color rgb="FFFF0000"/>
        <rFont val="ＭＳ 明朝"/>
        <family val="1"/>
        <charset val="128"/>
      </rPr>
      <t>㊞</t>
    </r>
    <r>
      <rPr>
        <b/>
        <sz val="20"/>
        <color rgb="FFFF0000"/>
        <rFont val="HG丸ｺﾞｼｯｸM-PRO"/>
        <family val="3"/>
        <charset val="128"/>
      </rPr>
      <t>は、印刷後に忘れずに
　　押印してください。</t>
    </r>
    <rPh sb="2" eb="5">
      <t>ダンタイメイ</t>
    </rPh>
    <rPh sb="11" eb="13">
      <t>ダンタイ</t>
    </rPh>
    <rPh sb="13" eb="16">
      <t>ショザイチ</t>
    </rPh>
    <rPh sb="22" eb="24">
      <t>ジュウショ</t>
    </rPh>
    <rPh sb="25" eb="27">
      <t>デンワ</t>
    </rPh>
    <rPh sb="27" eb="29">
      <t>バンゴウ</t>
    </rPh>
    <rPh sb="33" eb="35">
      <t>バンゴウ</t>
    </rPh>
    <rPh sb="40" eb="42">
      <t>レンラク</t>
    </rPh>
    <rPh sb="42" eb="45">
      <t>セキニンシャ</t>
    </rPh>
    <rPh sb="46" eb="48">
      <t>シメイ</t>
    </rPh>
    <rPh sb="57" eb="59">
      <t>ケイタイ</t>
    </rPh>
    <rPh sb="59" eb="61">
      <t>デンワ</t>
    </rPh>
    <rPh sb="61" eb="63">
      <t>バンゴウ</t>
    </rPh>
    <rPh sb="77" eb="79">
      <t>ジドウ</t>
    </rPh>
    <rPh sb="79" eb="81">
      <t>テンキ</t>
    </rPh>
    <rPh sb="90" eb="92">
      <t>レンラク</t>
    </rPh>
    <rPh sb="92" eb="95">
      <t>セキニンシャ</t>
    </rPh>
    <rPh sb="98" eb="101">
      <t>インサツゴ</t>
    </rPh>
    <rPh sb="102" eb="103">
      <t>ワス</t>
    </rPh>
    <rPh sb="109" eb="111">
      <t>オウイン</t>
    </rPh>
    <phoneticPr fontId="1"/>
  </si>
  <si>
    <t>３</t>
    <phoneticPr fontId="1"/>
  </si>
  <si>
    <t>１</t>
    <phoneticPr fontId="1"/>
  </si>
  <si>
    <t>川崎市高津区久本 3-11-1</t>
    <rPh sb="0" eb="3">
      <t>カワサキシ</t>
    </rPh>
    <rPh sb="3" eb="6">
      <t>タカツク</t>
    </rPh>
    <rPh sb="6" eb="8">
      <t>ヒサモト</t>
    </rPh>
    <phoneticPr fontId="2"/>
  </si>
  <si>
    <t>川崎市立高津高等学校</t>
    <rPh sb="0" eb="2">
      <t>カワサキ</t>
    </rPh>
    <rPh sb="2" eb="4">
      <t>シリツ</t>
    </rPh>
    <rPh sb="4" eb="6">
      <t>タカツ</t>
    </rPh>
    <rPh sb="6" eb="8">
      <t>コウトウ</t>
    </rPh>
    <rPh sb="8" eb="10">
      <t>ガッコウ</t>
    </rPh>
    <phoneticPr fontId="2"/>
  </si>
  <si>
    <t>２</t>
    <phoneticPr fontId="1"/>
  </si>
  <si>
    <t>５</t>
    <phoneticPr fontId="1"/>
  </si>
  <si>
    <t>清水　靖士　宛</t>
    <rPh sb="6" eb="7">
      <t>アテ</t>
    </rPh>
    <phoneticPr fontId="1"/>
  </si>
  <si>
    <t>相模原市南区新磯野 5-1-10</t>
    <phoneticPr fontId="2"/>
  </si>
  <si>
    <t>相模原市立相武台中学校</t>
    <rPh sb="0" eb="3">
      <t>サガミハラ</t>
    </rPh>
    <rPh sb="3" eb="5">
      <t>シリツ</t>
    </rPh>
    <rPh sb="5" eb="8">
      <t>ソウブダイ</t>
    </rPh>
    <rPh sb="8" eb="11">
      <t>チュウガッコウ</t>
    </rPh>
    <phoneticPr fontId="2"/>
  </si>
  <si>
    <t>稲葉　しおり　宛</t>
    <rPh sb="0" eb="2">
      <t>イナバ</t>
    </rPh>
    <rPh sb="7" eb="8">
      <t>アテ</t>
    </rPh>
    <phoneticPr fontId="1"/>
  </si>
  <si>
    <t>平塚市龍城ヶ丘 4-26</t>
    <phoneticPr fontId="2"/>
  </si>
  <si>
    <t>平塚市立浜岳中学校</t>
    <rPh sb="0" eb="2">
      <t>ヒラツカ</t>
    </rPh>
    <rPh sb="2" eb="4">
      <t>シリツ</t>
    </rPh>
    <rPh sb="4" eb="6">
      <t>ハマタケ</t>
    </rPh>
    <rPh sb="6" eb="9">
      <t>チュウガッコウ</t>
    </rPh>
    <phoneticPr fontId="2"/>
  </si>
  <si>
    <t>令和６年度のデータで作成しています。変更等がある場合は、訂正をお願いします。</t>
    <rPh sb="0" eb="2">
      <t>レイワ</t>
    </rPh>
    <rPh sb="3" eb="5">
      <t>ネンド</t>
    </rPh>
    <rPh sb="10" eb="12">
      <t>サクセイ</t>
    </rPh>
    <rPh sb="18" eb="20">
      <t>ヘンコウ</t>
    </rPh>
    <rPh sb="20" eb="21">
      <t>トウ</t>
    </rPh>
    <rPh sb="24" eb="26">
      <t>バアイ</t>
    </rPh>
    <rPh sb="28" eb="30">
      <t>テイセイ</t>
    </rPh>
    <rPh sb="32" eb="33">
      <t>ネガ</t>
    </rPh>
    <phoneticPr fontId="1"/>
  </si>
  <si>
    <t>各支部吹奏楽連盟事務局</t>
    <rPh sb="0" eb="1">
      <t>カク</t>
    </rPh>
    <rPh sb="1" eb="3">
      <t>シブ</t>
    </rPh>
    <rPh sb="3" eb="6">
      <t>スイソウガク</t>
    </rPh>
    <rPh sb="6" eb="8">
      <t>レンメイ</t>
    </rPh>
    <rPh sb="8" eb="11">
      <t>ジムキョク</t>
    </rPh>
    <phoneticPr fontId="33"/>
  </si>
  <si>
    <t>送付先、差出人等がすべて転記されていることを確認できたら、印刷してください。（用紙：Ｂ５縦）
線に合わせて切って、貼ってください。</t>
    <rPh sb="0" eb="3">
      <t>ソウフサキ</t>
    </rPh>
    <rPh sb="4" eb="7">
      <t>サシダシニン</t>
    </rPh>
    <rPh sb="7" eb="8">
      <t>トウ</t>
    </rPh>
    <rPh sb="12" eb="14">
      <t>テンキ</t>
    </rPh>
    <rPh sb="22" eb="24">
      <t>カクニン</t>
    </rPh>
    <rPh sb="29" eb="31">
      <t>インサツ</t>
    </rPh>
    <rPh sb="39" eb="41">
      <t>ヨウシ</t>
    </rPh>
    <rPh sb="44" eb="45">
      <t>タテ</t>
    </rPh>
    <rPh sb="47" eb="48">
      <t>セン</t>
    </rPh>
    <rPh sb="49" eb="50">
      <t>ア</t>
    </rPh>
    <rPh sb="53" eb="54">
      <t>キ</t>
    </rPh>
    <rPh sb="57" eb="58">
      <t>ハ</t>
    </rPh>
    <phoneticPr fontId="8"/>
  </si>
  <si>
    <r>
      <t>←　各シートの注意事項をよく読み、必要事項を入力し、申し込み期間内に
　　提出（印刷・郵送：レターパックプラス（赤））してください。
　　※記入（入力）上の注意点については、参加要項をご確認ください。
　　※「参加申込書」シートの右側にある　</t>
    </r>
    <r>
      <rPr>
        <b/>
        <sz val="14"/>
        <color rgb="FF00B0F0"/>
        <rFont val="HG丸ｺﾞｼｯｸM-PRO"/>
        <family val="3"/>
        <charset val="128"/>
      </rPr>
      <t>参加申込書　入力完成・保存（青色文字のボタン）</t>
    </r>
    <r>
      <rPr>
        <b/>
        <sz val="14"/>
        <color rgb="FFFF0000"/>
        <rFont val="HG丸ｺﾞｼｯｸM-PRO"/>
        <family val="3"/>
        <charset val="128"/>
      </rPr>
      <t>　を押すと、
　　　学校番号を名前にしたファイルが作成・保存されます。そのExcelファイルを各支部吹奏楽連盟事務局へ
　　　添付ファイルとして送信してください。
　　　（正式書類は、レターパックプラス（赤）での郵送です）
　　　送信の際の添付ファイル名は、５桁の学校番号が付いたExcelファイルになります。
　　　　例：○○○○○c.xlsm（５桁の学校番号）
　　　送信の際の件名は、学校名（団体名）・部門　でお願いします。
　　　　例：千田中・中学Ａ</t>
    </r>
    <rPh sb="2" eb="3">
      <t>カク</t>
    </rPh>
    <rPh sb="7" eb="9">
      <t>チュウイ</t>
    </rPh>
    <rPh sb="9" eb="11">
      <t>ジコウ</t>
    </rPh>
    <rPh sb="14" eb="15">
      <t>ヨ</t>
    </rPh>
    <rPh sb="17" eb="19">
      <t>ヒツヨウ</t>
    </rPh>
    <rPh sb="19" eb="21">
      <t>ジコウ</t>
    </rPh>
    <rPh sb="22" eb="24">
      <t>ニュウリョク</t>
    </rPh>
    <rPh sb="26" eb="27">
      <t>モウ</t>
    </rPh>
    <rPh sb="28" eb="29">
      <t>コ</t>
    </rPh>
    <rPh sb="30" eb="33">
      <t>キカンナイ</t>
    </rPh>
    <rPh sb="37" eb="39">
      <t>テイシュツ</t>
    </rPh>
    <rPh sb="40" eb="42">
      <t>インサツ</t>
    </rPh>
    <rPh sb="43" eb="45">
      <t>ユウソウ</t>
    </rPh>
    <rPh sb="56" eb="57">
      <t>アカ</t>
    </rPh>
    <rPh sb="105" eb="110">
      <t>サンカモウシコミショ</t>
    </rPh>
    <rPh sb="115" eb="117">
      <t>ミギガワ</t>
    </rPh>
    <rPh sb="121" eb="126">
      <t>サンカモウシコミショ</t>
    </rPh>
    <rPh sb="127" eb="131">
      <t>ニュウリョクカンセイ</t>
    </rPh>
    <rPh sb="132" eb="134">
      <t>ホゾン</t>
    </rPh>
    <rPh sb="135" eb="139">
      <t>アオイロモジ</t>
    </rPh>
    <rPh sb="146" eb="147">
      <t>オ</t>
    </rPh>
    <rPh sb="154" eb="156">
      <t>ガッコウ</t>
    </rPh>
    <rPh sb="156" eb="158">
      <t>バンゴウ</t>
    </rPh>
    <rPh sb="159" eb="161">
      <t>ナマエ</t>
    </rPh>
    <rPh sb="169" eb="171">
      <t>サクセイ</t>
    </rPh>
    <rPh sb="172" eb="174">
      <t>ホゾン</t>
    </rPh>
    <rPh sb="200" eb="203">
      <t>カクシブ</t>
    </rPh>
    <rPh sb="207" eb="209">
      <t>テンプ</t>
    </rPh>
    <rPh sb="216" eb="221">
      <t>スイソウガクレンメイ</t>
    </rPh>
    <rPh sb="255" eb="256">
      <t>アカ</t>
    </rPh>
    <rPh sb="264" eb="266">
      <t>テンプ</t>
    </rPh>
    <rPh sb="270" eb="271">
      <t>メイ</t>
    </rPh>
    <rPh sb="274" eb="275">
      <t>ケタ</t>
    </rPh>
    <rPh sb="276" eb="278">
      <t>ガッコウ</t>
    </rPh>
    <rPh sb="278" eb="280">
      <t>バンゴウ</t>
    </rPh>
    <rPh sb="281" eb="282">
      <t>ツ</t>
    </rPh>
    <rPh sb="304" eb="305">
      <t>レイ</t>
    </rPh>
    <rPh sb="325" eb="328">
      <t>シブメイ</t>
    </rPh>
    <rPh sb="332" eb="335">
      <t>ガッコウメイ</t>
    </rPh>
    <rPh sb="336" eb="339">
      <t>ダンタイメイ</t>
    </rPh>
    <rPh sb="363" eb="365">
      <t>チュウガクヨコハマチュウヨコハマシリツチュウガッコウ</t>
    </rPh>
    <phoneticPr fontId="1"/>
  </si>
  <si>
    <t>　１部（原本Ａ４サイズ）提出し、フォーム入力を行うこと。</t>
    <rPh sb="20" eb="22">
      <t>ニュウリョク</t>
    </rPh>
    <rPh sb="23" eb="24">
      <t>オコナ</t>
    </rPh>
    <phoneticPr fontId="1"/>
  </si>
  <si>
    <r>
      <t>※必要事項を記入（入力）のうえ、Ａ４サイズで</t>
    </r>
    <r>
      <rPr>
        <b/>
        <sz val="10"/>
        <rFont val="ＭＳ Ｐ明朝"/>
        <family val="1"/>
        <charset val="128"/>
      </rPr>
      <t>４部（原本1部＋コピー3部）</t>
    </r>
    <r>
      <rPr>
        <sz val="10"/>
        <rFont val="ＭＳ Ｐ明朝"/>
        <family val="1"/>
        <charset val="128"/>
      </rPr>
      <t>を５月２５日の説明会で提出するとともに、フォーム入力を行うこと。</t>
    </r>
    <rPh sb="9" eb="11">
      <t>ニュウリョク</t>
    </rPh>
    <rPh sb="23" eb="24">
      <t>ブ</t>
    </rPh>
    <rPh sb="25" eb="27">
      <t>ゲンポン</t>
    </rPh>
    <rPh sb="28" eb="29">
      <t>ブ</t>
    </rPh>
    <rPh sb="34" eb="35">
      <t>ブ</t>
    </rPh>
    <rPh sb="38" eb="39">
      <t>ガツ</t>
    </rPh>
    <rPh sb="41" eb="42">
      <t>ニチ</t>
    </rPh>
    <rPh sb="43" eb="46">
      <t>セツメイカイ</t>
    </rPh>
    <rPh sb="60" eb="62">
      <t>ニュウリョク</t>
    </rPh>
    <rPh sb="63" eb="64">
      <t>オコナ</t>
    </rPh>
    <phoneticPr fontId="8"/>
  </si>
  <si>
    <t>横浜吹奏楽連盟　理事長　　明日山　賢一　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</si>
</sst>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0_);_(* \(#,##0\);_(* &quot;-&quot;_);_(@_)"/>
    <numFmt numFmtId="177" formatCode="0;0;"/>
  </numFmts>
  <fonts count="130" x14ac:knownFonts="1">
    <font>
      <sz val="11"/>
      <color theme="1"/>
      <name val="ＭＳ Ｐゴシック"/>
      <family val="2"/>
      <charset val="128"/>
      <scheme val="minor"/>
    </font>
    <font>
      <sz val="6"/>
      <name val="ＭＳ Ｐゴシック"/>
      <family val="2"/>
      <charset val="128"/>
      <scheme val="minor"/>
    </font>
    <font>
      <b/>
      <sz val="16"/>
      <color theme="1"/>
      <name val="ＭＳ Ｐ明朝"/>
      <family val="1"/>
      <charset val="128"/>
    </font>
    <font>
      <sz val="8"/>
      <color theme="1"/>
      <name val="ＭＳ 明朝"/>
      <family val="1"/>
      <charset val="128"/>
    </font>
    <font>
      <sz val="12"/>
      <color theme="1"/>
      <name val="ＭＳ 明朝"/>
      <family val="1"/>
      <charset val="128"/>
    </font>
    <font>
      <b/>
      <sz val="12"/>
      <color theme="1"/>
      <name val="ＭＳ ゴシック"/>
      <family val="3"/>
      <charset val="128"/>
    </font>
    <font>
      <u/>
      <sz val="11"/>
      <color theme="10"/>
      <name val="ＭＳ Ｐゴシック"/>
      <family val="2"/>
      <charset val="128"/>
      <scheme val="minor"/>
    </font>
    <font>
      <sz val="11"/>
      <color theme="1"/>
      <name val="HG丸ｺﾞｼｯｸM-PRO"/>
      <family val="3"/>
      <charset val="128"/>
    </font>
    <font>
      <sz val="6"/>
      <name val="ＭＳ Ｐゴシック"/>
      <family val="3"/>
      <charset val="128"/>
    </font>
    <font>
      <b/>
      <sz val="11"/>
      <color rgb="FFFF0000"/>
      <name val="ＭＳ Ｐゴシック"/>
      <family val="3"/>
      <charset val="128"/>
      <scheme val="minor"/>
    </font>
    <font>
      <sz val="8"/>
      <color theme="1"/>
      <name val="HG丸ｺﾞｼｯｸM-PRO"/>
      <family val="3"/>
      <charset val="128"/>
    </font>
    <font>
      <sz val="10.5"/>
      <color theme="1"/>
      <name val="HG丸ｺﾞｼｯｸM-PRO"/>
      <family val="3"/>
      <charset val="128"/>
    </font>
    <font>
      <sz val="12"/>
      <color theme="1"/>
      <name val="HG丸ｺﾞｼｯｸM-PRO"/>
      <family val="3"/>
      <charset val="128"/>
    </font>
    <font>
      <u/>
      <sz val="10.5"/>
      <color theme="1"/>
      <name val="HG丸ｺﾞｼｯｸM-PRO"/>
      <family val="3"/>
      <charset val="128"/>
    </font>
    <font>
      <b/>
      <sz val="20"/>
      <color theme="1"/>
      <name val="ＭＳ Ｐ明朝"/>
      <family val="1"/>
      <charset val="128"/>
    </font>
    <font>
      <sz val="11"/>
      <name val="ＭＳ Ｐゴシック"/>
      <family val="3"/>
      <charset val="128"/>
    </font>
    <font>
      <b/>
      <sz val="11"/>
      <color theme="1"/>
      <name val="HG丸ｺﾞｼｯｸM-PRO"/>
      <family val="3"/>
      <charset val="128"/>
    </font>
    <font>
      <sz val="6"/>
      <color theme="1"/>
      <name val="HG丸ｺﾞｼｯｸM-PRO"/>
      <family val="3"/>
      <charset val="128"/>
    </font>
    <font>
      <sz val="26"/>
      <color rgb="FFFF0000"/>
      <name val="ＭＳ Ｐゴシック"/>
      <family val="3"/>
      <charset val="128"/>
    </font>
    <font>
      <sz val="24"/>
      <color rgb="FFFFFF00"/>
      <name val="ＭＳ Ｐゴシック"/>
      <family val="3"/>
      <charset val="128"/>
    </font>
    <font>
      <sz val="26"/>
      <name val="ＭＳ Ｐゴシック"/>
      <family val="3"/>
      <charset val="128"/>
    </font>
    <font>
      <sz val="24"/>
      <name val="ＭＳ Ｐゴシック"/>
      <family val="3"/>
      <charset val="128"/>
    </font>
    <font>
      <sz val="22"/>
      <name val="ＭＳ Ｐゴシック"/>
      <family val="3"/>
      <charset val="128"/>
    </font>
    <font>
      <sz val="11"/>
      <color theme="1"/>
      <name val="ＭＳ Ｐゴシック"/>
      <family val="3"/>
      <charset val="128"/>
      <scheme val="minor"/>
    </font>
    <font>
      <sz val="10"/>
      <color indexed="8"/>
      <name val="ＭＳ 明朝"/>
      <family val="1"/>
      <charset val="128"/>
    </font>
    <font>
      <sz val="9"/>
      <name val="ＭＳ Ｐゴシック"/>
      <family val="3"/>
      <charset val="128"/>
    </font>
    <font>
      <b/>
      <sz val="12"/>
      <color rgb="FFFF0000"/>
      <name val="ＭＳ Ｐゴシック"/>
      <family val="3"/>
      <charset val="128"/>
      <scheme val="minor"/>
    </font>
    <font>
      <b/>
      <sz val="16"/>
      <color rgb="FFFF0000"/>
      <name val="ＭＳ Ｐゴシック"/>
      <family val="3"/>
      <charset val="128"/>
    </font>
    <font>
      <b/>
      <sz val="10"/>
      <color rgb="FFFF0000"/>
      <name val="ＭＳ Ｐゴシック"/>
      <family val="3"/>
      <charset val="128"/>
      <scheme val="minor"/>
    </font>
    <font>
      <sz val="11"/>
      <color theme="1"/>
      <name val="ＭＳ Ｐゴシック"/>
      <family val="2"/>
      <charset val="128"/>
      <scheme val="minor"/>
    </font>
    <font>
      <sz val="11"/>
      <color theme="1"/>
      <name val="ＭＳ Ｐゴシック"/>
      <family val="2"/>
      <charset val="128"/>
    </font>
    <font>
      <sz val="16"/>
      <color theme="1"/>
      <name val="ＭＳ Ｐゴシック"/>
      <family val="2"/>
      <charset val="128"/>
    </font>
    <font>
      <sz val="24"/>
      <color theme="1"/>
      <name val="ＭＳ Ｐゴシック"/>
      <family val="2"/>
      <charset val="128"/>
    </font>
    <font>
      <sz val="6"/>
      <name val="ＭＳ Ｐゴシック"/>
      <family val="2"/>
      <charset val="128"/>
    </font>
    <font>
      <sz val="24"/>
      <color theme="1"/>
      <name val="ＭＳ Ｐゴシック"/>
      <family val="3"/>
      <charset val="128"/>
    </font>
    <font>
      <sz val="12"/>
      <color theme="1"/>
      <name val="ＭＳ Ｐゴシック"/>
      <family val="3"/>
      <charset val="128"/>
    </font>
    <font>
      <b/>
      <sz val="12"/>
      <color rgb="FFFF0000"/>
      <name val="ＭＳ Ｐゴシック"/>
      <family val="3"/>
      <charset val="128"/>
    </font>
    <font>
      <b/>
      <sz val="11"/>
      <color theme="1"/>
      <name val="ＭＳ Ｐゴシック"/>
      <family val="3"/>
      <charset val="128"/>
    </font>
    <font>
      <b/>
      <sz val="14"/>
      <color rgb="FFFF0000"/>
      <name val="HG丸ｺﾞｼｯｸM-PRO"/>
      <family val="3"/>
      <charset val="128"/>
    </font>
    <font>
      <sz val="12"/>
      <color theme="1"/>
      <name val="ＭＳ Ｐゴシック"/>
      <family val="2"/>
      <charset val="128"/>
    </font>
    <font>
      <sz val="12"/>
      <name val="ＭＳ Ｐゴシック"/>
      <family val="3"/>
      <charset val="128"/>
    </font>
    <font>
      <b/>
      <sz val="13"/>
      <color theme="1"/>
      <name val="ＭＳ Ｐゴシック"/>
      <family val="3"/>
      <charset val="128"/>
    </font>
    <font>
      <b/>
      <u val="double"/>
      <sz val="16"/>
      <color theme="1"/>
      <name val="ＭＳ Ｐゴシック"/>
      <family val="3"/>
      <charset val="128"/>
    </font>
    <font>
      <sz val="22"/>
      <color rgb="FFFFFF00"/>
      <name val="ＭＳ Ｐゴシック"/>
      <family val="3"/>
      <charset val="128"/>
    </font>
    <font>
      <sz val="16"/>
      <color theme="1"/>
      <name val="ＭＳ Ｐ明朝"/>
      <family val="1"/>
      <charset val="128"/>
    </font>
    <font>
      <b/>
      <sz val="14"/>
      <color rgb="FFFF0000"/>
      <name val="ＭＳ Ｐゴシック"/>
      <family val="3"/>
      <charset val="128"/>
      <scheme val="minor"/>
    </font>
    <font>
      <sz val="12"/>
      <color theme="1"/>
      <name val="ＭＳ Ｐ明朝"/>
      <family val="1"/>
      <charset val="128"/>
    </font>
    <font>
      <sz val="10.5"/>
      <color theme="1"/>
      <name val="ＭＳ Ｐ明朝"/>
      <family val="1"/>
      <charset val="128"/>
    </font>
    <font>
      <sz val="12"/>
      <color theme="1"/>
      <name val="ＭＳ Ｐゴシック"/>
      <family val="2"/>
      <charset val="128"/>
      <scheme val="minor"/>
    </font>
    <font>
      <sz val="11"/>
      <name val="ＭＳ Ｐ明朝"/>
      <family val="1"/>
      <charset val="128"/>
    </font>
    <font>
      <sz val="9"/>
      <color theme="1"/>
      <name val="ＭＳ Ｐ明朝"/>
      <family val="1"/>
      <charset val="128"/>
    </font>
    <font>
      <sz val="11"/>
      <color theme="1"/>
      <name val="ＭＳ Ｐ明朝"/>
      <family val="1"/>
      <charset val="128"/>
    </font>
    <font>
      <sz val="10"/>
      <color theme="1"/>
      <name val="ＭＳ Ｐ明朝"/>
      <family val="1"/>
      <charset val="128"/>
    </font>
    <font>
      <sz val="10"/>
      <color theme="1"/>
      <name val="Century"/>
      <family val="1"/>
    </font>
    <font>
      <sz val="10"/>
      <name val="ＭＳ Ｐ明朝"/>
      <family val="1"/>
      <charset val="128"/>
    </font>
    <font>
      <b/>
      <sz val="10"/>
      <color rgb="FFFF0000"/>
      <name val="HG丸ｺﾞｼｯｸM-PRO"/>
      <family val="3"/>
      <charset val="128"/>
    </font>
    <font>
      <b/>
      <sz val="11"/>
      <color rgb="FFFF0000"/>
      <name val="ＭＳ Ｐ明朝"/>
      <family val="1"/>
      <charset val="128"/>
    </font>
    <font>
      <u/>
      <sz val="9"/>
      <name val="ＭＳ Ｐ明朝"/>
      <family val="1"/>
      <charset val="128"/>
    </font>
    <font>
      <sz val="7"/>
      <name val="ＭＳ Ｐ明朝"/>
      <family val="1"/>
      <charset val="128"/>
    </font>
    <font>
      <sz val="9"/>
      <name val="ＭＳ Ｐ明朝"/>
      <family val="1"/>
      <charset val="128"/>
    </font>
    <font>
      <b/>
      <sz val="10"/>
      <name val="ＭＳ Ｐ明朝"/>
      <family val="1"/>
      <charset val="128"/>
    </font>
    <font>
      <b/>
      <u val="double"/>
      <sz val="10"/>
      <name val="ＭＳ Ｐ明朝"/>
      <family val="1"/>
      <charset val="128"/>
    </font>
    <font>
      <b/>
      <sz val="8"/>
      <color rgb="FFFF0000"/>
      <name val="HG丸ｺﾞｼｯｸM-PRO"/>
      <family val="3"/>
      <charset val="128"/>
    </font>
    <font>
      <u/>
      <sz val="11"/>
      <color theme="10"/>
      <name val="ＭＳ Ｐゴシック"/>
      <family val="3"/>
      <charset val="128"/>
    </font>
    <font>
      <u/>
      <sz val="11"/>
      <name val="ＭＳ Ｐ明朝"/>
      <family val="1"/>
      <charset val="128"/>
    </font>
    <font>
      <sz val="16"/>
      <name val="ＭＳ Ｐ明朝"/>
      <family val="1"/>
      <charset val="128"/>
    </font>
    <font>
      <sz val="11"/>
      <name val="ＭＳ Ｐゴシック"/>
      <family val="3"/>
    </font>
    <font>
      <sz val="11"/>
      <color indexed="8"/>
      <name val="ＭＳ 明朝"/>
      <family val="1"/>
      <charset val="128"/>
    </font>
    <font>
      <sz val="11"/>
      <color indexed="8"/>
      <name val="ＭＳ Ｐゴシック"/>
      <family val="3"/>
      <charset val="128"/>
    </font>
    <font>
      <sz val="20"/>
      <color theme="1"/>
      <name val="HG丸ｺﾞｼｯｸM-PRO"/>
      <family val="3"/>
      <charset val="128"/>
    </font>
    <font>
      <b/>
      <sz val="18"/>
      <color rgb="FFFF0000"/>
      <name val="HG丸ｺﾞｼｯｸM-PRO"/>
      <family val="3"/>
      <charset val="128"/>
    </font>
    <font>
      <b/>
      <sz val="20"/>
      <color rgb="FFFF0000"/>
      <name val="ＭＳ Ｐゴシック"/>
      <family val="3"/>
      <charset val="128"/>
    </font>
    <font>
      <sz val="22"/>
      <color theme="1"/>
      <name val="HG丸ｺﾞｼｯｸM-PRO"/>
      <family val="3"/>
      <charset val="128"/>
    </font>
    <font>
      <u/>
      <sz val="20"/>
      <color theme="10"/>
      <name val="ＭＳ Ｐゴシック"/>
      <family val="2"/>
      <charset val="128"/>
      <scheme val="minor"/>
    </font>
    <font>
      <sz val="16"/>
      <color theme="1"/>
      <name val="HG丸ｺﾞｼｯｸM-PRO"/>
      <family val="3"/>
      <charset val="128"/>
    </font>
    <font>
      <sz val="18"/>
      <color theme="1"/>
      <name val="HG丸ｺﾞｼｯｸM-PRO"/>
      <family val="3"/>
      <charset val="128"/>
    </font>
    <font>
      <sz val="14"/>
      <name val="ＭＳ Ｐゴシック"/>
      <family val="3"/>
      <charset val="128"/>
    </font>
    <font>
      <sz val="14"/>
      <color indexed="8"/>
      <name val="ＭＳ 明朝"/>
      <family val="1"/>
      <charset val="128"/>
    </font>
    <font>
      <sz val="20"/>
      <name val="HG丸ｺﾞｼｯｸM-PRO"/>
      <family val="3"/>
      <charset val="128"/>
    </font>
    <font>
      <sz val="22"/>
      <name val="HG丸ｺﾞｼｯｸM-PRO"/>
      <family val="3"/>
      <charset val="128"/>
    </font>
    <font>
      <sz val="16"/>
      <name val="HG丸ｺﾞｼｯｸM-PRO"/>
      <family val="3"/>
      <charset val="128"/>
    </font>
    <font>
      <sz val="10"/>
      <color theme="1"/>
      <name val="HG丸ｺﾞｼｯｸM-PRO"/>
      <family val="3"/>
      <charset val="128"/>
    </font>
    <font>
      <sz val="14"/>
      <name val="HG丸ｺﾞｼｯｸM-PRO"/>
      <family val="3"/>
      <charset val="128"/>
    </font>
    <font>
      <sz val="18"/>
      <name val="HG丸ｺﾞｼｯｸM-PRO"/>
      <family val="3"/>
      <charset val="128"/>
    </font>
    <font>
      <b/>
      <sz val="16"/>
      <name val="ＭＳ Ｐ明朝"/>
      <family val="1"/>
      <charset val="128"/>
    </font>
    <font>
      <b/>
      <sz val="20"/>
      <name val="HG丸ｺﾞｼｯｸM-PRO"/>
      <family val="3"/>
      <charset val="128"/>
    </font>
    <font>
      <sz val="14"/>
      <color theme="1"/>
      <name val="HG丸ｺﾞｼｯｸM-PRO"/>
      <family val="3"/>
      <charset val="128"/>
    </font>
    <font>
      <b/>
      <sz val="20"/>
      <color rgb="FFFF0000"/>
      <name val="ＭＳ Ｐゴシック"/>
      <family val="3"/>
      <charset val="128"/>
      <scheme val="minor"/>
    </font>
    <font>
      <sz val="11"/>
      <color rgb="FFFF0000"/>
      <name val="ＭＳ Ｐゴシック"/>
      <family val="3"/>
      <charset val="128"/>
    </font>
    <font>
      <sz val="5"/>
      <name val="ＭＳ Ｐゴシック"/>
      <family val="3"/>
      <charset val="128"/>
    </font>
    <font>
      <sz val="24"/>
      <color theme="1"/>
      <name val="HG丸ｺﾞｼｯｸM-PRO"/>
      <family val="3"/>
      <charset val="128"/>
    </font>
    <font>
      <sz val="24"/>
      <color rgb="FFFF0000"/>
      <name val="HG丸ｺﾞｼｯｸM-PRO"/>
      <family val="3"/>
      <charset val="128"/>
    </font>
    <font>
      <sz val="26"/>
      <color theme="1"/>
      <name val="HG丸ｺﾞｼｯｸM-PRO"/>
      <family val="3"/>
      <charset val="128"/>
    </font>
    <font>
      <u/>
      <sz val="14"/>
      <color theme="1"/>
      <name val="HG丸ｺﾞｼｯｸM-PRO"/>
      <family val="3"/>
      <charset val="128"/>
    </font>
    <font>
      <b/>
      <sz val="11"/>
      <color rgb="FFFF0000"/>
      <name val="HG丸ｺﾞｼｯｸM-PRO"/>
      <family val="3"/>
      <charset val="128"/>
    </font>
    <font>
      <b/>
      <sz val="18"/>
      <color theme="1"/>
      <name val="HG丸ｺﾞｼｯｸM-PRO"/>
      <family val="3"/>
      <charset val="128"/>
    </font>
    <font>
      <b/>
      <sz val="14"/>
      <color theme="1"/>
      <name val="HG丸ｺﾞｼｯｸM-PRO"/>
      <family val="3"/>
      <charset val="128"/>
    </font>
    <font>
      <sz val="20"/>
      <name val="ＭＳ Ｐゴシック"/>
      <family val="3"/>
      <charset val="128"/>
    </font>
    <font>
      <b/>
      <sz val="10"/>
      <name val="ＭＳ Ｐゴシック"/>
      <family val="3"/>
      <charset val="128"/>
      <scheme val="minor"/>
    </font>
    <font>
      <sz val="9"/>
      <color theme="1"/>
      <name val="ＭＳ Ｐゴシック"/>
      <family val="2"/>
      <charset val="128"/>
    </font>
    <font>
      <sz val="9"/>
      <color theme="1"/>
      <name val="ＭＳ Ｐゴシック"/>
      <family val="3"/>
      <charset val="128"/>
    </font>
    <font>
      <sz val="11"/>
      <name val="ＭＳ Ｐゴシック"/>
      <family val="3"/>
      <charset val="128"/>
      <scheme val="minor"/>
    </font>
    <font>
      <u/>
      <sz val="22"/>
      <color theme="10"/>
      <name val="ＭＳ Ｐゴシック"/>
      <family val="2"/>
      <charset val="128"/>
      <scheme val="minor"/>
    </font>
    <font>
      <sz val="9"/>
      <color rgb="FFFF0000"/>
      <name val="ＭＳ Ｐゴシック"/>
      <family val="3"/>
      <charset val="128"/>
    </font>
    <font>
      <sz val="9"/>
      <color rgb="FFFF0000"/>
      <name val="Segoe UI Symbol"/>
      <family val="3"/>
    </font>
    <font>
      <sz val="16"/>
      <color rgb="FFFF0000"/>
      <name val="HG丸ｺﾞｼｯｸM-PRO"/>
      <family val="3"/>
      <charset val="128"/>
    </font>
    <font>
      <sz val="12"/>
      <color rgb="FFFF0000"/>
      <name val="HG丸ｺﾞｼｯｸM-PRO"/>
      <family val="3"/>
      <charset val="128"/>
    </font>
    <font>
      <sz val="20"/>
      <color rgb="FFFF0000"/>
      <name val="HG丸ｺﾞｼｯｸM-PRO"/>
      <family val="3"/>
      <charset val="128"/>
    </font>
    <font>
      <b/>
      <sz val="20"/>
      <color theme="1"/>
      <name val="HG丸ｺﾞｼｯｸM-PRO"/>
      <family val="3"/>
      <charset val="128"/>
    </font>
    <font>
      <sz val="18"/>
      <name val="ＭＳ Ｐ明朝"/>
      <family val="1"/>
      <charset val="128"/>
    </font>
    <font>
      <sz val="12"/>
      <name val="ＭＳ Ｐ明朝"/>
      <family val="1"/>
      <charset val="128"/>
    </font>
    <font>
      <b/>
      <sz val="11"/>
      <color rgb="FFFF0000"/>
      <name val="ＭＳ Ｐゴシック"/>
      <family val="3"/>
      <charset val="128"/>
    </font>
    <font>
      <sz val="11"/>
      <color rgb="FFFFFF00"/>
      <name val="ＭＳ Ｐゴシック"/>
      <family val="3"/>
      <charset val="128"/>
    </font>
    <font>
      <b/>
      <sz val="20"/>
      <color rgb="FFFFFF00"/>
      <name val="ＭＳ Ｐゴシック"/>
      <family val="3"/>
      <charset val="128"/>
    </font>
    <font>
      <sz val="21"/>
      <name val="ＭＳ Ｐゴシック"/>
      <family val="3"/>
      <charset val="128"/>
    </font>
    <font>
      <b/>
      <sz val="14"/>
      <name val="ＭＳ Ｐゴシック"/>
      <family val="3"/>
      <charset val="128"/>
    </font>
    <font>
      <b/>
      <sz val="14"/>
      <color rgb="FFFFFF00"/>
      <name val="ＭＳ Ｐゴシック"/>
      <family val="3"/>
      <charset val="128"/>
    </font>
    <font>
      <b/>
      <sz val="14"/>
      <color rgb="FFFF0000"/>
      <name val="ＭＳ Ｐゴシック"/>
      <family val="3"/>
      <charset val="128"/>
    </font>
    <font>
      <sz val="10"/>
      <name val="ＭＳ Ｐゴシック"/>
      <family val="3"/>
      <charset val="128"/>
    </font>
    <font>
      <b/>
      <sz val="20"/>
      <color rgb="FFFF0000"/>
      <name val="HG丸ｺﾞｼｯｸM-PRO"/>
      <family val="3"/>
      <charset val="128"/>
    </font>
    <font>
      <sz val="20"/>
      <color rgb="FFFFFF00"/>
      <name val="ＭＳ Ｐゴシック"/>
      <family val="3"/>
      <charset val="128"/>
    </font>
    <font>
      <b/>
      <sz val="18"/>
      <color rgb="FFFF0000"/>
      <name val="ＭＳ Ｐゴシック"/>
      <family val="3"/>
      <charset val="128"/>
    </font>
    <font>
      <b/>
      <sz val="16"/>
      <color rgb="FFFF0000"/>
      <name val="HG丸ｺﾞｼｯｸM-PRO"/>
      <family val="3"/>
      <charset val="128"/>
    </font>
    <font>
      <sz val="11"/>
      <name val="HG丸ｺﾞｼｯｸM-PRO"/>
      <family val="3"/>
      <charset val="128"/>
    </font>
    <font>
      <b/>
      <sz val="12"/>
      <name val="HG丸ｺﾞｼｯｸM-PRO"/>
      <family val="3"/>
      <charset val="128"/>
    </font>
    <font>
      <b/>
      <sz val="12"/>
      <color rgb="FFFF0000"/>
      <name val="HG丸ｺﾞｼｯｸM-PRO"/>
      <family val="3"/>
      <charset val="128"/>
    </font>
    <font>
      <sz val="9"/>
      <name val="HG丸ｺﾞｼｯｸM-PRO"/>
      <family val="3"/>
      <charset val="128"/>
    </font>
    <font>
      <sz val="10.5"/>
      <name val="HG丸ｺﾞｼｯｸM-PRO"/>
      <family val="3"/>
      <charset val="128"/>
    </font>
    <font>
      <b/>
      <sz val="20"/>
      <color rgb="FFFF0000"/>
      <name val="ＭＳ 明朝"/>
      <family val="1"/>
      <charset val="128"/>
    </font>
    <font>
      <b/>
      <sz val="14"/>
      <color rgb="FF00B0F0"/>
      <name val="HG丸ｺﾞｼｯｸM-PRO"/>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s>
  <borders count="139">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diagonal/>
    </border>
    <border>
      <left style="thin">
        <color auto="1"/>
      </left>
      <right/>
      <top style="medium">
        <color auto="1"/>
      </top>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diagonal/>
    </border>
    <border>
      <left style="medium">
        <color auto="1"/>
      </left>
      <right/>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auto="1"/>
      </left>
      <right style="dotted">
        <color auto="1"/>
      </right>
      <top style="medium">
        <color auto="1"/>
      </top>
      <bottom/>
      <diagonal/>
    </border>
    <border>
      <left style="dotted">
        <color auto="1"/>
      </left>
      <right style="dotted">
        <color auto="1"/>
      </right>
      <top style="medium">
        <color auto="1"/>
      </top>
      <bottom/>
      <diagonal/>
    </border>
    <border>
      <left style="dotted">
        <color auto="1"/>
      </left>
      <right style="medium">
        <color indexed="64"/>
      </right>
      <top style="medium">
        <color auto="1"/>
      </top>
      <bottom/>
      <diagonal/>
    </border>
    <border>
      <left style="medium">
        <color indexed="64"/>
      </left>
      <right/>
      <top style="thin">
        <color auto="1"/>
      </top>
      <bottom style="medium">
        <color indexed="64"/>
      </bottom>
      <diagonal/>
    </border>
    <border>
      <left/>
      <right style="thin">
        <color auto="1"/>
      </right>
      <top style="medium">
        <color indexed="64"/>
      </top>
      <bottom style="medium">
        <color indexed="64"/>
      </bottom>
      <diagonal/>
    </border>
    <border>
      <left style="thin">
        <color auto="1"/>
      </left>
      <right/>
      <top style="medium">
        <color auto="1"/>
      </top>
      <bottom style="medium">
        <color auto="1"/>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0">
    <xf numFmtId="0" fontId="0" fillId="0" borderId="0">
      <alignment vertical="center"/>
    </xf>
    <xf numFmtId="0" fontId="6" fillId="0" borderId="0" applyNumberFormat="0" applyFill="0" applyBorder="0" applyAlignment="0" applyProtection="0">
      <alignment vertical="center"/>
    </xf>
    <xf numFmtId="0" fontId="15" fillId="0" borderId="0"/>
    <xf numFmtId="0" fontId="15" fillId="0" borderId="0">
      <alignment vertical="center"/>
    </xf>
    <xf numFmtId="0" fontId="23" fillId="0" borderId="0">
      <alignment vertical="center"/>
    </xf>
    <xf numFmtId="0" fontId="30" fillId="0" borderId="0">
      <alignment vertical="center"/>
    </xf>
    <xf numFmtId="0" fontId="15" fillId="0" borderId="0"/>
    <xf numFmtId="0" fontId="29" fillId="0" borderId="0">
      <alignment vertical="center"/>
    </xf>
    <xf numFmtId="0" fontId="63" fillId="0" borderId="0" applyNumberFormat="0" applyFill="0" applyBorder="0" applyAlignment="0" applyProtection="0"/>
    <xf numFmtId="0" fontId="15" fillId="0" borderId="0"/>
  </cellStyleXfs>
  <cellXfs count="630">
    <xf numFmtId="0" fontId="0" fillId="0" borderId="0" xfId="0">
      <alignment vertical="center"/>
    </xf>
    <xf numFmtId="0" fontId="3" fillId="0" borderId="0" xfId="0" applyFont="1" applyAlignment="1">
      <alignment horizontal="justify" vertical="center"/>
    </xf>
    <xf numFmtId="0" fontId="2" fillId="0" borderId="0" xfId="0" applyFont="1">
      <alignment vertical="center"/>
    </xf>
    <xf numFmtId="0" fontId="9" fillId="0" borderId="0" xfId="0" applyFont="1">
      <alignment vertical="center"/>
    </xf>
    <xf numFmtId="0" fontId="7" fillId="0" borderId="11" xfId="0" applyFont="1" applyBorder="1" applyAlignment="1">
      <alignment horizontal="center" vertical="center" wrapText="1"/>
    </xf>
    <xf numFmtId="0" fontId="7" fillId="0" borderId="5" xfId="0" applyFont="1" applyBorder="1">
      <alignment vertical="center"/>
    </xf>
    <xf numFmtId="0" fontId="10" fillId="0" borderId="6" xfId="0" applyFont="1" applyBorder="1">
      <alignment vertical="center"/>
    </xf>
    <xf numFmtId="0" fontId="10" fillId="0" borderId="0" xfId="0" applyFont="1" applyAlignment="1">
      <alignment vertical="center" wrapText="1"/>
    </xf>
    <xf numFmtId="0" fontId="10" fillId="0" borderId="1" xfId="0" applyFont="1" applyBorder="1" applyAlignment="1">
      <alignment vertical="center" wrapText="1"/>
    </xf>
    <xf numFmtId="0" fontId="11" fillId="0" borderId="0" xfId="0" applyFont="1" applyAlignment="1">
      <alignment vertical="center" wrapText="1"/>
    </xf>
    <xf numFmtId="0" fontId="7" fillId="0" borderId="6" xfId="0" applyFont="1" applyBorder="1">
      <alignment vertical="center"/>
    </xf>
    <xf numFmtId="0" fontId="7" fillId="0" borderId="0" xfId="0" applyFont="1" applyAlignment="1">
      <alignment vertical="center" wrapText="1"/>
    </xf>
    <xf numFmtId="0" fontId="7" fillId="0" borderId="1" xfId="0" applyFont="1" applyBorder="1" applyAlignment="1">
      <alignment vertical="center" wrapText="1"/>
    </xf>
    <xf numFmtId="0" fontId="12" fillId="0" borderId="3" xfId="0" applyFont="1" applyBorder="1">
      <alignment vertical="center"/>
    </xf>
    <xf numFmtId="0" fontId="12" fillId="0" borderId="35" xfId="0" applyFont="1" applyBorder="1" applyAlignment="1">
      <alignment vertical="center" wrapText="1"/>
    </xf>
    <xf numFmtId="0" fontId="12" fillId="0" borderId="2" xfId="0" applyFont="1" applyBorder="1" applyAlignment="1">
      <alignment vertical="center" wrapText="1"/>
    </xf>
    <xf numFmtId="0" fontId="7" fillId="0" borderId="0" xfId="0" applyFont="1">
      <alignment vertical="center"/>
    </xf>
    <xf numFmtId="0" fontId="7" fillId="0" borderId="8" xfId="0" applyFont="1" applyBorder="1">
      <alignment vertical="center"/>
    </xf>
    <xf numFmtId="0" fontId="0" fillId="0" borderId="3" xfId="0" applyBorder="1">
      <alignment vertical="center"/>
    </xf>
    <xf numFmtId="0" fontId="0" fillId="0" borderId="35" xfId="0" applyBorder="1">
      <alignment vertical="center"/>
    </xf>
    <xf numFmtId="0" fontId="0" fillId="0" borderId="2" xfId="0" applyBorder="1">
      <alignment vertical="center"/>
    </xf>
    <xf numFmtId="0" fontId="7" fillId="0" borderId="0" xfId="0" applyFont="1" applyAlignment="1">
      <alignment horizontal="center" vertical="center"/>
    </xf>
    <xf numFmtId="0" fontId="5" fillId="0" borderId="0" xfId="0" applyFont="1">
      <alignment vertical="center"/>
    </xf>
    <xf numFmtId="0" fontId="3" fillId="0" borderId="0" xfId="0" applyFont="1">
      <alignment vertical="center"/>
    </xf>
    <xf numFmtId="0" fontId="7" fillId="0" borderId="34" xfId="0" applyFont="1" applyBorder="1">
      <alignment vertical="center"/>
    </xf>
    <xf numFmtId="0" fontId="5" fillId="0" borderId="3" xfId="0" applyFont="1" applyBorder="1">
      <alignment vertical="center"/>
    </xf>
    <xf numFmtId="0" fontId="3" fillId="0" borderId="35" xfId="0" applyFont="1" applyBorder="1">
      <alignment vertical="center"/>
    </xf>
    <xf numFmtId="0" fontId="4" fillId="0" borderId="5" xfId="0" applyFont="1" applyBorder="1">
      <alignment vertical="center"/>
    </xf>
    <xf numFmtId="0" fontId="3" fillId="0" borderId="8" xfId="0" applyFont="1" applyBorder="1">
      <alignment vertical="center"/>
    </xf>
    <xf numFmtId="0" fontId="15" fillId="0" borderId="0" xfId="3">
      <alignment vertical="center"/>
    </xf>
    <xf numFmtId="0" fontId="22" fillId="0" borderId="0" xfId="3" applyFont="1">
      <alignment vertical="center"/>
    </xf>
    <xf numFmtId="0" fontId="15" fillId="0" borderId="0" xfId="3" applyAlignment="1">
      <alignment horizontal="center" vertical="center"/>
    </xf>
    <xf numFmtId="177" fontId="24" fillId="0" borderId="0" xfId="4" applyNumberFormat="1" applyFont="1" applyAlignment="1">
      <alignment horizontal="center" vertical="center" wrapText="1" shrinkToFit="1"/>
    </xf>
    <xf numFmtId="0" fontId="25" fillId="0" borderId="0" xfId="3" applyFont="1">
      <alignment vertical="center"/>
    </xf>
    <xf numFmtId="0" fontId="26" fillId="0" borderId="0" xfId="0" applyFont="1" applyAlignment="1">
      <alignment vertical="center" wrapText="1"/>
    </xf>
    <xf numFmtId="0" fontId="9" fillId="0" borderId="0" xfId="0" applyFont="1" applyAlignment="1">
      <alignment vertical="center" wrapText="1"/>
    </xf>
    <xf numFmtId="0" fontId="28" fillId="0" borderId="0" xfId="0" applyFont="1" applyAlignment="1">
      <alignment vertical="center" wrapText="1"/>
    </xf>
    <xf numFmtId="0" fontId="14" fillId="0" borderId="0" xfId="0" applyFont="1" applyAlignment="1">
      <alignment horizontal="center" vertical="center"/>
    </xf>
    <xf numFmtId="0" fontId="7" fillId="0" borderId="0" xfId="0" applyFont="1" applyAlignment="1">
      <alignment horizontal="center" vertical="center" wrapText="1"/>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0" fontId="12" fillId="0" borderId="0" xfId="0" applyFont="1" applyAlignment="1">
      <alignment vertical="center" wrapText="1"/>
    </xf>
    <xf numFmtId="0" fontId="16" fillId="0" borderId="0" xfId="0" applyFont="1" applyAlignment="1">
      <alignment horizontal="center" vertical="center" wrapText="1"/>
    </xf>
    <xf numFmtId="0" fontId="30" fillId="0" borderId="0" xfId="5">
      <alignment vertical="center"/>
    </xf>
    <xf numFmtId="0" fontId="31" fillId="3" borderId="0" xfId="5" applyFont="1" applyFill="1">
      <alignment vertical="center"/>
    </xf>
    <xf numFmtId="0" fontId="30" fillId="3" borderId="0" xfId="5" applyFill="1">
      <alignment vertical="center"/>
    </xf>
    <xf numFmtId="0" fontId="32" fillId="3" borderId="0" xfId="5" applyFont="1" applyFill="1">
      <alignment vertical="center"/>
    </xf>
    <xf numFmtId="0" fontId="35" fillId="3" borderId="0" xfId="5" applyFont="1" applyFill="1">
      <alignment vertical="center"/>
    </xf>
    <xf numFmtId="0" fontId="30" fillId="3" borderId="8" xfId="5" applyFill="1" applyBorder="1">
      <alignment vertical="center"/>
    </xf>
    <xf numFmtId="0" fontId="36" fillId="0" borderId="0" xfId="3" applyFont="1">
      <alignment vertical="center"/>
    </xf>
    <xf numFmtId="0" fontId="39" fillId="3" borderId="0" xfId="5" applyFont="1" applyFill="1" applyAlignment="1">
      <alignment vertical="center" wrapText="1"/>
    </xf>
    <xf numFmtId="0" fontId="30" fillId="0" borderId="0" xfId="5" applyAlignment="1">
      <alignment vertical="center" wrapText="1"/>
    </xf>
    <xf numFmtId="0" fontId="29" fillId="0" borderId="0" xfId="7">
      <alignment vertical="center"/>
    </xf>
    <xf numFmtId="176" fontId="29" fillId="0" borderId="0" xfId="7" applyNumberFormat="1">
      <alignment vertical="center"/>
    </xf>
    <xf numFmtId="0" fontId="19" fillId="0" borderId="0" xfId="3" applyFont="1" applyAlignment="1">
      <alignment vertical="center" wrapText="1"/>
    </xf>
    <xf numFmtId="0" fontId="45" fillId="0" borderId="0" xfId="0" applyFont="1" applyAlignment="1">
      <alignment vertical="center" wrapText="1"/>
    </xf>
    <xf numFmtId="0" fontId="46" fillId="0" borderId="0" xfId="0" applyFont="1">
      <alignment vertical="center"/>
    </xf>
    <xf numFmtId="0" fontId="49" fillId="0" borderId="0" xfId="2" applyFont="1"/>
    <xf numFmtId="0" fontId="9" fillId="0" borderId="0" xfId="2" applyFont="1" applyAlignment="1">
      <alignment vertical="center"/>
    </xf>
    <xf numFmtId="0" fontId="53" fillId="0" borderId="0" xfId="0" applyFont="1" applyAlignment="1">
      <alignment vertical="center" wrapText="1"/>
    </xf>
    <xf numFmtId="0" fontId="55" fillId="0" borderId="0" xfId="2" applyFont="1" applyAlignment="1">
      <alignment vertical="center" wrapText="1"/>
    </xf>
    <xf numFmtId="0" fontId="59" fillId="0" borderId="0" xfId="2" applyFont="1"/>
    <xf numFmtId="0" fontId="49" fillId="0" borderId="0" xfId="2" applyFont="1" applyAlignment="1">
      <alignment vertical="center" textRotation="255"/>
    </xf>
    <xf numFmtId="0" fontId="54" fillId="0" borderId="0" xfId="2" applyFont="1"/>
    <xf numFmtId="0" fontId="49" fillId="0" borderId="0" xfId="2" applyFont="1" applyAlignment="1">
      <alignment vertical="center"/>
    </xf>
    <xf numFmtId="0" fontId="62" fillId="0" borderId="0" xfId="0" applyFont="1">
      <alignment vertical="center"/>
    </xf>
    <xf numFmtId="0" fontId="15" fillId="0" borderId="0" xfId="2"/>
    <xf numFmtId="0" fontId="15" fillId="0" borderId="20" xfId="2" applyBorder="1" applyAlignment="1">
      <alignment vertical="center"/>
    </xf>
    <xf numFmtId="0" fontId="15" fillId="0" borderId="0" xfId="2" applyAlignment="1">
      <alignment vertical="center"/>
    </xf>
    <xf numFmtId="0" fontId="15" fillId="0" borderId="20" xfId="2" applyBorder="1"/>
    <xf numFmtId="0" fontId="59" fillId="0" borderId="0" xfId="3" applyFont="1">
      <alignment vertical="center"/>
    </xf>
    <xf numFmtId="0" fontId="15" fillId="0" borderId="0" xfId="9"/>
    <xf numFmtId="0" fontId="59" fillId="0" borderId="0" xfId="9" applyFont="1"/>
    <xf numFmtId="0" fontId="65" fillId="0" borderId="0" xfId="9" applyFont="1"/>
    <xf numFmtId="0" fontId="66" fillId="0" borderId="0" xfId="9" applyFont="1"/>
    <xf numFmtId="0" fontId="67" fillId="0" borderId="0" xfId="3" applyFont="1">
      <alignment vertical="center"/>
    </xf>
    <xf numFmtId="0" fontId="59" fillId="0" borderId="0" xfId="3" applyFont="1" applyAlignment="1"/>
    <xf numFmtId="0" fontId="25" fillId="0" borderId="0" xfId="3" applyFont="1" applyAlignment="1"/>
    <xf numFmtId="0" fontId="15" fillId="0" borderId="0" xfId="3" applyAlignment="1"/>
    <xf numFmtId="0" fontId="15" fillId="4" borderId="0" xfId="3" applyFill="1" applyAlignment="1"/>
    <xf numFmtId="0" fontId="15" fillId="4" borderId="0" xfId="3" applyFill="1">
      <alignment vertical="center"/>
    </xf>
    <xf numFmtId="0" fontId="68" fillId="0" borderId="0" xfId="9" applyFont="1"/>
    <xf numFmtId="0" fontId="59" fillId="0" borderId="0" xfId="9" applyFont="1" applyAlignment="1">
      <alignment vertical="center"/>
    </xf>
    <xf numFmtId="0" fontId="15" fillId="0" borderId="20" xfId="9" applyBorder="1"/>
    <xf numFmtId="0" fontId="66" fillId="0" borderId="20" xfId="9" applyFont="1" applyBorder="1"/>
    <xf numFmtId="0" fontId="68" fillId="0" borderId="20" xfId="9" applyFont="1" applyBorder="1"/>
    <xf numFmtId="0" fontId="15" fillId="0" borderId="20" xfId="3" applyBorder="1">
      <alignment vertical="center"/>
    </xf>
    <xf numFmtId="0" fontId="68" fillId="0" borderId="20" xfId="9" applyFont="1" applyBorder="1" applyAlignment="1">
      <alignment horizontal="center" vertical="center"/>
    </xf>
    <xf numFmtId="0" fontId="68" fillId="0" borderId="20" xfId="9" applyFont="1" applyBorder="1" applyAlignment="1">
      <alignment horizontal="center" vertical="center" shrinkToFit="1"/>
    </xf>
    <xf numFmtId="0" fontId="68" fillId="0" borderId="20" xfId="9" applyFont="1" applyBorder="1" applyAlignment="1">
      <alignment vertical="center" shrinkToFit="1"/>
    </xf>
    <xf numFmtId="0" fontId="68" fillId="0" borderId="20" xfId="9" applyFont="1" applyBorder="1" applyAlignment="1">
      <alignment horizontal="left" vertical="center" shrinkToFit="1"/>
    </xf>
    <xf numFmtId="0" fontId="15" fillId="0" borderId="20" xfId="9" applyBorder="1" applyAlignment="1">
      <alignment horizontal="center" vertical="center"/>
    </xf>
    <xf numFmtId="0" fontId="15" fillId="0" borderId="20" xfId="3" applyBorder="1" applyAlignment="1">
      <alignment horizontal="center" vertical="center"/>
    </xf>
    <xf numFmtId="0" fontId="15" fillId="0" borderId="20" xfId="9" applyBorder="1" applyAlignment="1">
      <alignment vertical="center" shrinkToFit="1"/>
    </xf>
    <xf numFmtId="0" fontId="68" fillId="0" borderId="0" xfId="3" applyFont="1">
      <alignment vertical="center"/>
    </xf>
    <xf numFmtId="0" fontId="15" fillId="0" borderId="0" xfId="9" applyAlignment="1">
      <alignment vertical="center"/>
    </xf>
    <xf numFmtId="0" fontId="68" fillId="0" borderId="20" xfId="3" applyFont="1" applyBorder="1">
      <alignment vertical="center"/>
    </xf>
    <xf numFmtId="0" fontId="40" fillId="3" borderId="0" xfId="5" applyFont="1" applyFill="1" applyAlignment="1">
      <alignment horizontal="right" vertical="center"/>
    </xf>
    <xf numFmtId="0" fontId="41" fillId="3" borderId="0" xfId="5" applyFont="1" applyFill="1">
      <alignment vertical="center"/>
    </xf>
    <xf numFmtId="0" fontId="7" fillId="0" borderId="110" xfId="0" applyFont="1" applyBorder="1" applyAlignment="1">
      <alignment horizontal="center" vertical="center"/>
    </xf>
    <xf numFmtId="0" fontId="0" fillId="0" borderId="0" xfId="0" applyAlignment="1">
      <alignment vertical="center" wrapText="1"/>
    </xf>
    <xf numFmtId="0" fontId="19" fillId="0" borderId="0" xfId="3" applyFont="1">
      <alignment vertical="center"/>
    </xf>
    <xf numFmtId="0" fontId="71" fillId="0" borderId="0" xfId="3" applyFont="1">
      <alignment vertical="center"/>
    </xf>
    <xf numFmtId="177" fontId="77" fillId="0" borderId="0" xfId="4" applyNumberFormat="1" applyFont="1">
      <alignment vertical="center"/>
    </xf>
    <xf numFmtId="0" fontId="87" fillId="0" borderId="0" xfId="0" applyFont="1" applyAlignment="1">
      <alignment vertical="center" wrapText="1"/>
    </xf>
    <xf numFmtId="0" fontId="25" fillId="0" borderId="0" xfId="3" applyFont="1" applyAlignment="1">
      <alignment horizontal="center" vertical="center"/>
    </xf>
    <xf numFmtId="0" fontId="89" fillId="0" borderId="0" xfId="9" applyFont="1" applyAlignment="1">
      <alignment wrapText="1" shrinkToFit="1"/>
    </xf>
    <xf numFmtId="0" fontId="89" fillId="0" borderId="0" xfId="9" applyFont="1" applyAlignment="1">
      <alignment wrapText="1"/>
    </xf>
    <xf numFmtId="0" fontId="15" fillId="0" borderId="20" xfId="3" applyBorder="1" applyAlignment="1">
      <alignment horizontal="left" vertical="center" shrinkToFit="1"/>
    </xf>
    <xf numFmtId="0" fontId="15" fillId="0" borderId="20" xfId="3" applyBorder="1" applyAlignment="1">
      <alignment vertical="center" shrinkToFit="1"/>
    </xf>
    <xf numFmtId="0" fontId="15" fillId="0" borderId="20" xfId="3" applyBorder="1" applyAlignment="1"/>
    <xf numFmtId="0" fontId="15" fillId="4" borderId="20" xfId="3" applyFill="1" applyBorder="1" applyAlignment="1"/>
    <xf numFmtId="0" fontId="15" fillId="4" borderId="20" xfId="3" applyFill="1" applyBorder="1">
      <alignment vertical="center"/>
    </xf>
    <xf numFmtId="0" fontId="15" fillId="0" borderId="20" xfId="9" applyBorder="1" applyAlignment="1">
      <alignment vertical="center"/>
    </xf>
    <xf numFmtId="0" fontId="2" fillId="0" borderId="0" xfId="0" applyFont="1" applyAlignment="1">
      <alignment horizontal="center" vertical="center"/>
    </xf>
    <xf numFmtId="0" fontId="90" fillId="3" borderId="0" xfId="5" applyFont="1" applyFill="1">
      <alignment vertical="center"/>
    </xf>
    <xf numFmtId="0" fontId="90" fillId="3" borderId="0" xfId="5" applyFont="1" applyFill="1" applyAlignment="1">
      <alignment horizontal="center" vertical="center"/>
    </xf>
    <xf numFmtId="0" fontId="38" fillId="0" borderId="0" xfId="3" applyFont="1">
      <alignment vertical="center"/>
    </xf>
    <xf numFmtId="0" fontId="91" fillId="3" borderId="0" xfId="5" applyFont="1" applyFill="1">
      <alignment vertical="center"/>
    </xf>
    <xf numFmtId="0" fontId="7" fillId="0" borderId="0" xfId="5" applyFont="1">
      <alignment vertical="center"/>
    </xf>
    <xf numFmtId="0" fontId="39" fillId="3" borderId="0" xfId="5" applyFont="1" applyFill="1">
      <alignment vertical="center"/>
    </xf>
    <xf numFmtId="0" fontId="40" fillId="3" borderId="0" xfId="5" applyFont="1" applyFill="1">
      <alignment vertical="center"/>
    </xf>
    <xf numFmtId="0" fontId="35" fillId="3" borderId="0" xfId="5" applyFont="1" applyFill="1" applyAlignment="1">
      <alignment vertical="top"/>
    </xf>
    <xf numFmtId="0" fontId="42" fillId="3" borderId="0" xfId="5" applyFont="1" applyFill="1">
      <alignment vertical="center"/>
    </xf>
    <xf numFmtId="0" fontId="14" fillId="0" borderId="0" xfId="0" applyFont="1">
      <alignment vertical="center"/>
    </xf>
    <xf numFmtId="0" fontId="12" fillId="0" borderId="35" xfId="0" applyFont="1" applyBorder="1">
      <alignment vertical="center"/>
    </xf>
    <xf numFmtId="0" fontId="86" fillId="0" borderId="5" xfId="0" applyFont="1" applyBorder="1">
      <alignment vertical="center"/>
    </xf>
    <xf numFmtId="0" fontId="86" fillId="0" borderId="6" xfId="0" applyFont="1" applyBorder="1">
      <alignment vertical="center"/>
    </xf>
    <xf numFmtId="0" fontId="86" fillId="0" borderId="0" xfId="0" applyFont="1">
      <alignment vertical="center"/>
    </xf>
    <xf numFmtId="0" fontId="94" fillId="0" borderId="0" xfId="0" applyFont="1">
      <alignment vertical="center"/>
    </xf>
    <xf numFmtId="0" fontId="74" fillId="3" borderId="0" xfId="5" applyFont="1" applyFill="1" applyAlignment="1">
      <alignment horizontal="center" vertical="center"/>
    </xf>
    <xf numFmtId="0" fontId="92" fillId="3" borderId="0" xfId="5" applyFont="1" applyFill="1" applyAlignment="1">
      <alignment horizontal="center" vertical="center"/>
    </xf>
    <xf numFmtId="0" fontId="31" fillId="0" borderId="0" xfId="5" applyFont="1">
      <alignment vertical="center"/>
    </xf>
    <xf numFmtId="0" fontId="31" fillId="0" borderId="0" xfId="5" applyFont="1" applyAlignment="1">
      <alignment vertical="center" shrinkToFit="1"/>
    </xf>
    <xf numFmtId="0" fontId="32" fillId="0" borderId="0" xfId="5" applyFont="1">
      <alignment vertical="center"/>
    </xf>
    <xf numFmtId="0" fontId="90" fillId="0" borderId="0" xfId="5" applyFont="1" applyAlignment="1">
      <alignment horizontal="center" vertical="center"/>
    </xf>
    <xf numFmtId="0" fontId="30" fillId="3" borderId="59" xfId="5" applyFill="1" applyBorder="1" applyAlignment="1">
      <alignment vertical="center" wrapText="1"/>
    </xf>
    <xf numFmtId="0" fontId="30" fillId="0" borderId="49" xfId="5" applyBorder="1">
      <alignment vertical="center"/>
    </xf>
    <xf numFmtId="0" fontId="30" fillId="0" borderId="23" xfId="5" applyBorder="1">
      <alignment vertical="center"/>
    </xf>
    <xf numFmtId="0" fontId="30" fillId="0" borderId="0" xfId="5" applyAlignment="1">
      <alignment horizontal="center" vertical="center" wrapText="1"/>
    </xf>
    <xf numFmtId="0" fontId="35" fillId="0" borderId="0" xfId="5" applyFont="1">
      <alignment vertical="center"/>
    </xf>
    <xf numFmtId="0" fontId="38" fillId="0" borderId="0" xfId="5" applyFont="1" applyAlignment="1">
      <alignment vertical="center" wrapText="1"/>
    </xf>
    <xf numFmtId="0" fontId="41" fillId="0" borderId="0" xfId="5" applyFont="1">
      <alignment vertical="center"/>
    </xf>
    <xf numFmtId="0" fontId="35" fillId="0" borderId="0" xfId="5" applyFont="1" applyAlignment="1">
      <alignment vertical="top"/>
    </xf>
    <xf numFmtId="0" fontId="42" fillId="0" borderId="0" xfId="5" applyFont="1">
      <alignment vertical="center"/>
    </xf>
    <xf numFmtId="0" fontId="30" fillId="0" borderId="133" xfId="5" applyBorder="1">
      <alignment vertical="center"/>
    </xf>
    <xf numFmtId="0" fontId="30" fillId="0" borderId="53" xfId="5" applyBorder="1">
      <alignment vertical="center"/>
    </xf>
    <xf numFmtId="0" fontId="37" fillId="2" borderId="7" xfId="5" applyFont="1" applyFill="1" applyBorder="1">
      <alignment vertical="center"/>
    </xf>
    <xf numFmtId="0" fontId="37" fillId="2" borderId="9" xfId="5" applyFont="1" applyFill="1" applyBorder="1">
      <alignment vertical="center"/>
    </xf>
    <xf numFmtId="0" fontId="7" fillId="0" borderId="4" xfId="0" applyFont="1" applyBorder="1" applyAlignment="1">
      <alignment horizontal="center" vertical="center" shrinkToFit="1"/>
    </xf>
    <xf numFmtId="0" fontId="97" fillId="0" borderId="0" xfId="2" applyFont="1"/>
    <xf numFmtId="0" fontId="97" fillId="0" borderId="0" xfId="2" quotePrefix="1" applyFont="1"/>
    <xf numFmtId="0" fontId="40" fillId="0" borderId="0" xfId="2" applyFont="1"/>
    <xf numFmtId="0" fontId="76" fillId="0" borderId="0" xfId="2" applyFont="1"/>
    <xf numFmtId="0" fontId="32" fillId="3" borderId="0" xfId="5" applyFont="1" applyFill="1" applyAlignment="1"/>
    <xf numFmtId="0" fontId="0" fillId="0" borderId="20" xfId="7" applyFont="1" applyBorder="1">
      <alignment vertical="center"/>
    </xf>
    <xf numFmtId="0" fontId="29" fillId="0" borderId="20" xfId="7" applyBorder="1">
      <alignment vertical="center"/>
    </xf>
    <xf numFmtId="49" fontId="29" fillId="0" borderId="20" xfId="7" applyNumberFormat="1" applyBorder="1">
      <alignment vertical="center"/>
    </xf>
    <xf numFmtId="0" fontId="30" fillId="3" borderId="42" xfId="5" applyFill="1" applyBorder="1" applyAlignment="1">
      <alignment horizontal="center" vertical="center" wrapText="1"/>
    </xf>
    <xf numFmtId="0" fontId="98" fillId="0" borderId="0" xfId="0" applyFont="1" applyAlignment="1">
      <alignment vertical="center" wrapText="1"/>
    </xf>
    <xf numFmtId="0" fontId="101" fillId="0" borderId="0" xfId="9" applyFont="1"/>
    <xf numFmtId="0" fontId="15" fillId="0" borderId="0" xfId="9" applyAlignment="1">
      <alignment shrinkToFit="1"/>
    </xf>
    <xf numFmtId="0" fontId="88" fillId="0" borderId="0" xfId="3" applyFont="1">
      <alignment vertical="center"/>
    </xf>
    <xf numFmtId="0" fontId="105" fillId="3" borderId="0" xfId="5" applyFont="1" applyFill="1">
      <alignment vertical="center"/>
    </xf>
    <xf numFmtId="0" fontId="106" fillId="0" borderId="0" xfId="0" applyFont="1">
      <alignment vertical="center"/>
    </xf>
    <xf numFmtId="0" fontId="0" fillId="0" borderId="120" xfId="0" applyBorder="1">
      <alignment vertical="center"/>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6" xfId="0" applyBorder="1">
      <alignment vertical="center"/>
    </xf>
    <xf numFmtId="0" fontId="107" fillId="0" borderId="0" xfId="0" applyFont="1" applyAlignment="1">
      <alignment horizontal="center" vertical="center" wrapText="1"/>
    </xf>
    <xf numFmtId="0" fontId="90" fillId="0" borderId="122" xfId="5" applyFont="1" applyBorder="1" applyAlignment="1">
      <alignment horizontal="center" vertical="center"/>
    </xf>
    <xf numFmtId="0" fontId="90" fillId="0" borderId="126" xfId="5" applyFont="1" applyBorder="1" applyAlignment="1">
      <alignment horizontal="center" vertical="center"/>
    </xf>
    <xf numFmtId="0" fontId="7" fillId="0" borderId="26" xfId="0" applyFont="1" applyBorder="1" applyAlignment="1">
      <alignment horizontal="center" vertical="center"/>
    </xf>
    <xf numFmtId="0" fontId="7" fillId="0" borderId="129" xfId="0" applyFont="1" applyBorder="1" applyAlignment="1">
      <alignment horizontal="center" vertical="center" shrinkToFit="1"/>
    </xf>
    <xf numFmtId="0" fontId="17" fillId="0" borderId="129" xfId="0" applyFont="1" applyBorder="1" applyAlignment="1">
      <alignment horizontal="center" vertical="center" wrapText="1" shrinkToFit="1"/>
    </xf>
    <xf numFmtId="0" fontId="69" fillId="0" borderId="130" xfId="0" applyFont="1" applyBorder="1" applyAlignment="1">
      <alignment horizontal="center" vertical="center" shrinkToFit="1"/>
    </xf>
    <xf numFmtId="0" fontId="69" fillId="0" borderId="131" xfId="0" applyFont="1" applyBorder="1" applyAlignment="1">
      <alignment horizontal="center" vertical="center" shrinkToFit="1"/>
    </xf>
    <xf numFmtId="0" fontId="95" fillId="0" borderId="131" xfId="0" applyFont="1" applyBorder="1" applyAlignment="1">
      <alignment horizontal="center" vertical="center"/>
    </xf>
    <xf numFmtId="0" fontId="7" fillId="0" borderId="132" xfId="0" applyFont="1" applyBorder="1" applyAlignment="1">
      <alignment horizontal="center" vertical="center"/>
    </xf>
    <xf numFmtId="0" fontId="7" fillId="0" borderId="22"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13" xfId="0" applyFont="1" applyBorder="1" applyAlignment="1">
      <alignment horizontal="center" vertical="center"/>
    </xf>
    <xf numFmtId="0" fontId="7" fillId="0" borderId="18" xfId="0" applyFont="1" applyBorder="1" applyAlignment="1">
      <alignment horizontal="center" vertical="center"/>
    </xf>
    <xf numFmtId="0" fontId="12" fillId="0" borderId="15" xfId="0" applyFont="1" applyBorder="1" applyAlignment="1">
      <alignment horizontal="center" vertical="center" shrinkToFit="1"/>
    </xf>
    <xf numFmtId="0" fontId="12" fillId="0" borderId="16"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28" xfId="0" applyFont="1" applyBorder="1" applyAlignment="1">
      <alignment horizontal="center" vertical="center" shrinkToFit="1"/>
    </xf>
    <xf numFmtId="0" fontId="86" fillId="0" borderId="20" xfId="0" applyFont="1" applyBorder="1" applyAlignment="1">
      <alignment horizontal="center" vertical="center"/>
    </xf>
    <xf numFmtId="0" fontId="86" fillId="0" borderId="20" xfId="0" applyFont="1" applyBorder="1" applyAlignment="1">
      <alignment horizontal="center" vertical="center" shrinkToFit="1"/>
    </xf>
    <xf numFmtId="0" fontId="86" fillId="0" borderId="27" xfId="0" applyFont="1" applyBorder="1" applyAlignment="1">
      <alignment horizontal="center" vertical="center"/>
    </xf>
    <xf numFmtId="0" fontId="7" fillId="0" borderId="8" xfId="0" applyFont="1" applyBorder="1" applyAlignment="1">
      <alignment vertical="center" wrapText="1"/>
    </xf>
    <xf numFmtId="0" fontId="7" fillId="0" borderId="34" xfId="0" applyFont="1" applyBorder="1" applyAlignment="1">
      <alignment vertical="center" wrapText="1"/>
    </xf>
    <xf numFmtId="0" fontId="11" fillId="0" borderId="0" xfId="0" applyFont="1">
      <alignment vertical="center"/>
    </xf>
    <xf numFmtId="0" fontId="12" fillId="0" borderId="0" xfId="0" applyFont="1" applyAlignment="1">
      <alignment horizontal="center" vertical="center"/>
    </xf>
    <xf numFmtId="0" fontId="11" fillId="0" borderId="0" xfId="0" applyFont="1" applyAlignment="1">
      <alignment horizontal="center" vertical="center"/>
    </xf>
    <xf numFmtId="0" fontId="11" fillId="0" borderId="1" xfId="0" applyFont="1" applyBorder="1" applyAlignment="1">
      <alignment vertical="center" wrapText="1"/>
    </xf>
    <xf numFmtId="0" fontId="48" fillId="0" borderId="0" xfId="0" applyFont="1">
      <alignment vertical="center"/>
    </xf>
    <xf numFmtId="0" fontId="49" fillId="0" borderId="57" xfId="2" applyFont="1" applyBorder="1" applyAlignment="1">
      <alignment vertical="center"/>
    </xf>
    <xf numFmtId="0" fontId="7" fillId="0" borderId="72" xfId="0" applyFont="1" applyBorder="1">
      <alignment vertical="center"/>
    </xf>
    <xf numFmtId="0" fontId="0" fillId="0" borderId="72" xfId="0" applyBorder="1">
      <alignment vertical="center"/>
    </xf>
    <xf numFmtId="0" fontId="7" fillId="0" borderId="72" xfId="0" applyFont="1" applyBorder="1" applyAlignment="1">
      <alignment vertical="center" wrapText="1"/>
    </xf>
    <xf numFmtId="0" fontId="49" fillId="0" borderId="67" xfId="2" applyFont="1" applyBorder="1" applyAlignment="1">
      <alignment horizontal="center" vertical="center"/>
    </xf>
    <xf numFmtId="0" fontId="82" fillId="0" borderId="20" xfId="2" applyFont="1" applyBorder="1" applyAlignment="1">
      <alignment horizontal="center" vertical="center"/>
    </xf>
    <xf numFmtId="0" fontId="49" fillId="0" borderId="95" xfId="2" applyFont="1" applyBorder="1" applyAlignment="1">
      <alignment vertical="center"/>
    </xf>
    <xf numFmtId="0" fontId="49" fillId="0" borderId="20" xfId="2" applyFont="1" applyBorder="1" applyAlignment="1">
      <alignment vertical="center"/>
    </xf>
    <xf numFmtId="0" fontId="49" fillId="0" borderId="21" xfId="2" applyFont="1" applyBorder="1" applyAlignment="1">
      <alignment vertical="center"/>
    </xf>
    <xf numFmtId="0" fontId="49" fillId="0" borderId="37" xfId="2" applyFont="1" applyBorder="1"/>
    <xf numFmtId="0" fontId="54" fillId="0" borderId="103" xfId="2" applyFont="1" applyBorder="1"/>
    <xf numFmtId="0" fontId="54" fillId="0" borderId="103" xfId="2" applyFont="1" applyBorder="1" applyAlignment="1">
      <alignment vertical="center"/>
    </xf>
    <xf numFmtId="0" fontId="54" fillId="0" borderId="104" xfId="2" applyFont="1" applyBorder="1"/>
    <xf numFmtId="0" fontId="54" fillId="0" borderId="105" xfId="2" applyFont="1" applyBorder="1"/>
    <xf numFmtId="0" fontId="18" fillId="0" borderId="0" xfId="3" applyFont="1" applyAlignment="1">
      <alignment vertical="center" justifyLastLine="1"/>
    </xf>
    <xf numFmtId="0" fontId="18" fillId="0" borderId="40" xfId="3" applyFont="1" applyBorder="1" applyAlignment="1">
      <alignment vertical="center" justifyLastLine="1"/>
    </xf>
    <xf numFmtId="0" fontId="21" fillId="0" borderId="0" xfId="3" applyFont="1">
      <alignment vertical="center"/>
    </xf>
    <xf numFmtId="0" fontId="15" fillId="0" borderId="129" xfId="3" applyBorder="1">
      <alignment vertical="center"/>
    </xf>
    <xf numFmtId="0" fontId="112" fillId="0" borderId="0" xfId="3" applyFont="1">
      <alignment vertical="center"/>
    </xf>
    <xf numFmtId="0" fontId="15" fillId="0" borderId="0" xfId="3" quotePrefix="1">
      <alignment vertical="center"/>
    </xf>
    <xf numFmtId="0" fontId="113" fillId="0" borderId="0" xfId="3" applyFont="1" applyAlignment="1">
      <alignment horizontal="center" vertical="center"/>
    </xf>
    <xf numFmtId="0" fontId="114" fillId="0" borderId="0" xfId="3" applyFont="1">
      <alignment vertical="center"/>
    </xf>
    <xf numFmtId="0" fontId="15" fillId="0" borderId="40" xfId="3" applyBorder="1">
      <alignment vertical="center"/>
    </xf>
    <xf numFmtId="0" fontId="43" fillId="0" borderId="0" xfId="3" applyFont="1">
      <alignment vertical="center"/>
    </xf>
    <xf numFmtId="0" fontId="19" fillId="0" borderId="0" xfId="3" quotePrefix="1" applyFont="1">
      <alignment vertical="center"/>
    </xf>
    <xf numFmtId="0" fontId="115" fillId="0" borderId="0" xfId="3" applyFont="1">
      <alignment vertical="center"/>
    </xf>
    <xf numFmtId="0" fontId="116" fillId="0" borderId="0" xfId="3" applyFont="1">
      <alignment vertical="center"/>
    </xf>
    <xf numFmtId="0" fontId="115" fillId="0" borderId="0" xfId="3" applyFont="1" applyAlignment="1">
      <alignment horizontal="right" vertical="center"/>
    </xf>
    <xf numFmtId="177" fontId="115" fillId="0" borderId="0" xfId="3" applyNumberFormat="1" applyFont="1">
      <alignment vertical="center"/>
    </xf>
    <xf numFmtId="177" fontId="15" fillId="0" borderId="0" xfId="3" applyNumberFormat="1">
      <alignment vertical="center"/>
    </xf>
    <xf numFmtId="177" fontId="15" fillId="0" borderId="0" xfId="3" applyNumberFormat="1" applyAlignment="1">
      <alignment horizontal="left" vertical="center"/>
    </xf>
    <xf numFmtId="177" fontId="115" fillId="0" borderId="0" xfId="3" applyNumberFormat="1" applyFont="1" applyAlignment="1">
      <alignment horizontal="left" vertical="center"/>
    </xf>
    <xf numFmtId="0" fontId="21" fillId="0" borderId="0" xfId="3" applyFont="1" applyAlignment="1">
      <alignment vertical="center" wrapText="1"/>
    </xf>
    <xf numFmtId="0" fontId="24" fillId="0" borderId="0" xfId="4" applyFont="1" applyAlignment="1">
      <alignment horizontal="center" vertical="center" wrapText="1" shrinkToFit="1"/>
    </xf>
    <xf numFmtId="177" fontId="24" fillId="0" borderId="0" xfId="4" applyNumberFormat="1" applyFont="1" applyAlignment="1">
      <alignment horizontal="distributed" vertical="center" justifyLastLine="1" shrinkToFit="1"/>
    </xf>
    <xf numFmtId="0" fontId="117" fillId="0" borderId="0" xfId="3" applyFont="1">
      <alignment vertical="center"/>
    </xf>
    <xf numFmtId="177" fontId="24" fillId="0" borderId="0" xfId="4" applyNumberFormat="1" applyFont="1" applyAlignment="1">
      <alignment vertical="center" wrapText="1" shrinkToFit="1"/>
    </xf>
    <xf numFmtId="177" fontId="24" fillId="0" borderId="0" xfId="4" applyNumberFormat="1" applyFont="1">
      <alignment vertical="center"/>
    </xf>
    <xf numFmtId="0" fontId="25" fillId="0" borderId="40" xfId="3" applyFont="1" applyBorder="1">
      <alignment vertical="center"/>
    </xf>
    <xf numFmtId="0" fontId="118" fillId="0" borderId="0" xfId="3" applyFont="1">
      <alignment vertical="center"/>
    </xf>
    <xf numFmtId="0" fontId="15" fillId="0" borderId="42" xfId="3" applyBorder="1">
      <alignment vertical="center"/>
    </xf>
    <xf numFmtId="0" fontId="25" fillId="0" borderId="42" xfId="3" applyFont="1" applyBorder="1">
      <alignment vertical="center"/>
    </xf>
    <xf numFmtId="0" fontId="15" fillId="0" borderId="43" xfId="3" applyBorder="1">
      <alignment vertical="center"/>
    </xf>
    <xf numFmtId="0" fontId="119" fillId="0" borderId="0" xfId="0" applyFont="1" applyAlignment="1">
      <alignment vertical="center" wrapText="1"/>
    </xf>
    <xf numFmtId="0" fontId="38" fillId="0" borderId="0" xfId="0" applyFont="1" applyAlignment="1">
      <alignment vertical="center" wrapText="1"/>
    </xf>
    <xf numFmtId="0" fontId="120" fillId="0" borderId="0" xfId="3" applyFont="1">
      <alignment vertical="center"/>
    </xf>
    <xf numFmtId="0" fontId="121" fillId="0" borderId="0" xfId="3" applyFont="1">
      <alignment vertical="center"/>
    </xf>
    <xf numFmtId="0" fontId="76" fillId="0" borderId="0" xfId="3" applyFont="1">
      <alignment vertical="center"/>
    </xf>
    <xf numFmtId="0" fontId="38" fillId="0" borderId="136" xfId="5" applyFont="1" applyBorder="1" applyAlignment="1">
      <alignment vertical="center" wrapText="1"/>
    </xf>
    <xf numFmtId="0" fontId="38" fillId="0" borderId="137" xfId="5" applyFont="1" applyBorder="1">
      <alignment vertical="center"/>
    </xf>
    <xf numFmtId="0" fontId="38" fillId="0" borderId="136" xfId="5" applyFont="1" applyBorder="1">
      <alignment vertical="center"/>
    </xf>
    <xf numFmtId="0" fontId="38" fillId="0" borderId="138" xfId="5" applyFont="1" applyBorder="1" applyAlignment="1">
      <alignment vertical="center" wrapText="1"/>
    </xf>
    <xf numFmtId="0" fontId="122" fillId="0" borderId="0" xfId="5" applyFont="1">
      <alignment vertical="center"/>
    </xf>
    <xf numFmtId="0" fontId="74" fillId="0" borderId="0" xfId="5" applyFont="1" applyAlignment="1">
      <alignment vertical="center" shrinkToFit="1"/>
    </xf>
    <xf numFmtId="0" fontId="74" fillId="0" borderId="0" xfId="5" applyFont="1">
      <alignment vertical="center"/>
    </xf>
    <xf numFmtId="0" fontId="7" fillId="0" borderId="119" xfId="0" applyFont="1" applyBorder="1">
      <alignment vertical="center"/>
    </xf>
    <xf numFmtId="0" fontId="7" fillId="0" borderId="120" xfId="0" applyFont="1" applyBorder="1">
      <alignment vertical="center"/>
    </xf>
    <xf numFmtId="0" fontId="7" fillId="0" borderId="120" xfId="5" applyFont="1" applyBorder="1">
      <alignment vertical="center"/>
    </xf>
    <xf numFmtId="0" fontId="7" fillId="0" borderId="121" xfId="5" applyFont="1" applyBorder="1">
      <alignment vertical="center"/>
    </xf>
    <xf numFmtId="0" fontId="7" fillId="0" borderId="122" xfId="0" applyFont="1" applyBorder="1">
      <alignment vertical="center"/>
    </xf>
    <xf numFmtId="0" fontId="7" fillId="0" borderId="123" xfId="5" applyFont="1" applyBorder="1">
      <alignment vertical="center"/>
    </xf>
    <xf numFmtId="0" fontId="123" fillId="0" borderId="124" xfId="3" applyFont="1" applyBorder="1">
      <alignment vertical="center"/>
    </xf>
    <xf numFmtId="0" fontId="123" fillId="0" borderId="125" xfId="3" applyFont="1" applyBorder="1" applyAlignment="1">
      <alignment horizontal="center" vertical="center"/>
    </xf>
    <xf numFmtId="0" fontId="94" fillId="0" borderId="0" xfId="7" applyFont="1">
      <alignment vertical="center"/>
    </xf>
    <xf numFmtId="0" fontId="123" fillId="0" borderId="119" xfId="3" applyFont="1" applyBorder="1">
      <alignment vertical="center"/>
    </xf>
    <xf numFmtId="0" fontId="123" fillId="0" borderId="120" xfId="3" applyFont="1" applyBorder="1" applyAlignment="1">
      <alignment horizontal="center" vertical="center"/>
    </xf>
    <xf numFmtId="0" fontId="7" fillId="0" borderId="121" xfId="0" applyFont="1" applyBorder="1">
      <alignment vertical="center"/>
    </xf>
    <xf numFmtId="0" fontId="124" fillId="0" borderId="122" xfId="0" applyFont="1" applyBorder="1" applyAlignment="1">
      <alignment vertical="center" wrapText="1"/>
    </xf>
    <xf numFmtId="0" fontId="7" fillId="0" borderId="123" xfId="0" applyFont="1" applyBorder="1">
      <alignment vertical="center"/>
    </xf>
    <xf numFmtId="0" fontId="124" fillId="0" borderId="124" xfId="0" applyFont="1" applyBorder="1" applyAlignment="1">
      <alignment vertical="center" wrapText="1"/>
    </xf>
    <xf numFmtId="0" fontId="7" fillId="0" borderId="125" xfId="5" applyFont="1" applyBorder="1">
      <alignment vertical="center"/>
    </xf>
    <xf numFmtId="0" fontId="7" fillId="0" borderId="125" xfId="0" applyFont="1" applyBorder="1">
      <alignment vertical="center"/>
    </xf>
    <xf numFmtId="0" fontId="7" fillId="0" borderId="126" xfId="0" applyFont="1" applyBorder="1">
      <alignment vertical="center"/>
    </xf>
    <xf numFmtId="0" fontId="125" fillId="0" borderId="0" xfId="0" applyFont="1" applyAlignment="1">
      <alignment vertical="center" wrapText="1"/>
    </xf>
    <xf numFmtId="0" fontId="7" fillId="0" borderId="124" xfId="0" applyFont="1" applyBorder="1">
      <alignment vertical="center"/>
    </xf>
    <xf numFmtId="0" fontId="123" fillId="0" borderId="0" xfId="2" applyFont="1"/>
    <xf numFmtId="0" fontId="123" fillId="0" borderId="0" xfId="3" applyFont="1">
      <alignment vertical="center"/>
    </xf>
    <xf numFmtId="0" fontId="123" fillId="0" borderId="0" xfId="3" applyFont="1" applyAlignment="1">
      <alignment horizontal="center" vertical="center"/>
    </xf>
    <xf numFmtId="0" fontId="94" fillId="0" borderId="0" xfId="2" applyFont="1" applyAlignment="1">
      <alignment vertical="center"/>
    </xf>
    <xf numFmtId="0" fontId="123" fillId="0" borderId="0" xfId="2" applyFont="1" applyAlignment="1">
      <alignment vertical="center" textRotation="255"/>
    </xf>
    <xf numFmtId="0" fontId="123" fillId="0" borderId="0" xfId="2" applyFont="1" applyAlignment="1">
      <alignment vertical="center"/>
    </xf>
    <xf numFmtId="0" fontId="126" fillId="0" borderId="0" xfId="2" applyFont="1" applyAlignment="1">
      <alignment horizontal="center" vertical="top" wrapText="1"/>
    </xf>
    <xf numFmtId="0" fontId="127" fillId="0" borderId="0" xfId="2" applyFont="1" applyAlignment="1">
      <alignment horizontal="justify" vertical="top" wrapText="1"/>
    </xf>
    <xf numFmtId="0" fontId="38" fillId="0" borderId="125" xfId="5" applyFont="1" applyBorder="1" applyAlignment="1">
      <alignment vertical="center" wrapText="1"/>
    </xf>
    <xf numFmtId="0" fontId="38" fillId="0" borderId="126" xfId="5" applyFont="1" applyBorder="1" applyAlignment="1">
      <alignment vertical="center" wrapText="1"/>
    </xf>
    <xf numFmtId="0" fontId="30" fillId="0" borderId="125" xfId="5" applyBorder="1">
      <alignment vertical="center"/>
    </xf>
    <xf numFmtId="0" fontId="38" fillId="0" borderId="124" xfId="5" applyFont="1" applyBorder="1">
      <alignment vertical="center"/>
    </xf>
    <xf numFmtId="0" fontId="38" fillId="0" borderId="125" xfId="5" applyFont="1" applyBorder="1">
      <alignment vertical="center"/>
    </xf>
    <xf numFmtId="0" fontId="86" fillId="3" borderId="7" xfId="5" applyFont="1" applyFill="1" applyBorder="1" applyAlignment="1">
      <alignment horizontal="center" vertical="center"/>
    </xf>
    <xf numFmtId="0" fontId="86" fillId="3" borderId="10" xfId="5" applyFont="1" applyFill="1" applyBorder="1" applyAlignment="1">
      <alignment horizontal="center" vertical="center"/>
    </xf>
    <xf numFmtId="0" fontId="86" fillId="3" borderId="9" xfId="5" applyFont="1" applyFill="1" applyBorder="1" applyAlignment="1">
      <alignment horizontal="center" vertical="center"/>
    </xf>
    <xf numFmtId="0" fontId="37" fillId="2" borderId="135" xfId="5" applyFont="1" applyFill="1" applyBorder="1" applyAlignment="1">
      <alignment horizontal="center" vertical="center"/>
    </xf>
    <xf numFmtId="0" fontId="37" fillId="2" borderId="9" xfId="5" applyFont="1" applyFill="1" applyBorder="1" applyAlignment="1">
      <alignment horizontal="center" vertical="center"/>
    </xf>
    <xf numFmtId="0" fontId="37" fillId="2" borderId="134" xfId="5" applyFont="1" applyFill="1" applyBorder="1" applyAlignment="1">
      <alignment horizontal="center" vertical="center"/>
    </xf>
    <xf numFmtId="0" fontId="37" fillId="2" borderId="10" xfId="5" applyFont="1" applyFill="1" applyBorder="1" applyAlignment="1">
      <alignment horizontal="center" vertical="center"/>
    </xf>
    <xf numFmtId="0" fontId="34" fillId="3" borderId="67" xfId="5" applyFont="1" applyFill="1" applyBorder="1" applyAlignment="1">
      <alignment horizontal="center" vertical="center"/>
    </xf>
    <xf numFmtId="0" fontId="34" fillId="3" borderId="23" xfId="5" applyFont="1" applyFill="1" applyBorder="1" applyAlignment="1">
      <alignment horizontal="center" vertical="center"/>
    </xf>
    <xf numFmtId="0" fontId="34" fillId="3" borderId="50" xfId="5" applyFont="1" applyFill="1" applyBorder="1" applyAlignment="1">
      <alignment horizontal="center" vertical="center"/>
    </xf>
    <xf numFmtId="0" fontId="92" fillId="0" borderId="7" xfId="0" applyFont="1" applyBorder="1" applyAlignment="1">
      <alignment horizontal="center" vertical="center" shrinkToFit="1"/>
    </xf>
    <xf numFmtId="0" fontId="92" fillId="0" borderId="9" xfId="0" applyFont="1" applyBorder="1" applyAlignment="1">
      <alignment horizontal="center" vertical="center" shrinkToFit="1"/>
    </xf>
    <xf numFmtId="0" fontId="92" fillId="0" borderId="10" xfId="0" applyFont="1" applyBorder="1" applyAlignment="1">
      <alignment horizontal="center" vertical="center" shrinkToFit="1"/>
    </xf>
    <xf numFmtId="0" fontId="30" fillId="3" borderId="45" xfId="5" applyFill="1" applyBorder="1" applyAlignment="1">
      <alignment horizontal="center" vertical="center" wrapText="1"/>
    </xf>
    <xf numFmtId="0" fontId="30" fillId="3" borderId="8" xfId="5" applyFill="1" applyBorder="1" applyAlignment="1">
      <alignment horizontal="center" vertical="center" wrapText="1"/>
    </xf>
    <xf numFmtId="0" fontId="30" fillId="3" borderId="44" xfId="5" applyFill="1" applyBorder="1" applyAlignment="1">
      <alignment horizontal="center" vertical="center" wrapText="1"/>
    </xf>
    <xf numFmtId="0" fontId="30" fillId="3" borderId="39" xfId="5" applyFill="1" applyBorder="1" applyAlignment="1">
      <alignment horizontal="center" vertical="center" wrapText="1"/>
    </xf>
    <xf numFmtId="0" fontId="30" fillId="3" borderId="0" xfId="5" applyFill="1" applyAlignment="1">
      <alignment horizontal="center" vertical="center" wrapText="1"/>
    </xf>
    <xf numFmtId="0" fontId="30" fillId="3" borderId="40" xfId="5" applyFill="1" applyBorder="1" applyAlignment="1">
      <alignment horizontal="center" vertical="center" wrapText="1"/>
    </xf>
    <xf numFmtId="0" fontId="30" fillId="3" borderId="47" xfId="5" applyFill="1" applyBorder="1" applyAlignment="1">
      <alignment horizontal="center" vertical="center" wrapText="1"/>
    </xf>
    <xf numFmtId="0" fontId="30" fillId="3" borderId="35" xfId="5" applyFill="1" applyBorder="1" applyAlignment="1">
      <alignment horizontal="center" vertical="center" wrapText="1"/>
    </xf>
    <xf numFmtId="0" fontId="30" fillId="3" borderId="46" xfId="5" applyFill="1" applyBorder="1" applyAlignment="1">
      <alignment horizontal="center" vertical="center" wrapText="1"/>
    </xf>
    <xf numFmtId="0" fontId="119" fillId="0" borderId="0" xfId="0" applyFont="1" applyAlignment="1">
      <alignment vertical="center" wrapText="1"/>
    </xf>
    <xf numFmtId="0" fontId="30" fillId="3" borderId="5" xfId="5" applyFill="1" applyBorder="1" applyAlignment="1">
      <alignment horizontal="center" vertical="center"/>
    </xf>
    <xf numFmtId="0" fontId="30" fillId="3" borderId="44" xfId="5" applyFill="1" applyBorder="1" applyAlignment="1">
      <alignment horizontal="center" vertical="center"/>
    </xf>
    <xf numFmtId="0" fontId="30" fillId="3" borderId="6" xfId="5" applyFill="1" applyBorder="1" applyAlignment="1">
      <alignment horizontal="center" vertical="center"/>
    </xf>
    <xf numFmtId="0" fontId="30" fillId="3" borderId="40" xfId="5" applyFill="1" applyBorder="1" applyAlignment="1">
      <alignment horizontal="center" vertical="center"/>
    </xf>
    <xf numFmtId="0" fontId="30" fillId="3" borderId="52" xfId="5" applyFill="1" applyBorder="1" applyAlignment="1">
      <alignment horizontal="center" vertical="center"/>
    </xf>
    <xf numFmtId="0" fontId="30" fillId="3" borderId="43" xfId="5" applyFill="1" applyBorder="1" applyAlignment="1">
      <alignment horizontal="center" vertical="center"/>
    </xf>
    <xf numFmtId="0" fontId="30" fillId="3" borderId="55" xfId="5" applyFill="1" applyBorder="1" applyAlignment="1">
      <alignment vertical="center" wrapText="1"/>
    </xf>
    <xf numFmtId="0" fontId="30" fillId="3" borderId="33" xfId="5" applyFill="1" applyBorder="1" applyAlignment="1">
      <alignment vertical="center" wrapText="1"/>
    </xf>
    <xf numFmtId="0" fontId="30" fillId="3" borderId="36" xfId="5" applyFill="1" applyBorder="1" applyAlignment="1">
      <alignment horizontal="center" vertical="center" wrapText="1"/>
    </xf>
    <xf numFmtId="0" fontId="30" fillId="3" borderId="38" xfId="5" applyFill="1" applyBorder="1" applyAlignment="1">
      <alignment horizontal="center" vertical="center" wrapText="1"/>
    </xf>
    <xf numFmtId="0" fontId="30" fillId="3" borderId="41" xfId="5" applyFill="1" applyBorder="1" applyAlignment="1">
      <alignment horizontal="center" vertical="center" wrapText="1"/>
    </xf>
    <xf numFmtId="0" fontId="30" fillId="3" borderId="43" xfId="5" applyFill="1" applyBorder="1" applyAlignment="1">
      <alignment horizontal="center" vertical="center" wrapText="1"/>
    </xf>
    <xf numFmtId="0" fontId="30" fillId="0" borderId="36" xfId="5" applyBorder="1" applyAlignment="1">
      <alignment horizontal="center" vertical="center" wrapText="1"/>
    </xf>
    <xf numFmtId="0" fontId="30" fillId="0" borderId="51" xfId="5" applyBorder="1" applyAlignment="1">
      <alignment horizontal="center" vertical="center" wrapText="1"/>
    </xf>
    <xf numFmtId="0" fontId="30" fillId="0" borderId="39" xfId="5" applyBorder="1" applyAlignment="1">
      <alignment horizontal="center" vertical="center" wrapText="1"/>
    </xf>
    <xf numFmtId="0" fontId="30" fillId="0" borderId="1" xfId="5" applyBorder="1" applyAlignment="1">
      <alignment horizontal="center" vertical="center" wrapText="1"/>
    </xf>
    <xf numFmtId="0" fontId="30" fillId="0" borderId="47" xfId="5" applyBorder="1" applyAlignment="1">
      <alignment horizontal="center" vertical="center" wrapText="1"/>
    </xf>
    <xf numFmtId="0" fontId="30" fillId="0" borderId="2" xfId="5" applyBorder="1" applyAlignment="1">
      <alignment horizontal="center" vertical="center" wrapText="1"/>
    </xf>
    <xf numFmtId="0" fontId="30" fillId="0" borderId="38" xfId="5" applyBorder="1" applyAlignment="1">
      <alignment horizontal="center" vertical="center" wrapText="1"/>
    </xf>
    <xf numFmtId="0" fontId="30" fillId="0" borderId="40" xfId="5" applyBorder="1" applyAlignment="1">
      <alignment horizontal="center" vertical="center" wrapText="1"/>
    </xf>
    <xf numFmtId="0" fontId="30" fillId="0" borderId="46" xfId="5" applyBorder="1" applyAlignment="1">
      <alignment horizontal="center" vertical="center" wrapText="1"/>
    </xf>
    <xf numFmtId="0" fontId="30" fillId="3" borderId="49" xfId="5" applyFill="1" applyBorder="1">
      <alignment vertical="center"/>
    </xf>
    <xf numFmtId="0" fontId="30" fillId="3" borderId="23" xfId="5" applyFill="1" applyBorder="1">
      <alignment vertical="center"/>
    </xf>
    <xf numFmtId="0" fontId="30" fillId="0" borderId="45" xfId="5" applyBorder="1" applyAlignment="1">
      <alignment horizontal="center" vertical="center" wrapText="1"/>
    </xf>
    <xf numFmtId="0" fontId="30" fillId="0" borderId="34" xfId="5" applyBorder="1" applyAlignment="1">
      <alignment horizontal="center" vertical="center" wrapText="1"/>
    </xf>
    <xf numFmtId="0" fontId="30" fillId="0" borderId="41" xfId="5" applyBorder="1" applyAlignment="1">
      <alignment horizontal="center" vertical="center" wrapText="1"/>
    </xf>
    <xf numFmtId="0" fontId="30" fillId="0" borderId="48" xfId="5" applyBorder="1" applyAlignment="1">
      <alignment horizontal="center" vertical="center" wrapText="1"/>
    </xf>
    <xf numFmtId="0" fontId="99" fillId="3" borderId="36" xfId="5" applyFont="1" applyFill="1" applyBorder="1" applyAlignment="1">
      <alignment horizontal="center" vertical="center" wrapText="1"/>
    </xf>
    <xf numFmtId="0" fontId="100" fillId="3" borderId="38" xfId="5" applyFont="1" applyFill="1" applyBorder="1" applyAlignment="1">
      <alignment horizontal="center" vertical="center" wrapText="1"/>
    </xf>
    <xf numFmtId="0" fontId="100" fillId="3" borderId="41" xfId="5" applyFont="1" applyFill="1" applyBorder="1" applyAlignment="1">
      <alignment horizontal="center" vertical="center" wrapText="1"/>
    </xf>
    <xf numFmtId="0" fontId="100" fillId="3" borderId="43" xfId="5" applyFont="1" applyFill="1" applyBorder="1" applyAlignment="1">
      <alignment horizontal="center" vertical="center" wrapText="1"/>
    </xf>
    <xf numFmtId="0" fontId="111" fillId="3" borderId="59" xfId="5" applyFont="1" applyFill="1" applyBorder="1" applyAlignment="1">
      <alignment horizontal="center" vertical="center" wrapText="1"/>
    </xf>
    <xf numFmtId="0" fontId="111" fillId="3" borderId="58" xfId="5" applyFont="1" applyFill="1" applyBorder="1" applyAlignment="1">
      <alignment horizontal="center" vertical="center" wrapText="1"/>
    </xf>
    <xf numFmtId="0" fontId="38" fillId="0" borderId="119" xfId="5" applyFont="1" applyBorder="1" applyAlignment="1">
      <alignment vertical="center" wrapText="1"/>
    </xf>
    <xf numFmtId="0" fontId="38" fillId="0" borderId="120" xfId="5" applyFont="1" applyBorder="1" applyAlignment="1">
      <alignment vertical="center" wrapText="1"/>
    </xf>
    <xf numFmtId="0" fontId="38" fillId="0" borderId="121" xfId="5" applyFont="1" applyBorder="1" applyAlignment="1">
      <alignment vertical="center" wrapText="1"/>
    </xf>
    <xf numFmtId="0" fontId="38" fillId="0" borderId="122" xfId="5" applyFont="1" applyBorder="1" applyAlignment="1">
      <alignment vertical="center" wrapText="1"/>
    </xf>
    <xf numFmtId="0" fontId="38" fillId="0" borderId="0" xfId="5" applyFont="1" applyAlignment="1">
      <alignment vertical="center" wrapText="1"/>
    </xf>
    <xf numFmtId="0" fontId="38" fillId="0" borderId="123" xfId="5" applyFont="1" applyBorder="1" applyAlignment="1">
      <alignment vertical="center" wrapText="1"/>
    </xf>
    <xf numFmtId="0" fontId="38" fillId="0" borderId="124" xfId="5" applyFont="1" applyBorder="1" applyAlignment="1">
      <alignment vertical="center" wrapText="1"/>
    </xf>
    <xf numFmtId="0" fontId="38" fillId="0" borderId="125" xfId="5" applyFont="1" applyBorder="1" applyAlignment="1">
      <alignment vertical="center" wrapText="1"/>
    </xf>
    <xf numFmtId="0" fontId="38" fillId="0" borderId="126" xfId="5" applyFont="1" applyBorder="1" applyAlignment="1">
      <alignment vertical="center" wrapText="1"/>
    </xf>
    <xf numFmtId="0" fontId="7" fillId="0" borderId="0" xfId="0" applyFont="1" applyAlignment="1">
      <alignment vertical="center" shrinkToFit="1"/>
    </xf>
    <xf numFmtId="0" fontId="0" fillId="0" borderId="0" xfId="0" applyAlignment="1">
      <alignment vertical="center" shrinkToFit="1"/>
    </xf>
    <xf numFmtId="0" fontId="69" fillId="0" borderId="23" xfId="0" applyFont="1" applyBorder="1" applyAlignment="1">
      <alignment horizontal="center" vertical="center" shrinkToFit="1"/>
    </xf>
    <xf numFmtId="0" fontId="69" fillId="0" borderId="24" xfId="0" applyFont="1" applyBorder="1" applyAlignment="1">
      <alignment horizontal="center" vertical="center" shrinkToFit="1"/>
    </xf>
    <xf numFmtId="0" fontId="74" fillId="0" borderId="27" xfId="0" applyFont="1" applyBorder="1" applyAlignment="1">
      <alignment horizontal="center" vertical="center" shrinkToFit="1"/>
    </xf>
    <xf numFmtId="0" fontId="74" fillId="0" borderId="28" xfId="0" applyFont="1" applyBorder="1" applyAlignment="1">
      <alignment horizontal="center" vertical="center" shrinkToFit="1"/>
    </xf>
    <xf numFmtId="0" fontId="55" fillId="0" borderId="0" xfId="0" applyFont="1" applyAlignment="1">
      <alignment vertical="center" wrapText="1"/>
    </xf>
    <xf numFmtId="0" fontId="94" fillId="0" borderId="0" xfId="0" applyFont="1" applyAlignment="1">
      <alignment vertical="center" wrapText="1"/>
    </xf>
    <xf numFmtId="0" fontId="119" fillId="0" borderId="119" xfId="0" applyFont="1" applyBorder="1" applyAlignment="1">
      <alignment vertical="center" wrapText="1"/>
    </xf>
    <xf numFmtId="0" fontId="119" fillId="0" borderId="120" xfId="0" applyFont="1" applyBorder="1" applyAlignment="1">
      <alignment vertical="center" wrapText="1"/>
    </xf>
    <xf numFmtId="0" fontId="119" fillId="0" borderId="121" xfId="0" applyFont="1" applyBorder="1" applyAlignment="1">
      <alignment vertical="center" wrapText="1"/>
    </xf>
    <xf numFmtId="0" fontId="119" fillId="0" borderId="122" xfId="0" applyFont="1" applyBorder="1" applyAlignment="1">
      <alignment vertical="center" wrapText="1"/>
    </xf>
    <xf numFmtId="0" fontId="119" fillId="0" borderId="123" xfId="0" applyFont="1" applyBorder="1" applyAlignment="1">
      <alignment vertical="center" wrapText="1"/>
    </xf>
    <xf numFmtId="0" fontId="119" fillId="0" borderId="124" xfId="0" applyFont="1" applyBorder="1" applyAlignment="1">
      <alignment vertical="center" wrapText="1"/>
    </xf>
    <xf numFmtId="0" fontId="119" fillId="0" borderId="125" xfId="0" applyFont="1" applyBorder="1" applyAlignment="1">
      <alignment vertical="center" wrapText="1"/>
    </xf>
    <xf numFmtId="0" fontId="119" fillId="0" borderId="126" xfId="0" applyFont="1" applyBorder="1" applyAlignment="1">
      <alignment vertical="center" wrapText="1"/>
    </xf>
    <xf numFmtId="0" fontId="69" fillId="0" borderId="7" xfId="0" applyFont="1" applyBorder="1" applyAlignment="1">
      <alignment horizontal="center" vertical="center" shrinkToFit="1"/>
    </xf>
    <xf numFmtId="0" fontId="69" fillId="0" borderId="10" xfId="0" applyFont="1" applyBorder="1" applyAlignment="1">
      <alignment horizontal="center" vertical="center" shrinkToFit="1"/>
    </xf>
    <xf numFmtId="0" fontId="69" fillId="0" borderId="135" xfId="0" applyFont="1" applyBorder="1" applyAlignment="1">
      <alignment horizontal="center" vertical="center" shrinkToFit="1"/>
    </xf>
    <xf numFmtId="0" fontId="94" fillId="0" borderId="0" xfId="7" applyFont="1" applyAlignment="1">
      <alignment vertical="center" wrapText="1"/>
    </xf>
    <xf numFmtId="0" fontId="94" fillId="0" borderId="0" xfId="7" applyFont="1">
      <alignment vertical="center"/>
    </xf>
    <xf numFmtId="0" fontId="75" fillId="0" borderId="67" xfId="0" applyFont="1" applyBorder="1" applyAlignment="1">
      <alignment horizontal="center" vertical="center" shrinkToFit="1"/>
    </xf>
    <xf numFmtId="0" fontId="75" fillId="0" borderId="23" xfId="0" applyFont="1" applyBorder="1" applyAlignment="1">
      <alignment horizontal="center" vertical="center" shrinkToFit="1"/>
    </xf>
    <xf numFmtId="0" fontId="75" fillId="0" borderId="24" xfId="0" applyFont="1" applyBorder="1" applyAlignment="1">
      <alignment horizontal="center" vertical="center" shrinkToFit="1"/>
    </xf>
    <xf numFmtId="0" fontId="75" fillId="0" borderId="109" xfId="0" applyFont="1" applyBorder="1" applyAlignment="1">
      <alignment horizontal="center" vertical="center"/>
    </xf>
    <xf numFmtId="0" fontId="75" fillId="0" borderId="53" xfId="0" applyFont="1" applyBorder="1" applyAlignment="1">
      <alignment horizontal="center" vertical="center"/>
    </xf>
    <xf numFmtId="0" fontId="75" fillId="0" borderId="128" xfId="0" applyFont="1" applyBorder="1" applyAlignment="1">
      <alignment horizontal="center" vertical="center"/>
    </xf>
    <xf numFmtId="0" fontId="96" fillId="0" borderId="6" xfId="0" applyFont="1" applyBorder="1" applyAlignment="1">
      <alignment horizontal="center" vertical="center" wrapText="1"/>
    </xf>
    <xf numFmtId="0" fontId="96" fillId="0" borderId="0" xfId="0" applyFont="1" applyAlignment="1">
      <alignment horizontal="center" vertical="center" wrapText="1"/>
    </xf>
    <xf numFmtId="0" fontId="96" fillId="0" borderId="1" xfId="0" applyFont="1" applyBorder="1" applyAlignment="1">
      <alignment horizontal="center" vertical="center" wrapText="1"/>
    </xf>
    <xf numFmtId="0" fontId="81" fillId="0" borderId="15" xfId="0" applyFont="1" applyBorder="1" applyAlignment="1">
      <alignment horizontal="center" vertical="center" wrapText="1"/>
    </xf>
    <xf numFmtId="0" fontId="81" fillId="0" borderId="27" xfId="0" applyFont="1" applyBorder="1" applyAlignment="1">
      <alignment horizontal="center" vertical="center" wrapText="1"/>
    </xf>
    <xf numFmtId="0" fontId="72" fillId="0" borderId="0" xfId="0" applyFont="1" applyAlignment="1">
      <alignment horizontal="center" vertical="center" wrapText="1"/>
    </xf>
    <xf numFmtId="0" fontId="86" fillId="0" borderId="59" xfId="0" applyFont="1" applyBorder="1" applyAlignment="1">
      <alignment horizontal="center" vertical="center" shrinkToFit="1"/>
    </xf>
    <xf numFmtId="0" fontId="86" fillId="0" borderId="57" xfId="0" applyFont="1" applyBorder="1" applyAlignment="1">
      <alignment horizontal="center" vertical="center" shrinkToFit="1"/>
    </xf>
    <xf numFmtId="0" fontId="86" fillId="0" borderId="60" xfId="0" applyFont="1" applyBorder="1" applyAlignment="1">
      <alignment horizontal="center" vertical="center" shrinkToFit="1"/>
    </xf>
    <xf numFmtId="0" fontId="75" fillId="0" borderId="67" xfId="0" applyFont="1" applyBorder="1" applyAlignment="1">
      <alignment horizontal="center" vertical="center"/>
    </xf>
    <xf numFmtId="0" fontId="75" fillId="0" borderId="23" xfId="0" applyFont="1" applyBorder="1" applyAlignment="1">
      <alignment horizontal="center" vertical="center"/>
    </xf>
    <xf numFmtId="0" fontId="75" fillId="0" borderId="24" xfId="0" applyFont="1" applyBorder="1" applyAlignment="1">
      <alignment horizontal="center" vertical="center"/>
    </xf>
    <xf numFmtId="0" fontId="7" fillId="0" borderId="117" xfId="0" applyFont="1" applyBorder="1" applyAlignment="1">
      <alignment horizontal="center" vertical="center" wrapText="1"/>
    </xf>
    <xf numFmtId="0" fontId="7" fillId="0" borderId="26" xfId="0" applyFont="1" applyBorder="1" applyAlignment="1">
      <alignment horizontal="center" vertical="center"/>
    </xf>
    <xf numFmtId="0" fontId="7" fillId="0" borderId="4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0" xfId="0" applyFont="1" applyAlignment="1">
      <alignment horizontal="center" vertical="center" wrapText="1"/>
    </xf>
    <xf numFmtId="0" fontId="7" fillId="0" borderId="47"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22" xfId="0" applyFont="1" applyBorder="1" applyAlignment="1">
      <alignment horizontal="center" vertical="center"/>
    </xf>
    <xf numFmtId="0" fontId="86" fillId="0" borderId="59" xfId="0" applyFont="1" applyBorder="1" applyAlignment="1">
      <alignment horizontal="center" vertical="center"/>
    </xf>
    <xf numFmtId="0" fontId="86" fillId="0" borderId="57" xfId="0" applyFont="1" applyBorder="1" applyAlignment="1">
      <alignment horizontal="center" vertical="center"/>
    </xf>
    <xf numFmtId="0" fontId="86" fillId="0" borderId="58" xfId="0" applyFont="1" applyBorder="1" applyAlignment="1">
      <alignment horizontal="center" vertical="center"/>
    </xf>
    <xf numFmtId="0" fontId="86" fillId="0" borderId="55" xfId="0" applyFont="1" applyBorder="1" applyAlignment="1">
      <alignment horizontal="center" vertical="center"/>
    </xf>
    <xf numFmtId="0" fontId="86" fillId="0" borderId="127" xfId="0" applyFont="1" applyBorder="1" applyAlignment="1">
      <alignment horizontal="center" vertical="center"/>
    </xf>
    <xf numFmtId="0" fontId="86" fillId="0" borderId="118" xfId="0" applyFont="1" applyBorder="1" applyAlignment="1">
      <alignment horizontal="center" vertical="center"/>
    </xf>
    <xf numFmtId="0" fontId="107" fillId="0" borderId="0" xfId="0" applyFont="1" applyAlignment="1">
      <alignment horizontal="center" vertical="center" wrapText="1"/>
    </xf>
    <xf numFmtId="0" fontId="7" fillId="0" borderId="4"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5" xfId="0" applyFont="1" applyBorder="1" applyAlignment="1">
      <alignment horizontal="center" vertical="center" wrapText="1"/>
    </xf>
    <xf numFmtId="0" fontId="69" fillId="0" borderId="20" xfId="0" applyFont="1" applyBorder="1" applyAlignment="1">
      <alignment horizontal="center" vertical="center" shrinkToFit="1"/>
    </xf>
    <xf numFmtId="0" fontId="70" fillId="5" borderId="20" xfId="0" applyFont="1" applyFill="1" applyBorder="1" applyAlignment="1">
      <alignment horizontal="right" vertical="center" wrapText="1"/>
    </xf>
    <xf numFmtId="0" fontId="70" fillId="5" borderId="21" xfId="0" applyFont="1" applyFill="1" applyBorder="1" applyAlignment="1">
      <alignment horizontal="right" vertical="center" wrapText="1"/>
    </xf>
    <xf numFmtId="0" fontId="7" fillId="0" borderId="111" xfId="0" applyFont="1" applyBorder="1" applyAlignment="1">
      <alignment horizontal="center" vertical="center" shrinkToFit="1"/>
    </xf>
    <xf numFmtId="0" fontId="7" fillId="0" borderId="112" xfId="0" applyFont="1" applyBorder="1" applyAlignment="1">
      <alignment horizontal="center" vertical="center" shrinkToFit="1"/>
    </xf>
    <xf numFmtId="0" fontId="69" fillId="0" borderId="13" xfId="0" applyFont="1" applyBorder="1" applyAlignment="1">
      <alignment horizontal="center" vertical="center" shrinkToFit="1"/>
    </xf>
    <xf numFmtId="0" fontId="69" fillId="0" borderId="113" xfId="0" applyFont="1" applyBorder="1" applyAlignment="1">
      <alignment horizontal="center" vertical="center" shrinkToFit="1"/>
    </xf>
    <xf numFmtId="0" fontId="72" fillId="0" borderId="18" xfId="0" applyFont="1" applyBorder="1" applyAlignment="1">
      <alignment horizontal="center" vertical="center" shrinkToFit="1"/>
    </xf>
    <xf numFmtId="0" fontId="72" fillId="0" borderId="77" xfId="0" applyFont="1" applyBorder="1" applyAlignment="1">
      <alignment horizontal="center" vertical="center" shrinkToFit="1"/>
    </xf>
    <xf numFmtId="0" fontId="7" fillId="0" borderId="113" xfId="0" applyFont="1" applyBorder="1" applyAlignment="1">
      <alignment horizontal="center" vertical="center" wrapText="1"/>
    </xf>
    <xf numFmtId="0" fontId="7" fillId="0" borderId="114" xfId="0" applyFont="1" applyBorder="1" applyAlignment="1">
      <alignment horizontal="center" vertical="center" wrapText="1"/>
    </xf>
    <xf numFmtId="0" fontId="69" fillId="0" borderId="30" xfId="0" applyFont="1" applyBorder="1" applyAlignment="1">
      <alignment horizontal="center" vertical="center" shrinkToFit="1"/>
    </xf>
    <xf numFmtId="0" fontId="69" fillId="0" borderId="66" xfId="0" applyFont="1" applyBorder="1" applyAlignment="1">
      <alignment horizontal="center" vertical="center" shrinkToFit="1"/>
    </xf>
    <xf numFmtId="0" fontId="108" fillId="0" borderId="32" xfId="0" applyFont="1" applyBorder="1" applyAlignment="1">
      <alignment horizontal="center" vertical="center"/>
    </xf>
    <xf numFmtId="0" fontId="108" fillId="0" borderId="33"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49" fontId="75" fillId="0" borderId="20" xfId="0" applyNumberFormat="1" applyFont="1" applyBorder="1" applyAlignment="1">
      <alignment horizontal="center" vertical="center" shrinkToFit="1"/>
    </xf>
    <xf numFmtId="49" fontId="75" fillId="0" borderId="21" xfId="0" applyNumberFormat="1" applyFont="1" applyBorder="1" applyAlignment="1">
      <alignment horizontal="center" vertical="center" shrinkToFit="1"/>
    </xf>
    <xf numFmtId="0" fontId="7" fillId="0" borderId="27" xfId="0" applyFont="1" applyBorder="1" applyAlignment="1">
      <alignment horizontal="center" vertical="center"/>
    </xf>
    <xf numFmtId="0" fontId="73" fillId="0" borderId="27" xfId="1" applyFont="1" applyFill="1" applyBorder="1" applyAlignment="1">
      <alignment horizontal="center" vertical="center" shrinkToFit="1"/>
    </xf>
    <xf numFmtId="0" fontId="69" fillId="0" borderId="27" xfId="0" applyFont="1" applyBorder="1" applyAlignment="1">
      <alignment horizontal="center" vertical="center" shrinkToFit="1"/>
    </xf>
    <xf numFmtId="0" fontId="69" fillId="0" borderId="28" xfId="0" applyFont="1" applyBorder="1" applyAlignment="1">
      <alignment horizontal="center" vertical="center" shrinkToFit="1"/>
    </xf>
    <xf numFmtId="0" fontId="74" fillId="0" borderId="29" xfId="0" applyFont="1" applyBorder="1" applyAlignment="1">
      <alignment horizontal="center" vertical="center" shrinkToFit="1"/>
    </xf>
    <xf numFmtId="0" fontId="74" fillId="0" borderId="12" xfId="0" applyFont="1" applyBorder="1" applyAlignment="1">
      <alignment horizontal="center" vertical="center" shrinkToFit="1"/>
    </xf>
    <xf numFmtId="0" fontId="74" fillId="0" borderId="14" xfId="0" applyFont="1" applyBorder="1" applyAlignment="1">
      <alignment horizontal="center" vertical="center" shrinkToFit="1"/>
    </xf>
    <xf numFmtId="0" fontId="69" fillId="0" borderId="31" xfId="0" applyFont="1" applyBorder="1" applyAlignment="1">
      <alignment horizontal="center" vertical="center" shrinkToFit="1"/>
    </xf>
    <xf numFmtId="0" fontId="69" fillId="0" borderId="19" xfId="0" applyFont="1" applyBorder="1" applyAlignment="1">
      <alignment horizontal="center" vertical="center" shrinkToFit="1"/>
    </xf>
    <xf numFmtId="0" fontId="125" fillId="0" borderId="0" xfId="0" applyFont="1" applyAlignment="1">
      <alignment vertical="center" wrapText="1"/>
    </xf>
    <xf numFmtId="0" fontId="54" fillId="0" borderId="105" xfId="2" applyFont="1" applyBorder="1" applyAlignment="1">
      <alignment vertical="center" shrinkToFit="1"/>
    </xf>
    <xf numFmtId="0" fontId="54" fillId="0" borderId="106" xfId="2" applyFont="1" applyBorder="1" applyAlignment="1">
      <alignment vertical="center" shrinkToFit="1"/>
    </xf>
    <xf numFmtId="0" fontId="54" fillId="0" borderId="0" xfId="2" applyFont="1" applyAlignment="1">
      <alignment vertical="center" shrinkToFit="1"/>
    </xf>
    <xf numFmtId="0" fontId="54" fillId="0" borderId="1" xfId="2" applyFont="1" applyBorder="1" applyAlignment="1">
      <alignment vertical="center" shrinkToFit="1"/>
    </xf>
    <xf numFmtId="0" fontId="85" fillId="0" borderId="100" xfId="2" applyFont="1" applyBorder="1" applyAlignment="1">
      <alignment horizontal="center" vertical="center" wrapText="1"/>
    </xf>
    <xf numFmtId="0" fontId="85" fillId="0" borderId="101" xfId="2" applyFont="1" applyBorder="1" applyAlignment="1">
      <alignment horizontal="center" vertical="center" wrapText="1"/>
    </xf>
    <xf numFmtId="0" fontId="85" fillId="0" borderId="107" xfId="2" applyFont="1" applyBorder="1" applyAlignment="1">
      <alignment horizontal="center" vertical="center" wrapText="1"/>
    </xf>
    <xf numFmtId="0" fontId="85" fillId="0" borderId="108" xfId="2" applyFont="1" applyBorder="1" applyAlignment="1">
      <alignment horizontal="center" vertical="center" wrapText="1"/>
    </xf>
    <xf numFmtId="0" fontId="54" fillId="0" borderId="42" xfId="2" applyFont="1" applyBorder="1" applyAlignment="1">
      <alignment vertical="center" shrinkToFit="1"/>
    </xf>
    <xf numFmtId="0" fontId="54" fillId="0" borderId="48" xfId="2" applyFont="1" applyBorder="1" applyAlignment="1">
      <alignment vertical="center" shrinkToFit="1"/>
    </xf>
    <xf numFmtId="0" fontId="54" fillId="0" borderId="27" xfId="2" applyFont="1" applyBorder="1" applyAlignment="1">
      <alignment horizontal="center" vertical="center" shrinkToFit="1"/>
    </xf>
    <xf numFmtId="0" fontId="80" fillId="0" borderId="109" xfId="2" applyFont="1" applyBorder="1" applyAlignment="1">
      <alignment horizontal="center" vertical="center" shrinkToFit="1"/>
    </xf>
    <xf numFmtId="0" fontId="80" fillId="0" borderId="53" xfId="2" applyFont="1" applyBorder="1" applyAlignment="1">
      <alignment horizontal="center" vertical="center" shrinkToFit="1"/>
    </xf>
    <xf numFmtId="0" fontId="80" fillId="0" borderId="54" xfId="2" applyFont="1" applyBorder="1" applyAlignment="1">
      <alignment horizontal="center" vertical="center" shrinkToFit="1"/>
    </xf>
    <xf numFmtId="0" fontId="38" fillId="5" borderId="67" xfId="2" applyFont="1" applyFill="1" applyBorder="1" applyAlignment="1">
      <alignment horizontal="center" vertical="center" shrinkToFit="1"/>
    </xf>
    <xf numFmtId="0" fontId="38" fillId="5" borderId="23" xfId="2" applyFont="1" applyFill="1" applyBorder="1" applyAlignment="1">
      <alignment horizontal="center" vertical="center" shrinkToFit="1"/>
    </xf>
    <xf numFmtId="0" fontId="38" fillId="5" borderId="24" xfId="2" applyFont="1" applyFill="1" applyBorder="1" applyAlignment="1">
      <alignment horizontal="center" vertical="center" shrinkToFit="1"/>
    </xf>
    <xf numFmtId="0" fontId="49" fillId="0" borderId="67" xfId="2" applyFont="1" applyBorder="1" applyAlignment="1">
      <alignment vertical="center"/>
    </xf>
    <xf numFmtId="0" fontId="49" fillId="0" borderId="50" xfId="2" applyFont="1" applyBorder="1" applyAlignment="1">
      <alignment vertical="center"/>
    </xf>
    <xf numFmtId="0" fontId="82" fillId="0" borderId="20" xfId="2" applyFont="1" applyBorder="1" applyAlignment="1">
      <alignment horizontal="center" vertical="center"/>
    </xf>
    <xf numFmtId="0" fontId="58" fillId="0" borderId="20" xfId="2" applyFont="1" applyBorder="1" applyAlignment="1">
      <alignment horizontal="center" vertical="center" wrapText="1"/>
    </xf>
    <xf numFmtId="0" fontId="82" fillId="0" borderId="20" xfId="2" applyFont="1" applyBorder="1" applyAlignment="1">
      <alignment horizontal="center" vertical="center" shrinkToFit="1"/>
    </xf>
    <xf numFmtId="0" fontId="82" fillId="0" borderId="21" xfId="2" applyFont="1" applyBorder="1" applyAlignment="1">
      <alignment horizontal="center" vertical="center" shrinkToFit="1"/>
    </xf>
    <xf numFmtId="0" fontId="49" fillId="0" borderId="96" xfId="2" applyFont="1" applyBorder="1" applyAlignment="1">
      <alignment horizontal="center" vertical="center" wrapText="1"/>
    </xf>
    <xf numFmtId="0" fontId="49" fillId="0" borderId="97" xfId="2" applyFont="1" applyBorder="1" applyAlignment="1">
      <alignment horizontal="center" vertical="center" wrapText="1"/>
    </xf>
    <xf numFmtId="0" fontId="49" fillId="0" borderId="100" xfId="2" applyFont="1" applyBorder="1" applyAlignment="1">
      <alignment horizontal="center" vertical="center" wrapText="1"/>
    </xf>
    <xf numFmtId="0" fontId="49" fillId="0" borderId="101" xfId="2" applyFont="1" applyBorder="1" applyAlignment="1">
      <alignment horizontal="center" vertical="center" wrapText="1"/>
    </xf>
    <xf numFmtId="0" fontId="49" fillId="0" borderId="97" xfId="2" applyFont="1" applyBorder="1" applyAlignment="1">
      <alignment vertical="center" wrapText="1"/>
    </xf>
    <xf numFmtId="0" fontId="49" fillId="0" borderId="83" xfId="2" applyFont="1" applyBorder="1" applyAlignment="1">
      <alignment vertical="center" wrapText="1"/>
    </xf>
    <xf numFmtId="0" fontId="49" fillId="0" borderId="101" xfId="2" applyFont="1" applyBorder="1" applyAlignment="1">
      <alignment vertical="center" wrapText="1"/>
    </xf>
    <xf numFmtId="0" fontId="49" fillId="0" borderId="102" xfId="2" applyFont="1" applyBorder="1" applyAlignment="1">
      <alignment vertical="center" wrapText="1"/>
    </xf>
    <xf numFmtId="0" fontId="54" fillId="0" borderId="37" xfId="2" applyFont="1" applyBorder="1" applyAlignment="1">
      <alignment vertical="center" shrinkToFit="1"/>
    </xf>
    <xf numFmtId="0" fontId="54" fillId="0" borderId="51" xfId="2" applyFont="1" applyBorder="1" applyAlignment="1">
      <alignment vertical="center" shrinkToFit="1"/>
    </xf>
    <xf numFmtId="0" fontId="54" fillId="0" borderId="100" xfId="2" applyFont="1" applyBorder="1" applyAlignment="1">
      <alignment vertical="center" wrapText="1"/>
    </xf>
    <xf numFmtId="0" fontId="54" fillId="0" borderId="101" xfId="2" applyFont="1" applyBorder="1" applyAlignment="1">
      <alignment vertical="center" wrapText="1"/>
    </xf>
    <xf numFmtId="0" fontId="49" fillId="0" borderId="99" xfId="2" applyFont="1" applyBorder="1" applyAlignment="1">
      <alignment vertical="center" wrapText="1"/>
    </xf>
    <xf numFmtId="0" fontId="49" fillId="0" borderId="85" xfId="2" applyFont="1" applyBorder="1" applyAlignment="1">
      <alignment vertical="center" wrapText="1"/>
    </xf>
    <xf numFmtId="0" fontId="56" fillId="5" borderId="20" xfId="2" applyFont="1" applyFill="1" applyBorder="1" applyAlignment="1">
      <alignment horizontal="center" vertical="center" shrinkToFit="1"/>
    </xf>
    <xf numFmtId="0" fontId="56" fillId="5" borderId="21" xfId="2" applyFont="1" applyFill="1" applyBorder="1" applyAlignment="1">
      <alignment horizontal="center" vertical="center" shrinkToFit="1"/>
    </xf>
    <xf numFmtId="0" fontId="49" fillId="0" borderId="96" xfId="2" applyFont="1" applyBorder="1" applyAlignment="1">
      <alignment horizontal="center" vertical="center" shrinkToFit="1"/>
    </xf>
    <xf numFmtId="0" fontId="49" fillId="0" borderId="97" xfId="2" applyFont="1" applyBorder="1" applyAlignment="1">
      <alignment horizontal="center" vertical="center" shrinkToFit="1"/>
    </xf>
    <xf numFmtId="0" fontId="57" fillId="0" borderId="20" xfId="2" applyFont="1" applyBorder="1" applyAlignment="1">
      <alignment horizontal="center" vertical="center" wrapText="1"/>
    </xf>
    <xf numFmtId="0" fontId="82" fillId="0" borderId="67" xfId="2" applyFont="1" applyBorder="1" applyAlignment="1">
      <alignment horizontal="center" vertical="center"/>
    </xf>
    <xf numFmtId="0" fontId="82" fillId="0" borderId="23" xfId="2" applyFont="1" applyBorder="1" applyAlignment="1">
      <alignment horizontal="center" vertical="center"/>
    </xf>
    <xf numFmtId="0" fontId="82" fillId="0" borderId="50" xfId="2" applyFont="1" applyBorder="1" applyAlignment="1">
      <alignment horizontal="center" vertical="center"/>
    </xf>
    <xf numFmtId="0" fontId="49" fillId="0" borderId="67" xfId="2" applyFont="1" applyBorder="1" applyAlignment="1">
      <alignment horizontal="center" vertical="center"/>
    </xf>
    <xf numFmtId="0" fontId="49" fillId="0" borderId="50" xfId="2" applyFont="1" applyBorder="1" applyAlignment="1">
      <alignment horizontal="center" vertical="center"/>
    </xf>
    <xf numFmtId="0" fontId="84" fillId="0" borderId="98" xfId="2" applyFont="1" applyBorder="1" applyAlignment="1">
      <alignment horizontal="center" vertical="center"/>
    </xf>
    <xf numFmtId="0" fontId="84" fillId="0" borderId="99" xfId="2" applyFont="1" applyBorder="1" applyAlignment="1">
      <alignment horizontal="center" vertical="center"/>
    </xf>
    <xf numFmtId="0" fontId="110" fillId="0" borderId="90" xfId="2" applyFont="1" applyBorder="1" applyAlignment="1">
      <alignment horizontal="center" vertical="center" wrapText="1" shrinkToFit="1"/>
    </xf>
    <xf numFmtId="0" fontId="54" fillId="0" borderId="91" xfId="2" applyFont="1" applyBorder="1" applyAlignment="1">
      <alignment horizontal="center" vertical="center" wrapText="1" shrinkToFit="1"/>
    </xf>
    <xf numFmtId="0" fontId="54" fillId="0" borderId="92" xfId="2" applyFont="1" applyBorder="1" applyAlignment="1">
      <alignment horizontal="center" vertical="center" wrapText="1" shrinkToFit="1"/>
    </xf>
    <xf numFmtId="0" fontId="54" fillId="0" borderId="52" xfId="2" applyFont="1" applyBorder="1" applyAlignment="1">
      <alignment horizontal="center" vertical="center" wrapText="1" shrinkToFit="1"/>
    </xf>
    <xf numFmtId="0" fontId="54" fillId="0" borderId="42" xfId="2" applyFont="1" applyBorder="1" applyAlignment="1">
      <alignment horizontal="center" vertical="center" wrapText="1" shrinkToFit="1"/>
    </xf>
    <xf numFmtId="0" fontId="54" fillId="0" borderId="43" xfId="2" applyFont="1" applyBorder="1" applyAlignment="1">
      <alignment horizontal="center" vertical="center" wrapText="1" shrinkToFit="1"/>
    </xf>
    <xf numFmtId="0" fontId="80" fillId="0" borderId="93" xfId="2" applyFont="1" applyBorder="1" applyAlignment="1">
      <alignment horizontal="center" vertical="center"/>
    </xf>
    <xf numFmtId="0" fontId="80" fillId="0" borderId="33" xfId="2" applyFont="1" applyBorder="1" applyAlignment="1">
      <alignment horizontal="center" vertical="center"/>
    </xf>
    <xf numFmtId="0" fontId="109" fillId="0" borderId="94" xfId="2" applyFont="1" applyBorder="1" applyAlignment="1">
      <alignment horizontal="center" vertical="center" wrapText="1"/>
    </xf>
    <xf numFmtId="0" fontId="109" fillId="0" borderId="94" xfId="2" applyFont="1" applyBorder="1" applyAlignment="1">
      <alignment horizontal="center" vertical="center"/>
    </xf>
    <xf numFmtId="0" fontId="80" fillId="0" borderId="94" xfId="2" applyFont="1" applyBorder="1" applyAlignment="1">
      <alignment horizontal="center" vertical="center"/>
    </xf>
    <xf numFmtId="0" fontId="55" fillId="0" borderId="0" xfId="2" applyFont="1" applyAlignment="1">
      <alignment vertical="center" wrapText="1"/>
    </xf>
    <xf numFmtId="0" fontId="49" fillId="0" borderId="67" xfId="2" applyFont="1" applyBorder="1" applyAlignment="1">
      <alignment horizontal="center" vertical="center" shrinkToFit="1"/>
    </xf>
    <xf numFmtId="0" fontId="49" fillId="0" borderId="50" xfId="2" applyFont="1" applyBorder="1" applyAlignment="1">
      <alignment horizontal="center" vertical="center" shrinkToFit="1"/>
    </xf>
    <xf numFmtId="0" fontId="82" fillId="0" borderId="24" xfId="2" applyFont="1" applyBorder="1" applyAlignment="1">
      <alignment horizontal="center" vertical="center"/>
    </xf>
    <xf numFmtId="0" fontId="49" fillId="0" borderId="36" xfId="2" applyFont="1" applyBorder="1" applyAlignment="1">
      <alignment horizontal="center" vertical="center" shrinkToFit="1"/>
    </xf>
    <xf numFmtId="0" fontId="49" fillId="0" borderId="38" xfId="2" applyFont="1" applyBorder="1" applyAlignment="1">
      <alignment horizontal="center" vertical="center" shrinkToFit="1"/>
    </xf>
    <xf numFmtId="0" fontId="49" fillId="0" borderId="41" xfId="2" applyFont="1" applyBorder="1" applyAlignment="1">
      <alignment horizontal="center" vertical="center" shrinkToFit="1"/>
    </xf>
    <xf numFmtId="0" fontId="49" fillId="0" borderId="43" xfId="2" applyFont="1" applyBorder="1" applyAlignment="1">
      <alignment horizontal="center" vertical="center" shrinkToFit="1"/>
    </xf>
    <xf numFmtId="0" fontId="49" fillId="0" borderId="64" xfId="2" applyFont="1" applyBorder="1" applyAlignment="1">
      <alignment horizontal="center" vertical="center" shrinkToFit="1"/>
    </xf>
    <xf numFmtId="0" fontId="49" fillId="0" borderId="63" xfId="2" applyFont="1" applyBorder="1" applyAlignment="1">
      <alignment horizontal="center" vertical="center" shrinkToFit="1"/>
    </xf>
    <xf numFmtId="0" fontId="82" fillId="0" borderId="64" xfId="2" applyFont="1" applyBorder="1" applyAlignment="1">
      <alignment horizontal="center" vertical="center"/>
    </xf>
    <xf numFmtId="0" fontId="82" fillId="0" borderId="62" xfId="2" applyFont="1" applyBorder="1" applyAlignment="1">
      <alignment horizontal="center" vertical="center"/>
    </xf>
    <xf numFmtId="0" fontId="82" fillId="0" borderId="63" xfId="2" applyFont="1" applyBorder="1" applyAlignment="1">
      <alignment horizontal="center" vertical="center"/>
    </xf>
    <xf numFmtId="0" fontId="49" fillId="0" borderId="83" xfId="2" applyFont="1" applyBorder="1" applyAlignment="1">
      <alignment horizontal="center" vertical="center" shrinkToFit="1"/>
    </xf>
    <xf numFmtId="0" fontId="49" fillId="0" borderId="84" xfId="2" applyFont="1" applyBorder="1" applyAlignment="1">
      <alignment horizontal="center" vertical="center" shrinkToFit="1"/>
    </xf>
    <xf numFmtId="0" fontId="49" fillId="0" borderId="20" xfId="2" applyFont="1" applyBorder="1" applyAlignment="1">
      <alignment horizontal="center" vertical="center"/>
    </xf>
    <xf numFmtId="0" fontId="49" fillId="0" borderId="21" xfId="2" applyFont="1" applyBorder="1" applyAlignment="1">
      <alignment horizontal="center" vertical="center"/>
    </xf>
    <xf numFmtId="0" fontId="47" fillId="0" borderId="22" xfId="0" applyFont="1" applyBorder="1" applyAlignment="1">
      <alignment horizontal="center" vertical="center"/>
    </xf>
    <xf numFmtId="0" fontId="47" fillId="0" borderId="20" xfId="0" applyFont="1" applyBorder="1" applyAlignment="1">
      <alignment horizontal="center" vertical="center"/>
    </xf>
    <xf numFmtId="0" fontId="86" fillId="0" borderId="67" xfId="0" applyFont="1" applyBorder="1" applyAlignment="1">
      <alignment horizontal="center" vertical="center"/>
    </xf>
    <xf numFmtId="0" fontId="86" fillId="0" borderId="23" xfId="0" applyFont="1" applyBorder="1" applyAlignment="1">
      <alignment horizontal="center" vertical="center"/>
    </xf>
    <xf numFmtId="0" fontId="86" fillId="0" borderId="24" xfId="0" applyFont="1" applyBorder="1" applyAlignment="1">
      <alignment horizontal="center" vertical="center"/>
    </xf>
    <xf numFmtId="0" fontId="49" fillId="0" borderId="78" xfId="2" applyFont="1" applyBorder="1" applyAlignment="1">
      <alignment horizontal="center" vertical="center" textRotation="255"/>
    </xf>
    <xf numFmtId="0" fontId="49" fillId="0" borderId="87" xfId="2" applyFont="1" applyBorder="1" applyAlignment="1">
      <alignment horizontal="center" vertical="center" textRotation="255"/>
    </xf>
    <xf numFmtId="0" fontId="49" fillId="0" borderId="39" xfId="2" applyFont="1" applyBorder="1" applyAlignment="1">
      <alignment horizontal="center" vertical="center" shrinkToFit="1"/>
    </xf>
    <xf numFmtId="0" fontId="49" fillId="0" borderId="40" xfId="2" applyFont="1" applyBorder="1" applyAlignment="1">
      <alignment horizontal="center" vertical="center" shrinkToFit="1"/>
    </xf>
    <xf numFmtId="0" fontId="49" fillId="0" borderId="79" xfId="2" applyFont="1" applyBorder="1" applyAlignment="1">
      <alignment horizontal="center" vertical="center" shrinkToFit="1"/>
    </xf>
    <xf numFmtId="0" fontId="49" fillId="0" borderId="80" xfId="2" applyFont="1" applyBorder="1" applyAlignment="1">
      <alignment horizontal="center" vertical="center" shrinkToFit="1"/>
    </xf>
    <xf numFmtId="0" fontId="82" fillId="0" borderId="79" xfId="2" applyFont="1" applyBorder="1" applyAlignment="1">
      <alignment horizontal="center" vertical="center"/>
    </xf>
    <xf numFmtId="0" fontId="82" fillId="0" borderId="81" xfId="2" applyFont="1" applyBorder="1" applyAlignment="1">
      <alignment horizontal="center" vertical="center"/>
    </xf>
    <xf numFmtId="0" fontId="82" fillId="0" borderId="82" xfId="2" applyFont="1" applyBorder="1" applyAlignment="1">
      <alignment horizontal="center" vertical="center"/>
    </xf>
    <xf numFmtId="0" fontId="49" fillId="0" borderId="30" xfId="2" applyFont="1" applyBorder="1" applyAlignment="1">
      <alignment horizontal="center" vertical="center" shrinkToFit="1"/>
    </xf>
    <xf numFmtId="0" fontId="49" fillId="0" borderId="19" xfId="2" applyFont="1" applyBorder="1" applyAlignment="1">
      <alignment horizontal="center" vertical="center" shrinkToFit="1"/>
    </xf>
    <xf numFmtId="0" fontId="80" fillId="0" borderId="30" xfId="2" applyFont="1" applyBorder="1" applyAlignment="1">
      <alignment horizontal="center" vertical="center"/>
    </xf>
    <xf numFmtId="0" fontId="80" fillId="0" borderId="31" xfId="2" applyFont="1" applyBorder="1" applyAlignment="1">
      <alignment horizontal="center" vertical="center"/>
    </xf>
    <xf numFmtId="0" fontId="80" fillId="0" borderId="19" xfId="2" applyFont="1" applyBorder="1" applyAlignment="1">
      <alignment horizontal="center" vertical="center"/>
    </xf>
    <xf numFmtId="0" fontId="49" fillId="0" borderId="85" xfId="2" applyFont="1" applyBorder="1" applyAlignment="1">
      <alignment horizontal="center" vertical="center" shrinkToFit="1"/>
    </xf>
    <xf numFmtId="0" fontId="49" fillId="0" borderId="86" xfId="2" applyFont="1" applyBorder="1" applyAlignment="1">
      <alignment horizontal="center" vertical="center" shrinkToFit="1"/>
    </xf>
    <xf numFmtId="0" fontId="49" fillId="0" borderId="88" xfId="2" applyFont="1" applyBorder="1" applyAlignment="1">
      <alignment horizontal="center" vertical="center" shrinkToFit="1"/>
    </xf>
    <xf numFmtId="0" fontId="49" fillId="0" borderId="89" xfId="2" applyFont="1" applyBorder="1" applyAlignment="1">
      <alignment horizontal="center" vertical="center" shrinkToFit="1"/>
    </xf>
    <xf numFmtId="0" fontId="82" fillId="0" borderId="72" xfId="2" applyFont="1" applyBorder="1" applyAlignment="1">
      <alignment horizontal="center" vertical="center"/>
    </xf>
    <xf numFmtId="0" fontId="82" fillId="0" borderId="73" xfId="2" applyFont="1" applyBorder="1" applyAlignment="1">
      <alignment horizontal="center" vertical="center"/>
    </xf>
    <xf numFmtId="0" fontId="70" fillId="5" borderId="67" xfId="2" applyFont="1" applyFill="1" applyBorder="1" applyAlignment="1">
      <alignment horizontal="right" vertical="top"/>
    </xf>
    <xf numFmtId="0" fontId="70" fillId="5" borderId="23" xfId="2" applyFont="1" applyFill="1" applyBorder="1" applyAlignment="1">
      <alignment horizontal="right" vertical="top"/>
    </xf>
    <xf numFmtId="0" fontId="70" fillId="5" borderId="24" xfId="2" applyFont="1" applyFill="1" applyBorder="1" applyAlignment="1">
      <alignment horizontal="right" vertical="top"/>
    </xf>
    <xf numFmtId="0" fontId="83" fillId="0" borderId="30" xfId="2" applyFont="1" applyBorder="1" applyAlignment="1">
      <alignment horizontal="center" vertical="center"/>
    </xf>
    <xf numFmtId="0" fontId="83" fillId="0" borderId="31" xfId="2" applyFont="1" applyBorder="1" applyAlignment="1">
      <alignment horizontal="center" vertical="center"/>
    </xf>
    <xf numFmtId="0" fontId="83" fillId="0" borderId="66" xfId="2" applyFont="1" applyBorder="1" applyAlignment="1">
      <alignment horizontal="center" vertical="center"/>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4" fillId="0" borderId="69" xfId="0" applyFont="1" applyBorder="1" applyAlignment="1">
      <alignment horizontal="center" vertical="center" wrapText="1"/>
    </xf>
    <xf numFmtId="0" fontId="108" fillId="0" borderId="20"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70"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72" xfId="0" applyFont="1" applyBorder="1" applyAlignment="1">
      <alignment horizontal="center" vertical="center" wrapText="1"/>
    </xf>
    <xf numFmtId="0" fontId="50" fillId="0" borderId="22" xfId="0" applyFont="1" applyBorder="1" applyAlignment="1">
      <alignment horizontal="center" vertical="center"/>
    </xf>
    <xf numFmtId="0" fontId="50" fillId="0" borderId="20" xfId="0" applyFont="1" applyBorder="1" applyAlignment="1">
      <alignment horizontal="center" vertical="center"/>
    </xf>
    <xf numFmtId="0" fontId="86" fillId="0" borderId="50" xfId="0" applyFont="1" applyBorder="1" applyAlignment="1">
      <alignment horizontal="center" vertical="center"/>
    </xf>
    <xf numFmtId="0" fontId="52" fillId="0" borderId="67" xfId="0" applyFont="1" applyBorder="1" applyAlignment="1">
      <alignment horizontal="center" vertical="center"/>
    </xf>
    <xf numFmtId="0" fontId="52" fillId="0" borderId="50" xfId="0" applyFont="1" applyBorder="1" applyAlignment="1">
      <alignment horizontal="center" vertical="center"/>
    </xf>
    <xf numFmtId="0" fontId="86" fillId="0" borderId="20" xfId="0" applyFont="1" applyBorder="1" applyAlignment="1">
      <alignment horizontal="center" vertical="center"/>
    </xf>
    <xf numFmtId="0" fontId="86" fillId="0" borderId="21" xfId="0" applyFont="1" applyBorder="1" applyAlignment="1">
      <alignment horizontal="center" vertical="center"/>
    </xf>
    <xf numFmtId="0" fontId="69" fillId="0" borderId="33" xfId="0" applyFont="1" applyBorder="1" applyAlignment="1">
      <alignment horizontal="center" vertical="center" wrapText="1"/>
    </xf>
    <xf numFmtId="49" fontId="75" fillId="0" borderId="20" xfId="0" applyNumberFormat="1" applyFont="1" applyBorder="1" applyAlignment="1">
      <alignment horizontal="center" vertical="center"/>
    </xf>
    <xf numFmtId="0" fontId="75" fillId="0" borderId="20" xfId="0" applyFont="1" applyBorder="1" applyAlignment="1">
      <alignment horizontal="center" vertical="center"/>
    </xf>
    <xf numFmtId="0" fontId="75" fillId="0" borderId="21" xfId="0" applyFont="1" applyBorder="1" applyAlignment="1">
      <alignment horizontal="center" vertical="center"/>
    </xf>
    <xf numFmtId="0" fontId="102" fillId="0" borderId="72" xfId="1" applyFont="1" applyFill="1" applyBorder="1" applyAlignment="1">
      <alignment horizontal="center" vertical="center" shrinkToFit="1"/>
    </xf>
    <xf numFmtId="0" fontId="102" fillId="0" borderId="73" xfId="1" applyFont="1" applyFill="1" applyBorder="1" applyAlignment="1">
      <alignment horizontal="center" vertical="center" shrinkToFit="1"/>
    </xf>
    <xf numFmtId="0" fontId="50" fillId="0" borderId="74" xfId="0" applyFont="1" applyBorder="1" applyAlignment="1">
      <alignment horizontal="center" vertical="center"/>
    </xf>
    <xf numFmtId="0" fontId="50" fillId="0" borderId="75" xfId="0" applyFont="1" applyBorder="1" applyAlignment="1">
      <alignment horizontal="center" vertical="center"/>
    </xf>
    <xf numFmtId="0" fontId="74" fillId="0" borderId="75" xfId="0" applyFont="1" applyBorder="1" applyAlignment="1">
      <alignment horizontal="center" vertical="center"/>
    </xf>
    <xf numFmtId="0" fontId="51" fillId="0" borderId="33" xfId="0" applyFont="1" applyBorder="1" applyAlignment="1">
      <alignment horizontal="center" vertical="center" wrapText="1"/>
    </xf>
    <xf numFmtId="0" fontId="51" fillId="0" borderId="20" xfId="0" applyFont="1" applyBorder="1" applyAlignment="1">
      <alignment horizontal="center" vertical="center" wrapText="1"/>
    </xf>
    <xf numFmtId="0" fontId="74" fillId="0" borderId="33" xfId="0" applyFont="1" applyBorder="1" applyAlignment="1">
      <alignment horizontal="center" vertical="center" wrapText="1"/>
    </xf>
    <xf numFmtId="0" fontId="74" fillId="0" borderId="20" xfId="0" applyFont="1" applyBorder="1" applyAlignment="1">
      <alignment horizontal="center" vertical="center" wrapText="1"/>
    </xf>
    <xf numFmtId="0" fontId="51" fillId="0" borderId="33" xfId="0" applyFont="1" applyBorder="1" applyAlignment="1">
      <alignment horizontal="center" vertical="center"/>
    </xf>
    <xf numFmtId="0" fontId="51" fillId="0" borderId="76" xfId="0" applyFont="1" applyBorder="1" applyAlignment="1">
      <alignment horizontal="center" vertical="center"/>
    </xf>
    <xf numFmtId="0" fontId="51" fillId="0" borderId="20" xfId="0" applyFont="1" applyBorder="1" applyAlignment="1">
      <alignment horizontal="center" vertical="center"/>
    </xf>
    <xf numFmtId="0" fontId="51" fillId="0" borderId="21" xfId="0" applyFont="1" applyBorder="1" applyAlignment="1">
      <alignment horizontal="center" vertical="center"/>
    </xf>
    <xf numFmtId="0" fontId="47" fillId="0" borderId="18" xfId="0" applyFont="1" applyBorder="1" applyAlignment="1">
      <alignment horizontal="center" vertical="center"/>
    </xf>
    <xf numFmtId="0" fontId="47" fillId="0" borderId="77" xfId="0" applyFont="1" applyBorder="1" applyAlignment="1">
      <alignment horizontal="center" vertical="center"/>
    </xf>
    <xf numFmtId="0" fontId="69" fillId="0" borderId="77" xfId="0" applyFont="1" applyBorder="1" applyAlignment="1">
      <alignment horizontal="center" vertical="center"/>
    </xf>
    <xf numFmtId="0" fontId="54" fillId="0" borderId="0" xfId="2" applyFont="1" applyAlignment="1">
      <alignment horizontal="left" wrapText="1"/>
    </xf>
    <xf numFmtId="0" fontId="0" fillId="0" borderId="0" xfId="0" applyAlignment="1">
      <alignment horizontal="center" vertical="center"/>
    </xf>
    <xf numFmtId="0" fontId="49" fillId="0" borderId="56" xfId="2" applyFont="1" applyBorder="1" applyAlignment="1">
      <alignment horizontal="center" vertical="center" wrapText="1"/>
    </xf>
    <xf numFmtId="0" fontId="49" fillId="0" borderId="57" xfId="2" applyFont="1" applyBorder="1" applyAlignment="1">
      <alignment horizontal="center" vertical="center" wrapText="1"/>
    </xf>
    <xf numFmtId="0" fontId="49" fillId="0" borderId="58" xfId="2" applyFont="1" applyBorder="1" applyAlignment="1">
      <alignment horizontal="center" vertical="center" wrapText="1"/>
    </xf>
    <xf numFmtId="0" fontId="78" fillId="0" borderId="15" xfId="2" applyFont="1" applyBorder="1" applyAlignment="1">
      <alignment horizontal="center" vertical="center"/>
    </xf>
    <xf numFmtId="0" fontId="49" fillId="0" borderId="15" xfId="2" applyFont="1" applyBorder="1" applyAlignment="1">
      <alignment horizontal="center" vertical="center" wrapText="1"/>
    </xf>
    <xf numFmtId="0" fontId="78" fillId="0" borderId="59" xfId="2" applyFont="1" applyBorder="1" applyAlignment="1">
      <alignment horizontal="center" vertical="center" shrinkToFit="1"/>
    </xf>
    <xf numFmtId="0" fontId="78" fillId="0" borderId="57" xfId="2" applyFont="1" applyBorder="1" applyAlignment="1">
      <alignment horizontal="center" vertical="center" shrinkToFit="1"/>
    </xf>
    <xf numFmtId="0" fontId="49" fillId="0" borderId="57" xfId="2" applyFont="1" applyBorder="1" applyAlignment="1">
      <alignment horizontal="center" vertical="center"/>
    </xf>
    <xf numFmtId="0" fontId="49" fillId="0" borderId="60" xfId="2" applyFont="1" applyBorder="1" applyAlignment="1">
      <alignment horizontal="center" vertical="center"/>
    </xf>
    <xf numFmtId="0" fontId="49" fillId="0" borderId="61" xfId="2" applyFont="1" applyBorder="1" applyAlignment="1">
      <alignment horizontal="center" vertical="center" wrapText="1"/>
    </xf>
    <xf numFmtId="0" fontId="49" fillId="0" borderId="62" xfId="2" applyFont="1" applyBorder="1" applyAlignment="1">
      <alignment horizontal="center" vertical="center" wrapText="1"/>
    </xf>
    <xf numFmtId="0" fontId="49" fillId="0" borderId="63" xfId="2" applyFont="1" applyBorder="1" applyAlignment="1">
      <alignment horizontal="center" vertical="center" wrapText="1"/>
    </xf>
    <xf numFmtId="0" fontId="78" fillId="0" borderId="69" xfId="2" applyFont="1" applyBorder="1" applyAlignment="1">
      <alignment horizontal="center" vertical="center" shrinkToFit="1"/>
    </xf>
    <xf numFmtId="0" fontId="49" fillId="0" borderId="69" xfId="2" applyFont="1" applyBorder="1" applyAlignment="1">
      <alignment horizontal="center" vertical="center"/>
    </xf>
    <xf numFmtId="0" fontId="49" fillId="0" borderId="116" xfId="2" applyFont="1" applyBorder="1" applyAlignment="1">
      <alignment horizontal="center" vertical="center"/>
    </xf>
    <xf numFmtId="0" fontId="49" fillId="0" borderId="65" xfId="2" applyFont="1" applyBorder="1" applyAlignment="1">
      <alignment horizontal="center" vertical="center" wrapText="1"/>
    </xf>
    <xf numFmtId="0" fontId="49" fillId="0" borderId="31" xfId="2" applyFont="1" applyBorder="1" applyAlignment="1">
      <alignment horizontal="center" vertical="center" wrapText="1"/>
    </xf>
    <xf numFmtId="0" fontId="49" fillId="0" borderId="19" xfId="2" applyFont="1" applyBorder="1" applyAlignment="1">
      <alignment horizontal="center" vertical="center" wrapText="1"/>
    </xf>
    <xf numFmtId="0" fontId="7" fillId="0" borderId="22"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7" fillId="0" borderId="20" xfId="0" applyFont="1" applyBorder="1" applyAlignment="1">
      <alignment horizontal="center" vertical="center" wrapText="1"/>
    </xf>
    <xf numFmtId="0" fontId="69" fillId="0" borderId="21" xfId="0" applyFont="1" applyBorder="1" applyAlignment="1">
      <alignment horizontal="center" vertical="center" shrinkToFit="1"/>
    </xf>
    <xf numFmtId="49" fontId="74" fillId="0" borderId="20" xfId="0" applyNumberFormat="1" applyFont="1" applyBorder="1" applyAlignment="1">
      <alignment horizontal="center" vertical="center"/>
    </xf>
    <xf numFmtId="0" fontId="74" fillId="0" borderId="20" xfId="0" applyFont="1" applyBorder="1" applyAlignment="1">
      <alignment horizontal="center" vertical="center"/>
    </xf>
    <xf numFmtId="49" fontId="74" fillId="0" borderId="20" xfId="0" applyNumberFormat="1" applyFont="1" applyBorder="1" applyAlignment="1">
      <alignment horizontal="center" vertical="center" wrapText="1"/>
    </xf>
    <xf numFmtId="0" fontId="74" fillId="0" borderId="21" xfId="0" applyFont="1" applyBorder="1" applyAlignment="1">
      <alignment horizontal="center" vertical="center" wrapText="1"/>
    </xf>
    <xf numFmtId="0" fontId="79" fillId="0" borderId="77" xfId="2" applyFont="1" applyBorder="1" applyAlignment="1">
      <alignment horizontal="center" vertical="center" shrinkToFit="1"/>
    </xf>
    <xf numFmtId="0" fontId="78" fillId="0" borderId="77" xfId="2" applyFont="1" applyBorder="1" applyAlignment="1">
      <alignment horizontal="center" vertical="center"/>
    </xf>
    <xf numFmtId="0" fontId="78" fillId="0" borderId="115" xfId="2" applyFont="1" applyBorder="1" applyAlignment="1">
      <alignment horizontal="center" vertical="center"/>
    </xf>
    <xf numFmtId="0" fontId="7" fillId="5" borderId="67"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103" fillId="0" borderId="0" xfId="3" applyFont="1" applyAlignment="1">
      <alignment horizontal="center" vertical="center" wrapText="1"/>
    </xf>
    <xf numFmtId="0" fontId="20" fillId="0" borderId="55" xfId="3" quotePrefix="1" applyFont="1" applyBorder="1" applyAlignment="1">
      <alignment horizontal="center" vertical="center" shrinkToFit="1"/>
    </xf>
    <xf numFmtId="0" fontId="20" fillId="0" borderId="127" xfId="3" quotePrefix="1" applyFont="1" applyBorder="1" applyAlignment="1">
      <alignment horizontal="center" vertical="center" shrinkToFit="1"/>
    </xf>
    <xf numFmtId="0" fontId="20" fillId="0" borderId="33" xfId="3" quotePrefix="1" applyFont="1" applyBorder="1" applyAlignment="1">
      <alignment horizontal="center" vertical="center" shrinkToFit="1"/>
    </xf>
    <xf numFmtId="0" fontId="19" fillId="0" borderId="0" xfId="3" applyFont="1" applyAlignment="1">
      <alignment vertical="center" wrapText="1"/>
    </xf>
    <xf numFmtId="0" fontId="21" fillId="0" borderId="0" xfId="3" quotePrefix="1" applyFont="1" applyAlignment="1">
      <alignment horizontal="center" vertical="center" shrinkToFit="1"/>
    </xf>
    <xf numFmtId="0" fontId="20" fillId="0" borderId="4" xfId="3" quotePrefix="1" applyFont="1" applyBorder="1" applyAlignment="1">
      <alignment horizontal="center" vertical="center" shrinkToFit="1"/>
    </xf>
    <xf numFmtId="0" fontId="20" fillId="0" borderId="17" xfId="3" quotePrefix="1" applyFont="1" applyBorder="1" applyAlignment="1">
      <alignment horizontal="center" vertical="center" shrinkToFit="1"/>
    </xf>
    <xf numFmtId="0" fontId="20" fillId="0" borderId="25" xfId="3" quotePrefix="1" applyFont="1" applyBorder="1" applyAlignment="1">
      <alignment horizontal="center" vertical="center" shrinkToFit="1"/>
    </xf>
    <xf numFmtId="0" fontId="20" fillId="0" borderId="0" xfId="3" quotePrefix="1" applyFont="1" applyAlignment="1">
      <alignment horizontal="center" vertical="center" shrinkToFit="1"/>
    </xf>
    <xf numFmtId="0" fontId="20" fillId="0" borderId="0" xfId="3" applyFont="1" applyAlignment="1">
      <alignment horizontal="center" vertical="center" shrinkToFit="1"/>
    </xf>
    <xf numFmtId="0" fontId="19" fillId="0" borderId="0" xfId="3" applyFont="1">
      <alignment vertical="center"/>
    </xf>
    <xf numFmtId="0" fontId="25" fillId="0" borderId="0" xfId="3" applyFont="1" applyAlignment="1">
      <alignment vertical="center" shrinkToFit="1"/>
    </xf>
  </cellXfs>
  <cellStyles count="10">
    <cellStyle name="ハイパーリンク" xfId="1" builtinId="8"/>
    <cellStyle name="ハイパーリンク 2" xfId="8" xr:uid="{00000000-0005-0000-0000-000001000000}"/>
    <cellStyle name="標準" xfId="0" builtinId="0"/>
    <cellStyle name="標準 2" xfId="2" xr:uid="{00000000-0005-0000-0000-000003000000}"/>
    <cellStyle name="標準 2 2" xfId="4" xr:uid="{00000000-0005-0000-0000-000004000000}"/>
    <cellStyle name="標準 2 2 2" xfId="9" xr:uid="{00000000-0005-0000-0000-000005000000}"/>
    <cellStyle name="標準 2 3" xfId="6" xr:uid="{00000000-0005-0000-0000-000006000000}"/>
    <cellStyle name="標準 2 4" xfId="7" xr:uid="{00000000-0005-0000-0000-000007000000}"/>
    <cellStyle name="標準 3" xfId="3" xr:uid="{00000000-0005-0000-0000-000008000000}"/>
    <cellStyle name="標準 4" xfId="5" xr:uid="{00000000-0005-0000-0000-000009000000}"/>
  </cellStyles>
  <dxfs count="41">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180974</xdr:colOff>
      <xdr:row>0</xdr:row>
      <xdr:rowOff>111125</xdr:rowOff>
    </xdr:from>
    <xdr:ext cx="3109483" cy="679450"/>
    <xdr:pic>
      <xdr:nvPicPr>
        <xdr:cNvPr id="3" name="図 2">
          <a:extLst>
            <a:ext uri="{FF2B5EF4-FFF2-40B4-BE49-F238E27FC236}">
              <a16:creationId xmlns:a16="http://schemas.microsoft.com/office/drawing/2014/main" id="{9EFFE827-4246-4450-B4BB-66FD26B49865}"/>
            </a:ext>
          </a:extLst>
        </xdr:cNvPr>
        <xdr:cNvPicPr>
          <a:picLocks noChangeAspect="1"/>
        </xdr:cNvPicPr>
      </xdr:nvPicPr>
      <xdr:blipFill>
        <a:blip xmlns:r="http://schemas.openxmlformats.org/officeDocument/2006/relationships" r:embed="rId1"/>
        <a:stretch>
          <a:fillRect/>
        </a:stretch>
      </xdr:blipFill>
      <xdr:spPr>
        <a:xfrm>
          <a:off x="180974" y="111125"/>
          <a:ext cx="3109483" cy="6794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8</xdr:col>
      <xdr:colOff>161926</xdr:colOff>
      <xdr:row>26</xdr:row>
      <xdr:rowOff>219075</xdr:rowOff>
    </xdr:from>
    <xdr:to>
      <xdr:col>8</xdr:col>
      <xdr:colOff>542926</xdr:colOff>
      <xdr:row>27</xdr:row>
      <xdr:rowOff>333375</xdr:rowOff>
    </xdr:to>
    <xdr:sp macro="" textlink="">
      <xdr:nvSpPr>
        <xdr:cNvPr id="2" name="正方形/長方形 1">
          <a:extLst>
            <a:ext uri="{FF2B5EF4-FFF2-40B4-BE49-F238E27FC236}">
              <a16:creationId xmlns:a16="http://schemas.microsoft.com/office/drawing/2014/main" id="{90191551-C094-4321-A827-FBF001F84D03}"/>
            </a:ext>
          </a:extLst>
        </xdr:cNvPr>
        <xdr:cNvSpPr/>
      </xdr:nvSpPr>
      <xdr:spPr>
        <a:xfrm>
          <a:off x="5276851" y="8153400"/>
          <a:ext cx="381000" cy="352425"/>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76201</xdr:colOff>
      <xdr:row>0</xdr:row>
      <xdr:rowOff>114302</xdr:rowOff>
    </xdr:from>
    <xdr:to>
      <xdr:col>2</xdr:col>
      <xdr:colOff>487680</xdr:colOff>
      <xdr:row>1</xdr:row>
      <xdr:rowOff>266284</xdr:rowOff>
    </xdr:to>
    <xdr:pic>
      <xdr:nvPicPr>
        <xdr:cNvPr id="4" name="図 3">
          <a:extLst>
            <a:ext uri="{FF2B5EF4-FFF2-40B4-BE49-F238E27FC236}">
              <a16:creationId xmlns:a16="http://schemas.microsoft.com/office/drawing/2014/main" id="{BA09E053-16DD-1082-324A-D333970A9485}"/>
            </a:ext>
          </a:extLst>
        </xdr:cNvPr>
        <xdr:cNvPicPr>
          <a:picLocks noChangeAspect="1"/>
        </xdr:cNvPicPr>
      </xdr:nvPicPr>
      <xdr:blipFill>
        <a:blip xmlns:r="http://schemas.openxmlformats.org/officeDocument/2006/relationships" r:embed="rId1"/>
        <a:stretch>
          <a:fillRect/>
        </a:stretch>
      </xdr:blipFill>
      <xdr:spPr>
        <a:xfrm>
          <a:off x="76201" y="114302"/>
          <a:ext cx="1920239" cy="4644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5</xdr:col>
      <xdr:colOff>175260</xdr:colOff>
      <xdr:row>1</xdr:row>
      <xdr:rowOff>184618</xdr:rowOff>
    </xdr:to>
    <xdr:pic>
      <xdr:nvPicPr>
        <xdr:cNvPr id="3" name="図 2">
          <a:extLst>
            <a:ext uri="{FF2B5EF4-FFF2-40B4-BE49-F238E27FC236}">
              <a16:creationId xmlns:a16="http://schemas.microsoft.com/office/drawing/2014/main" id="{A88EB4FA-8B07-B9E2-6AC2-CFA867844269}"/>
            </a:ext>
          </a:extLst>
        </xdr:cNvPr>
        <xdr:cNvPicPr>
          <a:picLocks noChangeAspect="1"/>
        </xdr:cNvPicPr>
      </xdr:nvPicPr>
      <xdr:blipFill>
        <a:blip xmlns:r="http://schemas.openxmlformats.org/officeDocument/2006/relationships" r:embed="rId1"/>
        <a:stretch>
          <a:fillRect/>
        </a:stretch>
      </xdr:blipFill>
      <xdr:spPr>
        <a:xfrm>
          <a:off x="1" y="0"/>
          <a:ext cx="1760219" cy="42845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ab\Desktop\YBA\d\&#30003;&#12375;&#36796;&#12415;&#26696;.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 Id="rId1"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曲目申込書"/>
    </sheetNames>
    <sheetDataSet>
      <sheetData sheetId="0">
        <row r="1">
          <cell r="B1" t="str">
            <v>部門</v>
          </cell>
          <cell r="C1" t="str">
            <v>数</v>
          </cell>
          <cell r="D1" t="str">
            <v>支部</v>
          </cell>
          <cell r="E1" t="str">
            <v>団　体　名（学校名)</v>
          </cell>
          <cell r="F1" t="str">
            <v>団　体　名（フリガナ)</v>
          </cell>
          <cell r="G1" t="str">
            <v>編　成</v>
          </cell>
          <cell r="J1" t="str">
            <v>曲　名　(邦名)</v>
          </cell>
          <cell r="K1" t="str">
            <v>曲名(邦名　フリガナ)</v>
          </cell>
          <cell r="L1" t="str">
            <v>曲　名　(欧文)</v>
          </cell>
          <cell r="M1" t="str">
            <v>作曲者名(邦名)</v>
          </cell>
          <cell r="N1" t="str">
            <v>作曲者名(邦名 ﾌﾘｶﾞﾅ)</v>
          </cell>
          <cell r="O1" t="str">
            <v>作曲者名(欧文)</v>
          </cell>
          <cell r="P1" t="str">
            <v>作曲者名 生年</v>
          </cell>
          <cell r="Q1" t="str">
            <v>作曲者名 没年</v>
          </cell>
          <cell r="R1" t="str">
            <v>編曲者名(邦名)</v>
          </cell>
          <cell r="S1" t="str">
            <v>編曲者名(邦名 ﾌﾘｶﾞﾅ)</v>
          </cell>
          <cell r="T1" t="str">
            <v>編曲者名(欧文)</v>
          </cell>
          <cell r="U1" t="str">
            <v>使用楽譜-出版社</v>
          </cell>
          <cell r="V1" t="str">
            <v>著作権関係</v>
          </cell>
          <cell r="W1" t="str">
            <v>奏者１</v>
          </cell>
          <cell r="Z1" t="str">
            <v>奏者２</v>
          </cell>
          <cell r="AC1" t="str">
            <v>奏者３</v>
          </cell>
          <cell r="AF1" t="str">
            <v>奏者４</v>
          </cell>
          <cell r="AI1" t="str">
            <v>奏者５</v>
          </cell>
          <cell r="AL1" t="str">
            <v>奏者６</v>
          </cell>
          <cell r="AO1" t="str">
            <v>奏者７</v>
          </cell>
          <cell r="AR1" t="str">
            <v>奏者８</v>
          </cell>
          <cell r="AU1" t="str">
            <v>使用打楽器一覧　　　　　使用打楽器一覧　　　　　使用打楽器一覧　　　　使用打楽器一覧</v>
          </cell>
          <cell r="BM1" t="str">
            <v>郵便番号</v>
          </cell>
          <cell r="BN1" t="str">
            <v>学校住所</v>
          </cell>
          <cell r="BO1" t="str">
            <v>電話</v>
          </cell>
          <cell r="BP1" t="str">
            <v>ＦＡＸ</v>
          </cell>
          <cell r="BQ1" t="str">
            <v>連絡責任者</v>
          </cell>
          <cell r="BR1" t="str">
            <v>責任者ﾌﾘｶﾞﾅ</v>
          </cell>
          <cell r="BS1" t="str">
            <v>連絡先</v>
          </cell>
          <cell r="BT1" t="str">
            <v>携帯･自宅</v>
          </cell>
          <cell r="BU1" t="str">
            <v>校長名</v>
          </cell>
          <cell r="BV1" t="str">
            <v>申し込み日</v>
          </cell>
        </row>
        <row r="2">
          <cell r="G2" t="str">
            <v>楽器</v>
          </cell>
          <cell r="H2" t="str">
            <v>重奏</v>
          </cell>
          <cell r="W2" t="str">
            <v>楽器</v>
          </cell>
          <cell r="X2" t="str">
            <v>記載</v>
          </cell>
          <cell r="Y2" t="str">
            <v>氏名</v>
          </cell>
          <cell r="Z2" t="str">
            <v>楽器</v>
          </cell>
          <cell r="AA2" t="str">
            <v>記載</v>
          </cell>
          <cell r="AB2" t="str">
            <v>氏名</v>
          </cell>
          <cell r="AC2" t="str">
            <v>楽器</v>
          </cell>
          <cell r="AD2" t="str">
            <v>記載</v>
          </cell>
          <cell r="AE2" t="str">
            <v>氏名</v>
          </cell>
          <cell r="AF2" t="str">
            <v>楽器</v>
          </cell>
          <cell r="AG2" t="str">
            <v>記載</v>
          </cell>
          <cell r="AH2" t="str">
            <v>氏名</v>
          </cell>
          <cell r="AI2" t="str">
            <v>楽器</v>
          </cell>
          <cell r="AJ2" t="str">
            <v>記載</v>
          </cell>
          <cell r="AK2" t="str">
            <v>氏名</v>
          </cell>
          <cell r="AL2" t="str">
            <v>楽器</v>
          </cell>
          <cell r="AM2" t="str">
            <v>記載</v>
          </cell>
          <cell r="AN2" t="str">
            <v>氏名</v>
          </cell>
          <cell r="AO2" t="str">
            <v>楽器</v>
          </cell>
          <cell r="AP2" t="str">
            <v>記載</v>
          </cell>
          <cell r="AQ2" t="str">
            <v>氏名</v>
          </cell>
          <cell r="AR2" t="str">
            <v>楽器</v>
          </cell>
          <cell r="AS2" t="str">
            <v>記載</v>
          </cell>
          <cell r="AT2" t="str">
            <v>氏名</v>
          </cell>
        </row>
        <row r="3">
          <cell r="A3">
            <v>1</v>
          </cell>
          <cell r="B3" t="str">
            <v>高等学校</v>
          </cell>
          <cell r="C3">
            <v>1</v>
          </cell>
          <cell r="D3" t="str">
            <v>横浜</v>
          </cell>
          <cell r="E3" t="str">
            <v>横浜市立　南　高等学校</v>
          </cell>
          <cell r="F3" t="str">
            <v>ヨコハマシリツ　ミナミ　コウトウガッコウ</v>
          </cell>
          <cell r="G3" t="str">
            <v>サクソフォン</v>
          </cell>
          <cell r="H3" t="str">
            <v>四</v>
          </cell>
          <cell r="I3" t="str">
            <v>重奏</v>
          </cell>
          <cell r="J3" t="str">
            <v>ディベルティメント</v>
          </cell>
          <cell r="K3" t="str">
            <v>ディベルティメント</v>
          </cell>
          <cell r="L3" t="str">
            <v>Divertimento</v>
          </cell>
          <cell r="M3" t="str">
            <v>B.バルトーク</v>
          </cell>
          <cell r="N3" t="str">
            <v>バルトーク</v>
          </cell>
          <cell r="O3" t="str">
            <v>B.Bartok</v>
          </cell>
          <cell r="P3">
            <v>1881</v>
          </cell>
          <cell r="Q3">
            <v>1945</v>
          </cell>
          <cell r="R3" t="str">
            <v>山本　教生</v>
          </cell>
          <cell r="S3" t="str">
            <v>ヤマモト　キョウセイ</v>
          </cell>
          <cell r="T3" t="str">
            <v>YAMAMOTO.Kyousei</v>
          </cell>
          <cell r="U3" t="str">
            <v>未出版</v>
          </cell>
          <cell r="V3" t="str">
            <v>イ</v>
          </cell>
          <cell r="W3" t="str">
            <v>Es.Cl</v>
          </cell>
          <cell r="X3" t="str">
            <v>○</v>
          </cell>
          <cell r="Y3" t="str">
            <v>生出　菜々美</v>
          </cell>
          <cell r="Z3" t="str">
            <v>Cl 1</v>
          </cell>
          <cell r="AA3" t="str">
            <v>○</v>
          </cell>
          <cell r="AB3" t="str">
            <v>佐野　遥香</v>
          </cell>
          <cell r="AC3" t="str">
            <v>Cl 2</v>
          </cell>
          <cell r="AD3" t="str">
            <v>○</v>
          </cell>
          <cell r="AE3" t="str">
            <v>本間　南帆</v>
          </cell>
          <cell r="AF3" t="str">
            <v>Cl 3</v>
          </cell>
          <cell r="AG3" t="str">
            <v>○</v>
          </cell>
          <cell r="AH3" t="str">
            <v>緑上　香菜</v>
          </cell>
          <cell r="AI3" t="str">
            <v>Cl 4</v>
          </cell>
          <cell r="AJ3" t="str">
            <v>○</v>
          </cell>
          <cell r="AK3" t="str">
            <v>山本　佳穂</v>
          </cell>
          <cell r="AL3" t="str">
            <v>A.Cl</v>
          </cell>
          <cell r="AM3" t="str">
            <v>○</v>
          </cell>
          <cell r="AN3" t="str">
            <v>宮川　真幸</v>
          </cell>
          <cell r="AO3" t="str">
            <v>B.Cl</v>
          </cell>
          <cell r="AP3" t="str">
            <v>○</v>
          </cell>
          <cell r="AQ3" t="str">
            <v>栗原　菜々実</v>
          </cell>
          <cell r="AR3" t="str">
            <v>C.A.Cl</v>
          </cell>
          <cell r="AS3" t="str">
            <v>○</v>
          </cell>
          <cell r="AT3" t="str">
            <v>金本　菜乃花</v>
          </cell>
          <cell r="AU3" t="str">
            <v>Timp</v>
          </cell>
          <cell r="BM3" t="str">
            <v>233-0011</v>
          </cell>
          <cell r="BN3" t="str">
            <v>横浜市港南区東永谷2-1-1</v>
          </cell>
          <cell r="BO3" t="str">
            <v>045(822)9258</v>
          </cell>
          <cell r="BP3" t="str">
            <v>045(826)0818</v>
          </cell>
          <cell r="BQ3" t="str">
            <v>横浜　太郎</v>
          </cell>
          <cell r="BR3" t="str">
            <v>ヨコハマ　タロウ</v>
          </cell>
          <cell r="BS3" t="str">
            <v>045(822)××</v>
          </cell>
          <cell r="BT3" t="str">
            <v>自宅</v>
          </cell>
          <cell r="BU3" t="str">
            <v>校長名</v>
          </cell>
          <cell r="BV3">
            <v>41182</v>
          </cell>
        </row>
        <row r="4">
          <cell r="A4">
            <v>2</v>
          </cell>
          <cell r="B4" t="str">
            <v>高等学校</v>
          </cell>
          <cell r="C4">
            <v>0</v>
          </cell>
          <cell r="D4" t="str">
            <v>横浜</v>
          </cell>
          <cell r="E4" t="str">
            <v>横浜市立　南　高等学校</v>
          </cell>
          <cell r="F4" t="str">
            <v>ヨコハマシリツ　ミナミ　コウトウガッコウ</v>
          </cell>
          <cell r="I4" t="str">
            <v>重奏</v>
          </cell>
          <cell r="BM4" t="str">
            <v>233-0011</v>
          </cell>
          <cell r="BN4" t="str">
            <v>横浜市港南区東永谷2-1-1</v>
          </cell>
          <cell r="BO4" t="str">
            <v>045(822)9258</v>
          </cell>
          <cell r="BP4" t="str">
            <v>045(826)0818</v>
          </cell>
          <cell r="BQ4" t="str">
            <v>横浜　太郎</v>
          </cell>
          <cell r="BR4" t="str">
            <v>ヨコハマ　タロウ</v>
          </cell>
          <cell r="BS4" t="str">
            <v>045(822)××</v>
          </cell>
          <cell r="BT4" t="str">
            <v>自宅</v>
          </cell>
          <cell r="BU4" t="str">
            <v>校長名</v>
          </cell>
          <cell r="BV4">
            <v>41182</v>
          </cell>
        </row>
        <row r="5">
          <cell r="A5">
            <v>3</v>
          </cell>
          <cell r="B5" t="str">
            <v>高等学校</v>
          </cell>
          <cell r="C5">
            <v>0</v>
          </cell>
          <cell r="D5" t="str">
            <v>横浜</v>
          </cell>
          <cell r="E5" t="str">
            <v>横浜市立　南　高等学校</v>
          </cell>
          <cell r="F5" t="str">
            <v>ヨコハマシリツ　ミナミ　コウトウガッコウ</v>
          </cell>
          <cell r="I5" t="str">
            <v>重奏</v>
          </cell>
          <cell r="BM5" t="str">
            <v>233-0011</v>
          </cell>
          <cell r="BN5" t="str">
            <v>横浜市港南区東永谷2-1-1</v>
          </cell>
          <cell r="BO5" t="str">
            <v>045(822)9258</v>
          </cell>
          <cell r="BP5" t="str">
            <v>045(826)0818</v>
          </cell>
          <cell r="BQ5" t="str">
            <v>横浜　太郎</v>
          </cell>
          <cell r="BR5" t="str">
            <v>ヨコハマ　タロウ</v>
          </cell>
          <cell r="BS5" t="str">
            <v>045(822)××</v>
          </cell>
          <cell r="BT5" t="str">
            <v>自宅</v>
          </cell>
          <cell r="BU5" t="str">
            <v>校長名</v>
          </cell>
          <cell r="BV5">
            <v>41182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
      <sheetName val="学校番号一覧"/>
      <sheetName val="参加申込書"/>
      <sheetName val="曲目等申込書1チーム目"/>
      <sheetName val="曲目等申込書2チーム目"/>
      <sheetName val="封筒宛先"/>
      <sheetName val="連盟使用欄１"/>
      <sheetName val="連盟使用欄２"/>
      <sheetName val="連盟使用欄３"/>
    </sheetNames>
    <sheetDataSet>
      <sheetData sheetId="0"/>
      <sheetData sheetId="1">
        <row r="1">
          <cell r="A1" t="str">
            <v>学校番号</v>
          </cell>
          <cell r="B1" t="str">
            <v>公立・私学</v>
          </cell>
          <cell r="C1" t="str">
            <v>校種</v>
          </cell>
          <cell r="D1" t="str">
            <v>学校名</v>
          </cell>
          <cell r="E1" t="str">
            <v>〒</v>
          </cell>
          <cell r="F1" t="str">
            <v>住所</v>
          </cell>
          <cell r="G1" t="str">
            <v>電話番号</v>
          </cell>
          <cell r="H1" t="str">
            <v>FAX番号</v>
          </cell>
          <cell r="I1" t="str">
            <v>がっこうめい</v>
          </cell>
        </row>
        <row r="2">
          <cell r="A2">
            <v>20001</v>
          </cell>
          <cell r="B2" t="str">
            <v>横浜市</v>
          </cell>
          <cell r="C2" t="str">
            <v>中学生</v>
          </cell>
          <cell r="D2" t="str">
            <v>横浜市立市場中学校</v>
          </cell>
          <cell r="E2" t="str">
            <v>230-0024</v>
          </cell>
          <cell r="F2" t="str">
            <v>横浜市鶴見区市場下町 1-1</v>
          </cell>
          <cell r="G2" t="str">
            <v>045-501-4125</v>
          </cell>
          <cell r="H2" t="str">
            <v>045-507-0074</v>
          </cell>
          <cell r="I2" t="str">
            <v>よこはましりつ いちば ちゅうがっこう</v>
          </cell>
        </row>
        <row r="3">
          <cell r="A3">
            <v>20002</v>
          </cell>
          <cell r="B3" t="str">
            <v>横浜市</v>
          </cell>
          <cell r="C3" t="str">
            <v>中学生</v>
          </cell>
          <cell r="D3" t="str">
            <v>横浜市立潮田中学校</v>
          </cell>
          <cell r="E3" t="str">
            <v>230-0037</v>
          </cell>
          <cell r="F3" t="str">
            <v>横浜市鶴見区向井町 4-83</v>
          </cell>
          <cell r="G3" t="str">
            <v>045-521-3535</v>
          </cell>
          <cell r="H3" t="str">
            <v>045-507-0079</v>
          </cell>
          <cell r="I3" t="str">
            <v>よこはましりつ うしおだ ちゅうがっこう</v>
          </cell>
        </row>
        <row r="4">
          <cell r="A4">
            <v>20003</v>
          </cell>
          <cell r="B4" t="str">
            <v>横浜市</v>
          </cell>
          <cell r="C4" t="str">
            <v>中学生</v>
          </cell>
          <cell r="D4" t="str">
            <v>横浜市立上の宮中学校</v>
          </cell>
          <cell r="E4" t="str">
            <v>230-0075</v>
          </cell>
          <cell r="F4" t="str">
            <v>横浜市鶴見区上の宮 1-26-33</v>
          </cell>
          <cell r="G4" t="str">
            <v>045-582-8801</v>
          </cell>
          <cell r="H4" t="str">
            <v>045-585-9914</v>
          </cell>
          <cell r="I4" t="str">
            <v>よこはましりつ かみのみや ちゅうがっこう</v>
          </cell>
        </row>
        <row r="5">
          <cell r="A5">
            <v>20004</v>
          </cell>
          <cell r="B5" t="str">
            <v>横浜市</v>
          </cell>
          <cell r="C5" t="str">
            <v>中学生</v>
          </cell>
          <cell r="D5" t="str">
            <v>横浜市立末吉中学校</v>
          </cell>
          <cell r="E5" t="str">
            <v>230-0012</v>
          </cell>
          <cell r="F5" t="str">
            <v>横浜市鶴見区下末吉 6-13-1</v>
          </cell>
          <cell r="G5" t="str">
            <v>045-581-0813</v>
          </cell>
          <cell r="H5" t="str">
            <v>045-585-9497</v>
          </cell>
          <cell r="I5" t="str">
            <v>よこはましりつ すえよし ちゅうがっこう</v>
          </cell>
        </row>
        <row r="6">
          <cell r="A6">
            <v>20005</v>
          </cell>
          <cell r="B6" t="str">
            <v>横浜市</v>
          </cell>
          <cell r="C6" t="str">
            <v>中学生</v>
          </cell>
          <cell r="D6" t="str">
            <v>横浜市立鶴見中学校</v>
          </cell>
          <cell r="E6" t="str">
            <v>230-0051</v>
          </cell>
          <cell r="F6" t="str">
            <v>横浜市鶴見区鶴見中央 3-14-1</v>
          </cell>
          <cell r="G6" t="str">
            <v>045-501-2397</v>
          </cell>
          <cell r="H6" t="str">
            <v>045-507-0083</v>
          </cell>
          <cell r="I6" t="str">
            <v>よこはましりつ つるみ ちゅうがっこう</v>
          </cell>
        </row>
        <row r="7">
          <cell r="A7">
            <v>20006</v>
          </cell>
          <cell r="B7" t="str">
            <v>横浜市</v>
          </cell>
          <cell r="C7" t="str">
            <v>中学生</v>
          </cell>
          <cell r="D7" t="str">
            <v>横浜市立寺尾中学校</v>
          </cell>
          <cell r="E7" t="str">
            <v>230-0074</v>
          </cell>
          <cell r="F7" t="str">
            <v>横浜市鶴見区北寺尾 3-13-1</v>
          </cell>
          <cell r="G7" t="str">
            <v>045-571-4102</v>
          </cell>
          <cell r="H7" t="str">
            <v>045-585-9499</v>
          </cell>
          <cell r="I7" t="str">
            <v>よこはましりつ てらお ちゅうがっこう</v>
          </cell>
        </row>
        <row r="8">
          <cell r="A8">
            <v>20007</v>
          </cell>
          <cell r="B8" t="str">
            <v>横浜市</v>
          </cell>
          <cell r="C8" t="str">
            <v>中学生</v>
          </cell>
          <cell r="D8" t="str">
            <v>横浜市立生麦中学校</v>
          </cell>
          <cell r="E8" t="str">
            <v>230-0078</v>
          </cell>
          <cell r="F8" t="str">
            <v>横浜市鶴見区岸谷 2-1-1</v>
          </cell>
          <cell r="G8" t="str">
            <v>045-581-3255</v>
          </cell>
          <cell r="H8" t="str">
            <v>045-585-9904</v>
          </cell>
          <cell r="I8" t="str">
            <v>よこはましりつ なまむぎ ちゅうがっこう</v>
          </cell>
        </row>
        <row r="9">
          <cell r="A9">
            <v>20008</v>
          </cell>
          <cell r="B9" t="str">
            <v>横浜市</v>
          </cell>
          <cell r="C9" t="str">
            <v>中学生</v>
          </cell>
          <cell r="D9" t="str">
            <v>横浜市立矢向中学校</v>
          </cell>
          <cell r="E9" t="str">
            <v>230-0001</v>
          </cell>
          <cell r="F9" t="str">
            <v>横浜市鶴見区矢向1-8-24</v>
          </cell>
          <cell r="G9" t="str">
            <v>045-581-4131</v>
          </cell>
          <cell r="H9" t="str">
            <v>045-581-9906</v>
          </cell>
          <cell r="I9" t="str">
            <v>よこはましりつ やこう ちゅうがっこう</v>
          </cell>
        </row>
        <row r="10">
          <cell r="A10">
            <v>20009</v>
          </cell>
          <cell r="B10" t="str">
            <v>横浜市</v>
          </cell>
          <cell r="C10" t="str">
            <v>中学生</v>
          </cell>
          <cell r="D10" t="str">
            <v>横浜市立浦島丘中学校</v>
          </cell>
          <cell r="E10" t="str">
            <v>221-0072</v>
          </cell>
          <cell r="F10" t="str">
            <v>横浜市神奈川区白幡東町 27-1</v>
          </cell>
          <cell r="G10" t="str">
            <v>045-421-6281</v>
          </cell>
          <cell r="H10" t="str">
            <v>045-431-2461</v>
          </cell>
          <cell r="I10" t="str">
            <v>よこはましりつ うらしまおか ちゅうがっこう</v>
          </cell>
        </row>
        <row r="11">
          <cell r="A11">
            <v>20010</v>
          </cell>
          <cell r="B11" t="str">
            <v>横浜市</v>
          </cell>
          <cell r="C11" t="str">
            <v>中学生</v>
          </cell>
          <cell r="D11" t="str">
            <v>横浜市立神奈川中学校</v>
          </cell>
          <cell r="E11" t="str">
            <v>221-0004</v>
          </cell>
          <cell r="F11" t="str">
            <v>横浜市神奈川区西大口 141</v>
          </cell>
          <cell r="G11" t="str">
            <v>045-431-4770</v>
          </cell>
          <cell r="H11" t="str">
            <v>045-431-4373</v>
          </cell>
          <cell r="I11" t="str">
            <v>よこはましりつ かながわ ちゅうがっこう</v>
          </cell>
        </row>
        <row r="12">
          <cell r="A12">
            <v>20011</v>
          </cell>
          <cell r="B12" t="str">
            <v>横浜市</v>
          </cell>
          <cell r="C12" t="str">
            <v>中学生</v>
          </cell>
          <cell r="D12" t="str">
            <v>横浜市立栗田谷中学校</v>
          </cell>
          <cell r="E12" t="str">
            <v>221-0804</v>
          </cell>
          <cell r="F12" t="str">
            <v>横浜市神奈川区栗田谷 3-1</v>
          </cell>
          <cell r="G12" t="str">
            <v>045-481-3767</v>
          </cell>
          <cell r="H12" t="str">
            <v>045-481-4373</v>
          </cell>
          <cell r="I12" t="str">
            <v>よこはましりつ くりたや ちゅうがっこう</v>
          </cell>
        </row>
        <row r="13">
          <cell r="A13">
            <v>20012</v>
          </cell>
          <cell r="B13" t="str">
            <v>横浜市</v>
          </cell>
          <cell r="C13" t="str">
            <v>中学生</v>
          </cell>
          <cell r="D13" t="str">
            <v>横浜市立菅田中学校</v>
          </cell>
          <cell r="E13" t="str">
            <v>221-0864</v>
          </cell>
          <cell r="F13" t="str">
            <v>横浜市神奈川区菅田町 2017</v>
          </cell>
          <cell r="G13" t="str">
            <v>045-472-2338</v>
          </cell>
          <cell r="H13" t="str">
            <v>045-472-3351</v>
          </cell>
          <cell r="I13" t="str">
            <v>よこはましりつ すげた ちゅうがっこう</v>
          </cell>
        </row>
        <row r="14">
          <cell r="A14">
            <v>20013</v>
          </cell>
          <cell r="B14" t="str">
            <v>横浜市</v>
          </cell>
          <cell r="C14" t="str">
            <v>中学生</v>
          </cell>
          <cell r="D14" t="str">
            <v>横浜市立錦台中学校</v>
          </cell>
          <cell r="E14" t="str">
            <v>221-0001</v>
          </cell>
          <cell r="F14" t="str">
            <v>横浜市神奈川区西寺尾 3-10-1</v>
          </cell>
          <cell r="G14" t="str">
            <v>045-401-3644</v>
          </cell>
          <cell r="H14" t="str">
            <v>045-431-0244</v>
          </cell>
          <cell r="I14" t="str">
            <v>よこはましりつ にしきだい ちゅうがっこう</v>
          </cell>
        </row>
        <row r="15">
          <cell r="A15">
            <v>20014</v>
          </cell>
          <cell r="B15" t="str">
            <v>横浜市</v>
          </cell>
          <cell r="C15" t="str">
            <v>中学生</v>
          </cell>
          <cell r="D15" t="str">
            <v>横浜市立松本中学校</v>
          </cell>
          <cell r="E15" t="str">
            <v>221-0852</v>
          </cell>
          <cell r="F15" t="str">
            <v>横浜市神奈川区三ツ沢下町 30-1</v>
          </cell>
          <cell r="G15" t="str">
            <v>045-323-2580</v>
          </cell>
          <cell r="H15" t="str">
            <v>045-320-1034</v>
          </cell>
          <cell r="I15" t="str">
            <v>よこはましりつ まつもと ちゅうがっこう</v>
          </cell>
        </row>
        <row r="16">
          <cell r="A16">
            <v>20015</v>
          </cell>
          <cell r="B16" t="str">
            <v>横浜市</v>
          </cell>
          <cell r="C16" t="str">
            <v>中学生</v>
          </cell>
          <cell r="D16" t="str">
            <v>横浜市立六角橋中学校</v>
          </cell>
          <cell r="E16" t="str">
            <v>221-0802</v>
          </cell>
          <cell r="F16" t="str">
            <v>横浜市神奈川区六角橋 5-33-1</v>
          </cell>
          <cell r="G16" t="str">
            <v>045-481-3521</v>
          </cell>
          <cell r="H16" t="str">
            <v>045-481-2997</v>
          </cell>
          <cell r="I16" t="str">
            <v>よこはましりつ ろっかくばし ちゅうがっこう</v>
          </cell>
        </row>
        <row r="17">
          <cell r="A17">
            <v>20016</v>
          </cell>
          <cell r="B17" t="str">
            <v>横浜市</v>
          </cell>
          <cell r="C17" t="str">
            <v>中学生</v>
          </cell>
          <cell r="D17" t="str">
            <v>横浜市立老松中学校</v>
          </cell>
          <cell r="E17" t="str">
            <v>220-0032</v>
          </cell>
          <cell r="F17" t="str">
            <v>横浜市西区老松町 27</v>
          </cell>
          <cell r="G17" t="str">
            <v>045-241-5121</v>
          </cell>
          <cell r="H17" t="str">
            <v>045-253-7068</v>
          </cell>
          <cell r="I17" t="str">
            <v>よこはましりつ おいまつ ちゅうがっこう</v>
          </cell>
        </row>
        <row r="18">
          <cell r="A18">
            <v>20017</v>
          </cell>
          <cell r="B18" t="str">
            <v>横浜市</v>
          </cell>
          <cell r="C18" t="str">
            <v>中学生</v>
          </cell>
          <cell r="D18" t="str">
            <v>横浜市立西中学校</v>
          </cell>
          <cell r="E18" t="str">
            <v>220-0046</v>
          </cell>
          <cell r="F18" t="str">
            <v>横浜市西区西戸部町 3-286</v>
          </cell>
          <cell r="G18" t="str">
            <v>045-231-0153</v>
          </cell>
          <cell r="H18" t="str">
            <v>045-253-7073</v>
          </cell>
          <cell r="I18" t="str">
            <v>よこはましりつ にし ちゅうがっこう</v>
          </cell>
        </row>
        <row r="19">
          <cell r="A19">
            <v>20018</v>
          </cell>
          <cell r="B19" t="str">
            <v>横浜市</v>
          </cell>
          <cell r="C19" t="str">
            <v>中学生</v>
          </cell>
          <cell r="D19" t="str">
            <v>横浜市立岡野中学校</v>
          </cell>
          <cell r="E19" t="str">
            <v>220-0073</v>
          </cell>
          <cell r="F19" t="str">
            <v>横浜市西区岡野 2-14-1</v>
          </cell>
          <cell r="G19" t="str">
            <v>045-311-3210</v>
          </cell>
          <cell r="H19" t="str">
            <v>045-311-9968</v>
          </cell>
          <cell r="I19" t="str">
            <v>よこはましりつ おかの ちゅうがっこう</v>
          </cell>
        </row>
        <row r="20">
          <cell r="A20">
            <v>20019</v>
          </cell>
          <cell r="B20" t="str">
            <v>横浜市</v>
          </cell>
          <cell r="C20" t="str">
            <v>中学生</v>
          </cell>
          <cell r="D20" t="str">
            <v>横浜市立軽井沢中学校</v>
          </cell>
          <cell r="E20" t="str">
            <v>220-0001</v>
          </cell>
          <cell r="F20" t="str">
            <v>横浜市西区北軽井沢 24</v>
          </cell>
          <cell r="G20" t="str">
            <v>045-311-2523</v>
          </cell>
          <cell r="H20" t="str">
            <v>045-312-4849</v>
          </cell>
          <cell r="I20" t="str">
            <v>よこはましりつ かるいさわ ちゅうがっこう</v>
          </cell>
        </row>
        <row r="21">
          <cell r="A21">
            <v>20020</v>
          </cell>
          <cell r="B21" t="str">
            <v>横浜市</v>
          </cell>
          <cell r="C21" t="str">
            <v>中学生</v>
          </cell>
          <cell r="D21" t="str">
            <v>横浜市立岩井原中学校</v>
          </cell>
          <cell r="E21" t="str">
            <v>240-0023</v>
          </cell>
          <cell r="F21" t="str">
            <v>横浜市保土ケ谷区岩井町 308</v>
          </cell>
          <cell r="G21" t="str">
            <v>045-731-5880</v>
          </cell>
          <cell r="H21" t="str">
            <v>045-713-4022</v>
          </cell>
          <cell r="I21" t="str">
            <v>よこはましりつ いわいはら ちゅうがっこう</v>
          </cell>
        </row>
        <row r="22">
          <cell r="A22">
            <v>20021</v>
          </cell>
          <cell r="B22" t="str">
            <v>横浜市</v>
          </cell>
          <cell r="C22" t="str">
            <v>中学生</v>
          </cell>
          <cell r="D22" t="str">
            <v>横浜市立大鳥中学校</v>
          </cell>
          <cell r="E22" t="str">
            <v>231-0821</v>
          </cell>
          <cell r="F22" t="str">
            <v>横浜市中区本牧原 22-1</v>
          </cell>
          <cell r="G22" t="str">
            <v>045-621-4500</v>
          </cell>
          <cell r="H22" t="str">
            <v>045-622-7549</v>
          </cell>
          <cell r="I22" t="str">
            <v>よこはましりつ おおとり ちゅうがっこう</v>
          </cell>
        </row>
        <row r="23">
          <cell r="A23">
            <v>20022</v>
          </cell>
          <cell r="B23" t="str">
            <v>横浜市</v>
          </cell>
          <cell r="C23" t="str">
            <v>中学生</v>
          </cell>
          <cell r="D23" t="str">
            <v>横浜市立仲尾台中学校</v>
          </cell>
          <cell r="E23" t="str">
            <v>231-0839</v>
          </cell>
          <cell r="F23" t="str">
            <v>横浜市中区仲尾台 23</v>
          </cell>
          <cell r="G23" t="str">
            <v>045-621-9600</v>
          </cell>
          <cell r="H23" t="str">
            <v>045-622-8654</v>
          </cell>
          <cell r="I23" t="str">
            <v>よこはましりつ なかおだい ちゅうがっこう</v>
          </cell>
        </row>
        <row r="24">
          <cell r="A24">
            <v>20023</v>
          </cell>
          <cell r="B24" t="str">
            <v>横浜市</v>
          </cell>
          <cell r="C24" t="str">
            <v>中学生</v>
          </cell>
          <cell r="D24" t="str">
            <v>横浜市立本牧中学校</v>
          </cell>
          <cell r="E24" t="str">
            <v>231-0827</v>
          </cell>
          <cell r="F24" t="str">
            <v>横浜市中区本牧和田 32-1</v>
          </cell>
          <cell r="G24" t="str">
            <v>045-623-7094</v>
          </cell>
          <cell r="H24" t="str">
            <v>045-623-0129</v>
          </cell>
          <cell r="I24" t="str">
            <v>よこはましりつ ほんもく ちゅうがっこう</v>
          </cell>
        </row>
        <row r="25">
          <cell r="A25">
            <v>20024</v>
          </cell>
          <cell r="B25" t="str">
            <v>横浜市</v>
          </cell>
          <cell r="C25" t="str">
            <v>中学生</v>
          </cell>
          <cell r="D25" t="str">
            <v>横浜市立港中学校</v>
          </cell>
          <cell r="E25" t="str">
            <v>231-0023</v>
          </cell>
          <cell r="F25" t="str">
            <v>横浜市中区山下町 241</v>
          </cell>
          <cell r="G25" t="str">
            <v>045-681-3618</v>
          </cell>
          <cell r="H25" t="str">
            <v>045-663-2549</v>
          </cell>
          <cell r="I25" t="str">
            <v>よこはましりつ みなと ちゅうがっこう</v>
          </cell>
        </row>
        <row r="26">
          <cell r="A26">
            <v>20025</v>
          </cell>
          <cell r="B26" t="str">
            <v>横浜市</v>
          </cell>
          <cell r="C26" t="str">
            <v>中学生</v>
          </cell>
          <cell r="D26" t="str">
            <v>横浜市立横浜吉田中学校</v>
          </cell>
          <cell r="E26" t="str">
            <v>231-0047</v>
          </cell>
          <cell r="F26" t="str">
            <v>横浜市中区羽衣町 3-84</v>
          </cell>
          <cell r="G26" t="str">
            <v>045-261-0905</v>
          </cell>
          <cell r="H26" t="str">
            <v>045-253-7085</v>
          </cell>
          <cell r="I26" t="str">
            <v>よこはましりつ よこはまよしだ ちゅうがっこう</v>
          </cell>
        </row>
        <row r="27">
          <cell r="A27">
            <v>20026</v>
          </cell>
          <cell r="B27" t="str">
            <v>横浜市</v>
          </cell>
          <cell r="C27" t="str">
            <v>中学生</v>
          </cell>
          <cell r="D27" t="str">
            <v>横浜市立共進中学校</v>
          </cell>
          <cell r="E27" t="str">
            <v>232-0045</v>
          </cell>
          <cell r="F27" t="str">
            <v>横浜市南区東蒔田町 1-5</v>
          </cell>
          <cell r="G27" t="str">
            <v>045-711-5091</v>
          </cell>
          <cell r="H27" t="str">
            <v>045-713-9794</v>
          </cell>
          <cell r="I27" t="str">
            <v>よこはましりつ きょうしん ちゅうがっこう</v>
          </cell>
        </row>
        <row r="28">
          <cell r="A28">
            <v>20027</v>
          </cell>
          <cell r="B28" t="str">
            <v>横浜市</v>
          </cell>
          <cell r="C28" t="str">
            <v>中学生</v>
          </cell>
          <cell r="D28" t="str">
            <v>横浜市立永田中学校</v>
          </cell>
          <cell r="E28" t="str">
            <v>232-0075</v>
          </cell>
          <cell r="F28" t="str">
            <v>横浜市南区永田みなみ台 7-1</v>
          </cell>
          <cell r="G28" t="str">
            <v>045-715-5511</v>
          </cell>
          <cell r="H28" t="str">
            <v>045-713-8492</v>
          </cell>
          <cell r="I28" t="str">
            <v>よこはましりつ ながた ちゅうがっこう</v>
          </cell>
        </row>
        <row r="29">
          <cell r="A29">
            <v>20028</v>
          </cell>
          <cell r="B29" t="str">
            <v>横浜市</v>
          </cell>
          <cell r="C29" t="str">
            <v>中学生</v>
          </cell>
          <cell r="D29" t="str">
            <v>横浜市立藤の木中学校</v>
          </cell>
          <cell r="E29" t="str">
            <v>232-0061</v>
          </cell>
          <cell r="F29" t="str">
            <v>横浜市南区大岡 4-44-1</v>
          </cell>
          <cell r="G29" t="str">
            <v>045-714-2817</v>
          </cell>
          <cell r="H29" t="str">
            <v>045-713-7994</v>
          </cell>
          <cell r="I29" t="str">
            <v>よこはましりつ ふじのき ちゅうがっこう</v>
          </cell>
        </row>
        <row r="30">
          <cell r="A30">
            <v>20029</v>
          </cell>
          <cell r="B30" t="str">
            <v>横浜市</v>
          </cell>
          <cell r="C30" t="str">
            <v>中学生</v>
          </cell>
          <cell r="D30" t="str">
            <v>横浜市立平楽中学校</v>
          </cell>
          <cell r="E30" t="str">
            <v>232-0035</v>
          </cell>
          <cell r="F30" t="str">
            <v>横浜市南区平楽 1</v>
          </cell>
          <cell r="G30" t="str">
            <v>045-261-4213</v>
          </cell>
          <cell r="H30" t="str">
            <v>045-252-3692</v>
          </cell>
          <cell r="I30" t="str">
            <v>よこはましりつ へいらく ちゅうがっこう</v>
          </cell>
        </row>
        <row r="31">
          <cell r="A31">
            <v>20030</v>
          </cell>
          <cell r="B31" t="str">
            <v>横浜市</v>
          </cell>
          <cell r="C31" t="str">
            <v>中学生</v>
          </cell>
          <cell r="D31" t="str">
            <v>横浜市立蒔田中学校</v>
          </cell>
          <cell r="E31" t="str">
            <v>232-0018</v>
          </cell>
          <cell r="F31" t="str">
            <v>横浜市南区花之木町 2-45</v>
          </cell>
          <cell r="G31" t="str">
            <v>045-711-2231</v>
          </cell>
          <cell r="H31" t="str">
            <v>045-713-9743</v>
          </cell>
          <cell r="I31" t="str">
            <v>よこはましりつ まいた ちゅうがっこう</v>
          </cell>
        </row>
        <row r="32">
          <cell r="A32">
            <v>20031</v>
          </cell>
          <cell r="B32" t="str">
            <v>横浜市</v>
          </cell>
          <cell r="C32" t="str">
            <v>中学生</v>
          </cell>
          <cell r="D32" t="str">
            <v>横浜市立南中学校</v>
          </cell>
          <cell r="E32" t="str">
            <v>232-0066</v>
          </cell>
          <cell r="F32" t="str">
            <v>横浜市南区六ツ川 1-14</v>
          </cell>
          <cell r="G32" t="str">
            <v>045-712-9800</v>
          </cell>
          <cell r="H32" t="str">
            <v>045-713-9729</v>
          </cell>
          <cell r="I32" t="str">
            <v>よこはましりつ みなみ ちゅうがっこう</v>
          </cell>
        </row>
        <row r="33">
          <cell r="A33">
            <v>20032</v>
          </cell>
          <cell r="B33" t="str">
            <v>横浜市</v>
          </cell>
          <cell r="C33" t="str">
            <v>中学生</v>
          </cell>
          <cell r="D33" t="str">
            <v>横浜市立南が丘中学校</v>
          </cell>
          <cell r="E33" t="str">
            <v>232-0064</v>
          </cell>
          <cell r="F33" t="str">
            <v>横浜市南区別所 3-6-1</v>
          </cell>
          <cell r="G33" t="str">
            <v>045-711-1101</v>
          </cell>
          <cell r="H33" t="str">
            <v>045-713-9742</v>
          </cell>
          <cell r="I33" t="str">
            <v>よこはましりつ みなみがおか ちゅうがっこう</v>
          </cell>
        </row>
        <row r="34">
          <cell r="A34">
            <v>20033</v>
          </cell>
          <cell r="B34" t="str">
            <v>横浜市</v>
          </cell>
          <cell r="C34" t="str">
            <v>中学生</v>
          </cell>
          <cell r="D34" t="str">
            <v>横浜市立六ツ川中学校</v>
          </cell>
          <cell r="E34" t="str">
            <v>232-0066</v>
          </cell>
          <cell r="F34" t="str">
            <v>横浜市南区六ツ川 3-81-11</v>
          </cell>
          <cell r="G34" t="str">
            <v>045-715-3075</v>
          </cell>
          <cell r="H34" t="str">
            <v>045-713-8149</v>
          </cell>
          <cell r="I34" t="str">
            <v>よこはましりつ むつかわ ちゅうがっこう</v>
          </cell>
        </row>
        <row r="35">
          <cell r="A35">
            <v>20034</v>
          </cell>
          <cell r="B35" t="str">
            <v>横浜市</v>
          </cell>
          <cell r="C35" t="str">
            <v>中学生</v>
          </cell>
          <cell r="D35" t="str">
            <v>横浜市立新井中学校</v>
          </cell>
          <cell r="E35" t="str">
            <v>240-0053</v>
          </cell>
          <cell r="F35" t="str">
            <v>横浜市保土ケ谷区新井町 43-7</v>
          </cell>
          <cell r="G35" t="str">
            <v>045-382-1477</v>
          </cell>
          <cell r="H35" t="str">
            <v>045-381-7429</v>
          </cell>
          <cell r="I35" t="str">
            <v>よこはましりつ あらい ちゅうがっこう</v>
          </cell>
        </row>
        <row r="36">
          <cell r="A36">
            <v>20035</v>
          </cell>
          <cell r="B36" t="str">
            <v>横浜市</v>
          </cell>
          <cell r="C36" t="str">
            <v>中学生</v>
          </cell>
          <cell r="D36" t="str">
            <v>横浜市立岩崎中学校</v>
          </cell>
          <cell r="E36" t="str">
            <v>240-0011</v>
          </cell>
          <cell r="F36" t="str">
            <v>横浜市保土ケ谷区桜ケ丘 2-6-1</v>
          </cell>
          <cell r="G36" t="str">
            <v>045-331-3663</v>
          </cell>
          <cell r="H36" t="str">
            <v>045-331-5593</v>
          </cell>
          <cell r="I36" t="str">
            <v>よこはましりつ いわさき ちゅうがっこう</v>
          </cell>
        </row>
        <row r="37">
          <cell r="A37">
            <v>20036</v>
          </cell>
          <cell r="B37" t="str">
            <v>横浜市</v>
          </cell>
          <cell r="C37" t="str">
            <v>中学生</v>
          </cell>
          <cell r="D37" t="str">
            <v>横浜市立上菅田中学校</v>
          </cell>
          <cell r="E37" t="str">
            <v>240-0051</v>
          </cell>
          <cell r="F37" t="str">
            <v>横浜市保土ケ谷区上菅田町 780</v>
          </cell>
          <cell r="G37" t="str">
            <v>045-381-7161</v>
          </cell>
          <cell r="H37" t="str">
            <v>045-381-7424</v>
          </cell>
          <cell r="I37" t="str">
            <v>よこはましりつ かみすげた ちゅうがっこう</v>
          </cell>
        </row>
        <row r="38">
          <cell r="A38">
            <v>20037</v>
          </cell>
          <cell r="B38" t="str">
            <v>横浜市</v>
          </cell>
          <cell r="C38" t="str">
            <v>中学生</v>
          </cell>
          <cell r="D38" t="str">
            <v>横浜市立橘中学校</v>
          </cell>
          <cell r="E38" t="str">
            <v>240-0044</v>
          </cell>
          <cell r="F38" t="str">
            <v>横浜市保土ケ谷区仏向町 1167-2</v>
          </cell>
          <cell r="G38" t="str">
            <v>045-335-5991</v>
          </cell>
          <cell r="H38" t="str">
            <v>045-331-5725</v>
          </cell>
          <cell r="I38" t="str">
            <v>よこはましりつ たちばな ちゅうがっこう</v>
          </cell>
        </row>
        <row r="39">
          <cell r="A39">
            <v>20038</v>
          </cell>
          <cell r="B39" t="str">
            <v>横浜市</v>
          </cell>
          <cell r="C39" t="str">
            <v>中学生</v>
          </cell>
          <cell r="D39" t="str">
            <v>横浜市立西谷中学校</v>
          </cell>
          <cell r="E39" t="str">
            <v>240-0045</v>
          </cell>
          <cell r="F39" t="str">
            <v>横浜市保土ケ谷区川島町 1208</v>
          </cell>
          <cell r="G39" t="str">
            <v>045-373-5511</v>
          </cell>
          <cell r="H39" t="str">
            <v>045-381-7412</v>
          </cell>
          <cell r="I39" t="str">
            <v>よこはましりつ にしや ちゅうがっこう</v>
          </cell>
        </row>
        <row r="40">
          <cell r="A40">
            <v>20039</v>
          </cell>
          <cell r="B40" t="str">
            <v>横浜市</v>
          </cell>
          <cell r="C40" t="str">
            <v>中学生</v>
          </cell>
          <cell r="D40" t="str">
            <v>横浜市立保土ケ谷中学校</v>
          </cell>
          <cell r="E40" t="str">
            <v>240-0066</v>
          </cell>
          <cell r="F40" t="str">
            <v>横浜市保土ケ谷区釜台町 3-1</v>
          </cell>
          <cell r="G40" t="str">
            <v>045-331-8521</v>
          </cell>
          <cell r="H40" t="str">
            <v>045-331-5612</v>
          </cell>
          <cell r="I40" t="str">
            <v>よこはましりつ ほどがや ちゅうがっこう</v>
          </cell>
        </row>
        <row r="41">
          <cell r="A41">
            <v>20040</v>
          </cell>
          <cell r="B41" t="str">
            <v>横浜市</v>
          </cell>
          <cell r="C41" t="str">
            <v>中学生</v>
          </cell>
          <cell r="D41" t="str">
            <v>横浜市立宮田中学校</v>
          </cell>
          <cell r="E41" t="str">
            <v>240-0002</v>
          </cell>
          <cell r="F41" t="str">
            <v>横浜市保土ケ谷区宮田町 1-100</v>
          </cell>
          <cell r="G41" t="str">
            <v>045-331-5288</v>
          </cell>
          <cell r="H41" t="str">
            <v>045-331-5718</v>
          </cell>
          <cell r="I41" t="str">
            <v>よこはましりつ みやた ちゅうがっこう</v>
          </cell>
        </row>
        <row r="42">
          <cell r="A42">
            <v>20041</v>
          </cell>
          <cell r="B42" t="str">
            <v>横浜市</v>
          </cell>
          <cell r="C42" t="str">
            <v>中学生</v>
          </cell>
          <cell r="D42" t="str">
            <v>横浜市立境木中学校</v>
          </cell>
          <cell r="E42" t="str">
            <v>244-0802</v>
          </cell>
          <cell r="F42" t="str">
            <v>横浜市戸塚区平戸 3-48-2</v>
          </cell>
          <cell r="G42" t="str">
            <v>045-822-8626</v>
          </cell>
          <cell r="H42" t="str">
            <v>045-826-3826</v>
          </cell>
          <cell r="I42" t="str">
            <v>よこはましりつ さかいぎ ちゅうがっこう</v>
          </cell>
        </row>
        <row r="43">
          <cell r="A43">
            <v>20042</v>
          </cell>
          <cell r="B43" t="str">
            <v>横浜市</v>
          </cell>
          <cell r="C43" t="str">
            <v>中学生</v>
          </cell>
          <cell r="D43" t="str">
            <v>横浜市立旭中学校</v>
          </cell>
          <cell r="E43" t="str">
            <v>241-0817</v>
          </cell>
          <cell r="F43" t="str">
            <v>横浜市旭区今宿 2-40-1</v>
          </cell>
          <cell r="G43" t="str">
            <v>045-364-5112</v>
          </cell>
          <cell r="H43" t="str">
            <v>045-364-5117</v>
          </cell>
          <cell r="I43" t="str">
            <v>よこはましりつ あさひ ちゅうがっこう</v>
          </cell>
        </row>
        <row r="44">
          <cell r="A44">
            <v>20043</v>
          </cell>
          <cell r="B44" t="str">
            <v>横浜市</v>
          </cell>
          <cell r="C44" t="str">
            <v>中学生</v>
          </cell>
          <cell r="D44" t="str">
            <v>横浜市立旭北中学校</v>
          </cell>
          <cell r="E44" t="str">
            <v>241-0002</v>
          </cell>
          <cell r="F44" t="str">
            <v>横浜市旭区上白根 2-47-1</v>
          </cell>
          <cell r="G44" t="str">
            <v>045-955-1131</v>
          </cell>
          <cell r="H44" t="str">
            <v>045-951-1354</v>
          </cell>
          <cell r="I44" t="str">
            <v>よこはましりつ あさひきた ちゅうがっこう</v>
          </cell>
        </row>
        <row r="45">
          <cell r="A45">
            <v>20044</v>
          </cell>
          <cell r="B45" t="str">
            <v>横浜市</v>
          </cell>
          <cell r="C45" t="str">
            <v>中学生</v>
          </cell>
          <cell r="D45" t="str">
            <v>横浜市立今宿中学校</v>
          </cell>
          <cell r="E45" t="str">
            <v>241-0032</v>
          </cell>
          <cell r="F45" t="str">
            <v>横浜市旭区今宿東町 825</v>
          </cell>
          <cell r="G45" t="str">
            <v>045-953-0001</v>
          </cell>
          <cell r="H45" t="str">
            <v>045-951-1346</v>
          </cell>
          <cell r="I45" t="str">
            <v>よこはましりつ いまじゅく ちゅうがっこう</v>
          </cell>
        </row>
        <row r="46">
          <cell r="A46">
            <v>20045</v>
          </cell>
          <cell r="B46" t="str">
            <v>横浜市</v>
          </cell>
          <cell r="C46" t="str">
            <v>中学生</v>
          </cell>
          <cell r="D46" t="str">
            <v>横浜市立上白根北中学校</v>
          </cell>
          <cell r="E46" t="str">
            <v>241-0002</v>
          </cell>
          <cell r="F46" t="str">
            <v>横浜市旭区上白根 2-47-1</v>
          </cell>
          <cell r="G46" t="str">
            <v>045-955-1131</v>
          </cell>
          <cell r="H46" t="str">
            <v>045-951-1354</v>
          </cell>
          <cell r="I46" t="str">
            <v>よこはましりつ かみしらねきた ちゅうがっこう</v>
          </cell>
        </row>
        <row r="47">
          <cell r="A47">
            <v>20046</v>
          </cell>
          <cell r="B47" t="str">
            <v>横浜市</v>
          </cell>
          <cell r="C47" t="str">
            <v>中学生</v>
          </cell>
          <cell r="D47" t="str">
            <v>横浜市立希望が丘中学校</v>
          </cell>
          <cell r="E47" t="str">
            <v>241‐0826</v>
          </cell>
          <cell r="F47" t="str">
            <v>横浜市旭区東希望が丘 118</v>
          </cell>
          <cell r="G47" t="str">
            <v>045-391-0378</v>
          </cell>
          <cell r="H47" t="str">
            <v>045-391-0377</v>
          </cell>
          <cell r="I47" t="str">
            <v>よこはましりつ きぼうがおか ちゅうがっこう</v>
          </cell>
        </row>
        <row r="48">
          <cell r="A48">
            <v>20047</v>
          </cell>
          <cell r="B48" t="str">
            <v>横浜市</v>
          </cell>
          <cell r="C48" t="str">
            <v>中学生</v>
          </cell>
          <cell r="D48" t="str">
            <v>横浜市立都岡中学校</v>
          </cell>
          <cell r="E48" t="str">
            <v>241-0804</v>
          </cell>
          <cell r="F48" t="str">
            <v>横浜市旭区川井宿町 32-2</v>
          </cell>
          <cell r="G48" t="str">
            <v>045-953-2301</v>
          </cell>
          <cell r="H48" t="str">
            <v>045-951-1338</v>
          </cell>
          <cell r="I48" t="str">
            <v>よこはましりつ つおか ちゅうがっこう</v>
          </cell>
        </row>
        <row r="49">
          <cell r="A49">
            <v>20048</v>
          </cell>
          <cell r="B49" t="str">
            <v>横浜市</v>
          </cell>
          <cell r="C49" t="str">
            <v>中学生</v>
          </cell>
          <cell r="D49" t="str">
            <v>横浜市立鶴ケ峯中学校</v>
          </cell>
          <cell r="E49" t="str">
            <v>241-0021</v>
          </cell>
          <cell r="F49" t="str">
            <v>横浜市旭区鶴ケ峰本町 3-28-1</v>
          </cell>
          <cell r="G49" t="str">
            <v>045-951-2327</v>
          </cell>
          <cell r="H49" t="str">
            <v>045-951-1321</v>
          </cell>
          <cell r="I49" t="str">
            <v>よこはましりつ つるがみね ちゅうがっこう</v>
          </cell>
        </row>
        <row r="50">
          <cell r="A50">
            <v>20049</v>
          </cell>
          <cell r="B50" t="str">
            <v>横浜市</v>
          </cell>
          <cell r="C50" t="str">
            <v>中学生</v>
          </cell>
          <cell r="D50" t="str">
            <v>横浜市立本宿中学校</v>
          </cell>
          <cell r="E50" t="str">
            <v>241-0011</v>
          </cell>
          <cell r="F50" t="str">
            <v>横浜市旭区川島町 1979</v>
          </cell>
          <cell r="G50" t="str">
            <v>045-373-0529</v>
          </cell>
          <cell r="H50" t="str">
            <v>045-381-7434</v>
          </cell>
          <cell r="I50" t="str">
            <v>よこはましりつ ほんじゅく ちゅうがっこう</v>
          </cell>
        </row>
        <row r="51">
          <cell r="A51">
            <v>20050</v>
          </cell>
          <cell r="B51" t="str">
            <v>横浜市</v>
          </cell>
          <cell r="C51" t="str">
            <v>中学生</v>
          </cell>
          <cell r="D51" t="str">
            <v>横浜市立万騎が原中学校</v>
          </cell>
          <cell r="E51" t="str">
            <v>241-0836</v>
          </cell>
          <cell r="F51" t="str">
            <v>横浜市旭区万騎が原 31</v>
          </cell>
          <cell r="G51" t="str">
            <v>045-391-5514</v>
          </cell>
          <cell r="H51" t="str">
            <v>045-391-5537</v>
          </cell>
          <cell r="I51" t="str">
            <v>よこはましりつ まきがはら ちゅうがっこう</v>
          </cell>
        </row>
        <row r="52">
          <cell r="A52">
            <v>20051</v>
          </cell>
          <cell r="B52" t="str">
            <v>横浜市</v>
          </cell>
          <cell r="C52" t="str">
            <v>中学生</v>
          </cell>
          <cell r="D52" t="str">
            <v>横浜市立南希望が丘中学校</v>
          </cell>
          <cell r="E52" t="str">
            <v>241-0824</v>
          </cell>
          <cell r="F52" t="str">
            <v>横浜市旭区南希望が丘 108-8</v>
          </cell>
          <cell r="G52" t="str">
            <v>045-364-5171</v>
          </cell>
          <cell r="H52" t="str">
            <v>045-364-5183</v>
          </cell>
          <cell r="I52" t="str">
            <v>よこはましりつ みなみきぼうがおか ちゅうがっこう</v>
          </cell>
        </row>
        <row r="53">
          <cell r="A53">
            <v>20052</v>
          </cell>
          <cell r="B53" t="str">
            <v>横浜市</v>
          </cell>
          <cell r="C53" t="str">
            <v>中学生</v>
          </cell>
          <cell r="D53" t="str">
            <v>横浜市立若葉台中学校</v>
          </cell>
          <cell r="E53" t="str">
            <v>241-0801</v>
          </cell>
          <cell r="F53" t="str">
            <v>横浜市旭区若葉台 1-13-1</v>
          </cell>
          <cell r="G53" t="str">
            <v>045-921-1060</v>
          </cell>
          <cell r="H53" t="str">
            <v>045-922-5961</v>
          </cell>
          <cell r="I53" t="str">
            <v>よこはましりつ わかばだい ちゅうがっこう</v>
          </cell>
        </row>
        <row r="54">
          <cell r="A54">
            <v>20053</v>
          </cell>
          <cell r="B54" t="str">
            <v>横浜市</v>
          </cell>
          <cell r="C54" t="str">
            <v>中学生</v>
          </cell>
          <cell r="D54" t="str">
            <v>横浜市立泉が丘中学校</v>
          </cell>
          <cell r="E54" t="str">
            <v>245-0022</v>
          </cell>
          <cell r="F54" t="str">
            <v>横浜市泉区泉が丘 3-29-1</v>
          </cell>
          <cell r="G54" t="str">
            <v>045-802-8797</v>
          </cell>
          <cell r="H54" t="str">
            <v>045-805-4685</v>
          </cell>
          <cell r="I54" t="str">
            <v>よこはましりつ いずみがおか ちゅうがっこう</v>
          </cell>
        </row>
        <row r="55">
          <cell r="A55">
            <v>20054</v>
          </cell>
          <cell r="B55" t="str">
            <v>横浜市</v>
          </cell>
          <cell r="C55" t="str">
            <v>中学生</v>
          </cell>
          <cell r="D55" t="str">
            <v>横浜市立いずみ野中学校</v>
          </cell>
          <cell r="E55" t="str">
            <v>245-0016</v>
          </cell>
          <cell r="F55" t="str">
            <v>横浜市泉区和泉町 6201</v>
          </cell>
          <cell r="G55" t="str">
            <v>045-804-6540</v>
          </cell>
          <cell r="H55" t="str">
            <v>045-803-5895</v>
          </cell>
          <cell r="I55" t="str">
            <v>よこはましりつ いずみの ちゅうがっこう</v>
          </cell>
        </row>
        <row r="56">
          <cell r="A56">
            <v>20055</v>
          </cell>
          <cell r="B56" t="str">
            <v>横浜市</v>
          </cell>
          <cell r="C56" t="str">
            <v>中学生</v>
          </cell>
          <cell r="D56" t="str">
            <v>横浜市立岡津中学校</v>
          </cell>
          <cell r="E56" t="str">
            <v>245-0003</v>
          </cell>
          <cell r="F56" t="str">
            <v>横浜市泉区岡津町 2346</v>
          </cell>
          <cell r="G56" t="str">
            <v>045-811-4214</v>
          </cell>
          <cell r="H56" t="str">
            <v>045-812-9104</v>
          </cell>
          <cell r="I56" t="str">
            <v>よこはましりつ おかづ ちゅうがっこう</v>
          </cell>
        </row>
        <row r="57">
          <cell r="A57">
            <v>20056</v>
          </cell>
          <cell r="B57" t="str">
            <v>横浜市</v>
          </cell>
          <cell r="C57" t="str">
            <v>中学生</v>
          </cell>
          <cell r="D57" t="str">
            <v>横浜市立上飯田中学校</v>
          </cell>
          <cell r="E57" t="str">
            <v>245-0018</v>
          </cell>
          <cell r="F57" t="str">
            <v>横浜市泉区上飯田町 2254</v>
          </cell>
          <cell r="G57" t="str">
            <v>045-804-0444</v>
          </cell>
          <cell r="H57" t="str">
            <v>045-803-5649</v>
          </cell>
          <cell r="I57" t="str">
            <v>よこはましりつ かみいいだ ちゅうがっこう</v>
          </cell>
        </row>
        <row r="58">
          <cell r="A58">
            <v>20057</v>
          </cell>
          <cell r="B58" t="str">
            <v>横浜市</v>
          </cell>
          <cell r="C58" t="str">
            <v>中学生</v>
          </cell>
          <cell r="D58" t="str">
            <v>横浜市立中田中学校</v>
          </cell>
          <cell r="E58" t="str">
            <v>245-0012</v>
          </cell>
          <cell r="F58" t="str">
            <v>横浜市泉区中田北 2-20-1</v>
          </cell>
          <cell r="G58" t="str">
            <v>045-803-3771</v>
          </cell>
          <cell r="H58" t="str">
            <v>045-805-4698</v>
          </cell>
          <cell r="I58" t="str">
            <v>よこはましりつ なかだ ちゅうがっこう</v>
          </cell>
        </row>
        <row r="59">
          <cell r="A59">
            <v>20058</v>
          </cell>
          <cell r="B59" t="str">
            <v>横浜市</v>
          </cell>
          <cell r="C59" t="str">
            <v>中学生</v>
          </cell>
          <cell r="D59" t="str">
            <v>横浜市立中和田中学校</v>
          </cell>
          <cell r="E59" t="str">
            <v>245-0024</v>
          </cell>
          <cell r="F59" t="str">
            <v>横浜市泉区和泉中央北 2-5-1</v>
          </cell>
          <cell r="G59" t="str">
            <v>045-802-1302</v>
          </cell>
          <cell r="H59" t="str">
            <v>045-805-4403</v>
          </cell>
          <cell r="I59" t="str">
            <v>よこはましりつ なかわだ ちゅうがっこう</v>
          </cell>
        </row>
        <row r="60">
          <cell r="A60">
            <v>20059</v>
          </cell>
          <cell r="B60" t="str">
            <v>横浜市</v>
          </cell>
          <cell r="C60" t="str">
            <v>中学生</v>
          </cell>
          <cell r="D60" t="str">
            <v>横浜市立領家中学校</v>
          </cell>
          <cell r="E60" t="str">
            <v>245-0004</v>
          </cell>
          <cell r="F60" t="str">
            <v>横浜市泉区領家 4-3-1</v>
          </cell>
          <cell r="G60" t="str">
            <v>045-811-6641</v>
          </cell>
          <cell r="H60" t="str">
            <v>045-812-9645</v>
          </cell>
          <cell r="I60" t="str">
            <v>よこはましりつ りょうけ ちゅうがっこう</v>
          </cell>
        </row>
        <row r="61">
          <cell r="A61">
            <v>20060</v>
          </cell>
          <cell r="B61" t="str">
            <v>横浜市</v>
          </cell>
          <cell r="C61" t="str">
            <v>中学生</v>
          </cell>
          <cell r="D61" t="str">
            <v>横浜市立義務教育学校　緑園学園</v>
          </cell>
          <cell r="E61" t="str">
            <v>245-0002</v>
          </cell>
          <cell r="F61" t="str">
            <v>横浜市泉区緑園 5-28</v>
          </cell>
          <cell r="G61" t="str">
            <v>045-811-6030</v>
          </cell>
          <cell r="H61" t="str">
            <v>045-0811-0744</v>
          </cell>
          <cell r="I61" t="str">
            <v>よこはましりつぎむきょういくがっこう りょくえんがくえん</v>
          </cell>
        </row>
        <row r="62">
          <cell r="A62">
            <v>20061</v>
          </cell>
          <cell r="B62" t="str">
            <v>横浜市</v>
          </cell>
          <cell r="C62" t="str">
            <v>中学生</v>
          </cell>
          <cell r="D62" t="str">
            <v>横浜市立汲沢中学校</v>
          </cell>
          <cell r="E62" t="str">
            <v>245-0062</v>
          </cell>
          <cell r="F62" t="str">
            <v>横浜市戸塚区汲沢町 550-2</v>
          </cell>
          <cell r="G62" t="str">
            <v>045-861-5303</v>
          </cell>
          <cell r="H62" t="str">
            <v>045-800-0970</v>
          </cell>
          <cell r="I62" t="str">
            <v>よこはましりつ ぐみさわ ちゅうがっこう</v>
          </cell>
        </row>
        <row r="63">
          <cell r="A63">
            <v>20062</v>
          </cell>
          <cell r="B63" t="str">
            <v>横浜市</v>
          </cell>
          <cell r="C63" t="str">
            <v>中学生</v>
          </cell>
          <cell r="D63" t="str">
            <v>横浜市立東野中学校</v>
          </cell>
          <cell r="E63" t="str">
            <v>246-0012</v>
          </cell>
          <cell r="F63" t="str">
            <v>横浜市瀬谷区東野 130</v>
          </cell>
          <cell r="G63" t="str">
            <v>045-302-1116</v>
          </cell>
          <cell r="H63" t="str">
            <v>045-302-1115</v>
          </cell>
          <cell r="I63" t="str">
            <v>よこはましりつ あずまの ちゅうがっこう</v>
          </cell>
        </row>
        <row r="64">
          <cell r="A64">
            <v>20063</v>
          </cell>
          <cell r="B64" t="str">
            <v>横浜市</v>
          </cell>
          <cell r="C64" t="str">
            <v>中学生</v>
          </cell>
          <cell r="D64" t="str">
            <v>横浜市立下瀬谷中学校</v>
          </cell>
          <cell r="E64" t="str">
            <v>246-0035</v>
          </cell>
          <cell r="F64" t="str">
            <v>横浜市瀬谷区下瀬谷 2-16-7</v>
          </cell>
          <cell r="G64" t="str">
            <v>045-301-4508</v>
          </cell>
          <cell r="H64" t="str">
            <v>045-301-4592</v>
          </cell>
          <cell r="I64" t="str">
            <v>よこはましりつ しもせや ちゅうがっこう</v>
          </cell>
        </row>
        <row r="65">
          <cell r="A65">
            <v>20064</v>
          </cell>
          <cell r="B65" t="str">
            <v>横浜市</v>
          </cell>
          <cell r="C65" t="str">
            <v>中学生</v>
          </cell>
          <cell r="D65" t="str">
            <v>横浜市立瀬谷中学校</v>
          </cell>
          <cell r="E65" t="str">
            <v>246-0014</v>
          </cell>
          <cell r="F65" t="str">
            <v>横浜市瀬谷区中央 5-41</v>
          </cell>
          <cell r="G65" t="str">
            <v>045-301-0096</v>
          </cell>
          <cell r="H65" t="str">
            <v>045-301-0099</v>
          </cell>
          <cell r="I65" t="str">
            <v>よこはましりつ せや ちゅうがっこう</v>
          </cell>
        </row>
        <row r="66">
          <cell r="A66">
            <v>20065</v>
          </cell>
          <cell r="B66" t="str">
            <v>横浜市</v>
          </cell>
          <cell r="C66" t="str">
            <v>中学生</v>
          </cell>
          <cell r="D66" t="str">
            <v>横浜市立原中学校</v>
          </cell>
          <cell r="E66" t="str">
            <v>246-0025</v>
          </cell>
          <cell r="F66" t="str">
            <v>横浜市瀬谷区阿久和西 2-1-6</v>
          </cell>
          <cell r="G66" t="str">
            <v>045-391-0461</v>
          </cell>
          <cell r="H66" t="str">
            <v>045-391-0471</v>
          </cell>
          <cell r="I66" t="str">
            <v>よこはましりつ はら ちゅうがっこう</v>
          </cell>
        </row>
        <row r="67">
          <cell r="A67">
            <v>20066</v>
          </cell>
          <cell r="B67" t="str">
            <v>横浜市</v>
          </cell>
          <cell r="C67" t="str">
            <v>中学生</v>
          </cell>
          <cell r="D67" t="str">
            <v>横浜市立南瀬谷中学校</v>
          </cell>
          <cell r="E67" t="str">
            <v>246-0032</v>
          </cell>
          <cell r="F67" t="str">
            <v>横浜市瀬谷区南台 2-2-8</v>
          </cell>
          <cell r="G67" t="str">
            <v>045-301-5131</v>
          </cell>
          <cell r="H67" t="str">
            <v>045-301-5125</v>
          </cell>
          <cell r="I67" t="str">
            <v>よこはましりつ みなみせや ちゅうがっこう</v>
          </cell>
        </row>
        <row r="68">
          <cell r="A68">
            <v>20067</v>
          </cell>
          <cell r="B68" t="str">
            <v>横浜市</v>
          </cell>
          <cell r="C68" t="str">
            <v>中学生</v>
          </cell>
          <cell r="D68" t="str">
            <v>横浜市立上永谷中学校</v>
          </cell>
          <cell r="E68" t="str">
            <v>233-0012</v>
          </cell>
          <cell r="F68" t="str">
            <v>横浜市港南区上永谷 4-12-14</v>
          </cell>
          <cell r="G68" t="str">
            <v>045-842-3939</v>
          </cell>
          <cell r="H68" t="str">
            <v>045-847-3496</v>
          </cell>
          <cell r="I68" t="str">
            <v>よこはましりつ かみながや ちゅうがっこう</v>
          </cell>
        </row>
        <row r="69">
          <cell r="A69">
            <v>20068</v>
          </cell>
          <cell r="B69" t="str">
            <v>横浜市</v>
          </cell>
          <cell r="C69" t="str">
            <v>中学生</v>
          </cell>
          <cell r="D69" t="str">
            <v>横浜市立港南中学校</v>
          </cell>
          <cell r="E69" t="str">
            <v>233-0004</v>
          </cell>
          <cell r="F69" t="str">
            <v>横浜市港南区港南中央通 6-1</v>
          </cell>
          <cell r="G69" t="str">
            <v>045-842-2355</v>
          </cell>
          <cell r="H69" t="str">
            <v>045-848-2694</v>
          </cell>
          <cell r="I69" t="str">
            <v>よこはましりつ こうなん ちゅうがっこう</v>
          </cell>
        </row>
        <row r="70">
          <cell r="A70">
            <v>20069</v>
          </cell>
          <cell r="B70" t="str">
            <v>横浜市</v>
          </cell>
          <cell r="C70" t="str">
            <v>中学生</v>
          </cell>
          <cell r="D70" t="str">
            <v>横浜市立港南台第一中学校</v>
          </cell>
          <cell r="E70" t="str">
            <v>234-0054</v>
          </cell>
          <cell r="F70" t="str">
            <v>横浜市港南区港南台 6-6-1</v>
          </cell>
          <cell r="G70" t="str">
            <v>045-832-0020</v>
          </cell>
          <cell r="H70" t="str">
            <v>045-835-2096</v>
          </cell>
          <cell r="I70" t="str">
            <v>よこはましりつ こうなんだいだいいち ちゅうがっこう</v>
          </cell>
        </row>
        <row r="71">
          <cell r="A71">
            <v>20070</v>
          </cell>
          <cell r="B71" t="str">
            <v>横浜市</v>
          </cell>
          <cell r="C71" t="str">
            <v>中学生</v>
          </cell>
          <cell r="D71" t="str">
            <v>横浜市立笹下中学校</v>
          </cell>
          <cell r="E71" t="str">
            <v>233-0003</v>
          </cell>
          <cell r="F71" t="str">
            <v>横浜市港南区港南 5-8-1</v>
          </cell>
          <cell r="G71" t="str">
            <v>045-841-1333</v>
          </cell>
          <cell r="H71" t="str">
            <v>045-847-3098</v>
          </cell>
          <cell r="I71" t="str">
            <v>よこはましりつ ささげ ちゅうがっこう</v>
          </cell>
        </row>
        <row r="72">
          <cell r="A72">
            <v>20071</v>
          </cell>
          <cell r="B72" t="str">
            <v>横浜市</v>
          </cell>
          <cell r="C72" t="str">
            <v>中学生</v>
          </cell>
          <cell r="D72" t="str">
            <v>横浜市立芹が谷中学校</v>
          </cell>
          <cell r="E72" t="str">
            <v>233-0006</v>
          </cell>
          <cell r="F72" t="str">
            <v>横浜市港南区芹が谷 2－7－1</v>
          </cell>
          <cell r="G72" t="str">
            <v>045-823-7551</v>
          </cell>
          <cell r="H72" t="str">
            <v>045-826-3010</v>
          </cell>
          <cell r="I72" t="str">
            <v>よこはましりつ せりがや ちゅうがっこう</v>
          </cell>
        </row>
        <row r="73">
          <cell r="A73">
            <v>20072</v>
          </cell>
          <cell r="B73" t="str">
            <v>横浜市</v>
          </cell>
          <cell r="C73" t="str">
            <v>中学生</v>
          </cell>
          <cell r="D73" t="str">
            <v>横浜市立東永谷中学校</v>
          </cell>
          <cell r="E73" t="str">
            <v>233-0011</v>
          </cell>
          <cell r="F73" t="str">
            <v>横浜市港南区東永谷 2-14-7</v>
          </cell>
          <cell r="G73" t="str">
            <v>045-823-9901</v>
          </cell>
          <cell r="H73" t="str">
            <v>045-826-3113</v>
          </cell>
          <cell r="I73" t="str">
            <v>よこはましりつ ひがしながや ちゅうがっこう</v>
          </cell>
        </row>
        <row r="74">
          <cell r="A74">
            <v>20073</v>
          </cell>
          <cell r="B74" t="str">
            <v>横浜市</v>
          </cell>
          <cell r="C74" t="str">
            <v>中学生</v>
          </cell>
          <cell r="D74" t="str">
            <v>横浜市立日限山中学校</v>
          </cell>
          <cell r="E74" t="str">
            <v>233-0015</v>
          </cell>
          <cell r="F74" t="str">
            <v>横浜市港南区日限山 4-33-1</v>
          </cell>
          <cell r="G74" t="str">
            <v>045-841-1158</v>
          </cell>
          <cell r="H74" t="str">
            <v>045-847-1229</v>
          </cell>
          <cell r="I74" t="str">
            <v>よこはましりつ ひぎりやま ちゅうがっこう</v>
          </cell>
        </row>
        <row r="75">
          <cell r="A75">
            <v>20074</v>
          </cell>
          <cell r="B75" t="str">
            <v>横浜市</v>
          </cell>
          <cell r="C75" t="str">
            <v>中学生</v>
          </cell>
          <cell r="D75" t="str">
            <v>横浜市立日野南中学校</v>
          </cell>
          <cell r="E75" t="str">
            <v>234-0054</v>
          </cell>
          <cell r="F75" t="str">
            <v>横浜市港南区港南台 4-37-1</v>
          </cell>
          <cell r="G75" t="str">
            <v>045-832-4726</v>
          </cell>
          <cell r="H75" t="str">
            <v>045-835-2042</v>
          </cell>
          <cell r="I75" t="str">
            <v>よこはましりつ ひのみなみ ちゅうがっこう</v>
          </cell>
        </row>
        <row r="76">
          <cell r="A76">
            <v>20075</v>
          </cell>
          <cell r="B76" t="str">
            <v>横浜市</v>
          </cell>
          <cell r="C76" t="str">
            <v>中学生</v>
          </cell>
          <cell r="D76" t="str">
            <v>横浜市立丸山台中学校</v>
          </cell>
          <cell r="E76" t="str">
            <v>233-0013</v>
          </cell>
          <cell r="F76" t="str">
            <v>横浜市港南区丸山台 4-1-1</v>
          </cell>
          <cell r="G76" t="str">
            <v>045-843-1950</v>
          </cell>
          <cell r="H76" t="str">
            <v>045-847-0862</v>
          </cell>
          <cell r="I76" t="str">
            <v>よこはましりつ まるやまだい ちゅうがっこう</v>
          </cell>
        </row>
        <row r="77">
          <cell r="A77">
            <v>20076</v>
          </cell>
          <cell r="B77" t="str">
            <v>横浜市</v>
          </cell>
          <cell r="C77" t="str">
            <v>中学生</v>
          </cell>
          <cell r="D77" t="str">
            <v>横浜市立南高等学校附属中学校</v>
          </cell>
          <cell r="E77" t="str">
            <v>233-0011</v>
          </cell>
          <cell r="F77" t="str">
            <v>横浜市港南区東永谷 2-1-1</v>
          </cell>
          <cell r="G77" t="str">
            <v>045-822-1910</v>
          </cell>
          <cell r="H77" t="str">
            <v>045-826-0818</v>
          </cell>
          <cell r="I77" t="str">
            <v>よこはましりつ みなみこうとうがっこうふぞく ちゅうがっこう</v>
          </cell>
        </row>
        <row r="78">
          <cell r="A78">
            <v>20077</v>
          </cell>
          <cell r="B78" t="str">
            <v>横浜市</v>
          </cell>
          <cell r="C78" t="str">
            <v>中学生</v>
          </cell>
          <cell r="D78" t="str">
            <v>横浜市立岡村中学校</v>
          </cell>
          <cell r="E78" t="str">
            <v>235-0021</v>
          </cell>
          <cell r="F78" t="str">
            <v>横浜市磯子区岡村 1-14-1</v>
          </cell>
          <cell r="G78" t="str">
            <v>045-751-3140</v>
          </cell>
          <cell r="H78" t="str">
            <v>045-754-6579</v>
          </cell>
          <cell r="I78" t="str">
            <v>よこはましりつ おかむら ちゅうがっこう</v>
          </cell>
        </row>
        <row r="79">
          <cell r="A79">
            <v>20078</v>
          </cell>
          <cell r="B79" t="str">
            <v>横浜市</v>
          </cell>
          <cell r="C79" t="str">
            <v>中学生</v>
          </cell>
          <cell r="D79" t="str">
            <v>横浜市立汐見台中学校</v>
          </cell>
          <cell r="E79" t="str">
            <v>235-0022</v>
          </cell>
          <cell r="F79" t="str">
            <v>横浜市磯子区汐見台 1-2-1</v>
          </cell>
          <cell r="G79" t="str">
            <v>045-752-3551</v>
          </cell>
          <cell r="H79" t="str">
            <v>045-754-6593</v>
          </cell>
          <cell r="I79" t="str">
            <v>よこはましりつ しおみだい ちゅうがっこう</v>
          </cell>
        </row>
        <row r="80">
          <cell r="A80">
            <v>20079</v>
          </cell>
          <cell r="B80" t="str">
            <v>横浜市</v>
          </cell>
          <cell r="C80" t="str">
            <v>中学生</v>
          </cell>
          <cell r="D80" t="str">
            <v>横浜市立浜中学校</v>
          </cell>
          <cell r="E80" t="str">
            <v>235-0033</v>
          </cell>
          <cell r="F80" t="str">
            <v>横浜市磯子区杉田 3-30-11</v>
          </cell>
          <cell r="G80" t="str">
            <v>045-771-4545</v>
          </cell>
          <cell r="H80" t="str">
            <v>045-773-9427</v>
          </cell>
          <cell r="I80" t="str">
            <v>よこはましりつ はま ちゅうがっこう</v>
          </cell>
        </row>
        <row r="81">
          <cell r="A81">
            <v>20080</v>
          </cell>
          <cell r="B81" t="str">
            <v>横浜市</v>
          </cell>
          <cell r="C81" t="str">
            <v>中学生</v>
          </cell>
          <cell r="D81" t="str">
            <v>横浜市立森中学校</v>
          </cell>
          <cell r="E81" t="str">
            <v>235-0023</v>
          </cell>
          <cell r="F81" t="str">
            <v>横浜市磯子区森 5-22-1</v>
          </cell>
          <cell r="G81" t="str">
            <v>045-761-2321</v>
          </cell>
          <cell r="H81" t="str">
            <v>045-754-6719</v>
          </cell>
          <cell r="I81" t="str">
            <v>よこはましりつ もり ちゅうがっこう</v>
          </cell>
        </row>
        <row r="82">
          <cell r="A82">
            <v>20081</v>
          </cell>
          <cell r="B82" t="str">
            <v>横浜市</v>
          </cell>
          <cell r="C82" t="str">
            <v>中学生</v>
          </cell>
          <cell r="D82" t="str">
            <v>横浜市立洋光台第一中学校</v>
          </cell>
          <cell r="E82" t="str">
            <v>235-0045</v>
          </cell>
          <cell r="F82" t="str">
            <v>横浜市磯子区洋光台 2-5-1</v>
          </cell>
          <cell r="G82" t="str">
            <v>045-833-1270</v>
          </cell>
          <cell r="H82" t="str">
            <v>045-835-0491</v>
          </cell>
          <cell r="I82" t="str">
            <v>よこはましりつ ようこうだいだいいち ちゅうがっこう</v>
          </cell>
        </row>
        <row r="83">
          <cell r="A83">
            <v>20082</v>
          </cell>
          <cell r="B83" t="str">
            <v>横浜市</v>
          </cell>
          <cell r="C83" t="str">
            <v>中学生</v>
          </cell>
          <cell r="D83" t="str">
            <v>横浜市立金沢中学校</v>
          </cell>
          <cell r="E83" t="str">
            <v>236-0042</v>
          </cell>
          <cell r="F83" t="str">
            <v>横浜市金沢区釜利谷東 1-1-1</v>
          </cell>
          <cell r="G83" t="str">
            <v>045-781-2412</v>
          </cell>
          <cell r="H83" t="str">
            <v>045-783-9689</v>
          </cell>
          <cell r="I83" t="str">
            <v>よこはましりつ かなざわ ちゅうがっこう</v>
          </cell>
        </row>
        <row r="84">
          <cell r="A84">
            <v>20083</v>
          </cell>
          <cell r="B84" t="str">
            <v>横浜市</v>
          </cell>
          <cell r="C84" t="str">
            <v>中学生</v>
          </cell>
          <cell r="D84" t="str">
            <v>横浜市立釜利谷中学校</v>
          </cell>
          <cell r="E84" t="str">
            <v>236-0045</v>
          </cell>
          <cell r="F84" t="str">
            <v>横浜市金沢区釜利谷南 3-5-1</v>
          </cell>
          <cell r="G84" t="str">
            <v>045-784-7311</v>
          </cell>
          <cell r="H84" t="str">
            <v>045-783-9762</v>
          </cell>
          <cell r="I84" t="str">
            <v>よこはましりつ かまりや ちゅうがっこう</v>
          </cell>
        </row>
        <row r="85">
          <cell r="A85">
            <v>20084</v>
          </cell>
          <cell r="B85" t="str">
            <v>横浜市</v>
          </cell>
          <cell r="C85" t="str">
            <v>中学生</v>
          </cell>
          <cell r="D85" t="str">
            <v>横浜市立小田中学校</v>
          </cell>
          <cell r="E85" t="str">
            <v>236-0052</v>
          </cell>
          <cell r="F85" t="str">
            <v>横浜市金沢区富岡西 1-73-1</v>
          </cell>
          <cell r="G85" t="str">
            <v>045-775-3801</v>
          </cell>
          <cell r="H85" t="str">
            <v>045-773-9487</v>
          </cell>
          <cell r="I85" t="str">
            <v>よこはましりつ こだ ちゅうがっこう</v>
          </cell>
        </row>
        <row r="86">
          <cell r="A86">
            <v>20085</v>
          </cell>
          <cell r="B86" t="str">
            <v>横浜市</v>
          </cell>
          <cell r="C86" t="str">
            <v>中学生</v>
          </cell>
          <cell r="D86" t="str">
            <v>横浜市立大道中学校</v>
          </cell>
          <cell r="E86" t="str">
            <v>236-0035</v>
          </cell>
          <cell r="F86" t="str">
            <v>横浜市金沢区大道 1-85-1</v>
          </cell>
          <cell r="G86" t="str">
            <v>045-781-2457</v>
          </cell>
          <cell r="H86" t="str">
            <v>045-783-9719</v>
          </cell>
          <cell r="I86" t="str">
            <v>よこはましりつ だいどう ちゅうがっこう</v>
          </cell>
        </row>
        <row r="87">
          <cell r="A87">
            <v>20086</v>
          </cell>
          <cell r="B87" t="str">
            <v>横浜市</v>
          </cell>
          <cell r="C87" t="str">
            <v>中学生</v>
          </cell>
          <cell r="D87" t="str">
            <v>横浜市立富岡中学校</v>
          </cell>
          <cell r="E87" t="str">
            <v>236-0052</v>
          </cell>
          <cell r="F87" t="str">
            <v>横浜市金沢区富岡西 5-46-1</v>
          </cell>
          <cell r="G87" t="str">
            <v>045-773-1218</v>
          </cell>
          <cell r="H87" t="str">
            <v>045-773-9429</v>
          </cell>
          <cell r="I87" t="str">
            <v>よこはましりつ とみおか ちゅうがっこう</v>
          </cell>
        </row>
        <row r="88">
          <cell r="A88">
            <v>20087</v>
          </cell>
          <cell r="B88" t="str">
            <v>横浜市</v>
          </cell>
          <cell r="C88" t="str">
            <v>中学生</v>
          </cell>
          <cell r="D88" t="str">
            <v>横浜市立富岡東中学校</v>
          </cell>
          <cell r="E88" t="str">
            <v>236-0005</v>
          </cell>
          <cell r="F88" t="str">
            <v>横浜市金沢区並木 1-6-1</v>
          </cell>
          <cell r="G88" t="str">
            <v>045-771-0716</v>
          </cell>
          <cell r="H88" t="str">
            <v>045-773-9439</v>
          </cell>
          <cell r="I88" t="str">
            <v>よこはましりつ とみおかひがし ちゅうがっこう</v>
          </cell>
        </row>
        <row r="89">
          <cell r="A89">
            <v>20088</v>
          </cell>
          <cell r="B89" t="str">
            <v>横浜市</v>
          </cell>
          <cell r="C89" t="str">
            <v>中学生</v>
          </cell>
          <cell r="D89" t="str">
            <v>横浜市立並木中学校</v>
          </cell>
          <cell r="E89" t="str">
            <v>236-0005</v>
          </cell>
          <cell r="F89" t="str">
            <v>横浜市金沢区並木 3-4-1</v>
          </cell>
          <cell r="G89" t="str">
            <v>045-783-5805</v>
          </cell>
          <cell r="H89" t="str">
            <v>045-783-9756</v>
          </cell>
          <cell r="I89" t="str">
            <v>よこはましりつ なみき ちゅうがっこう</v>
          </cell>
        </row>
        <row r="90">
          <cell r="A90">
            <v>20089</v>
          </cell>
          <cell r="B90" t="str">
            <v>横浜市</v>
          </cell>
          <cell r="C90" t="str">
            <v>中学生</v>
          </cell>
          <cell r="D90" t="str">
            <v>横浜市立西柴中学校</v>
          </cell>
          <cell r="E90" t="str">
            <v>236-0017</v>
          </cell>
          <cell r="F90" t="str">
            <v>横浜市金沢区西柴 1-23-1</v>
          </cell>
          <cell r="G90" t="str">
            <v>045-781-2448</v>
          </cell>
          <cell r="H90" t="str">
            <v>045-783-9738</v>
          </cell>
          <cell r="I90" t="str">
            <v>よこはましりつ にししば ちゅうがっこう</v>
          </cell>
        </row>
        <row r="91">
          <cell r="A91">
            <v>20090</v>
          </cell>
          <cell r="B91" t="str">
            <v>横浜市</v>
          </cell>
          <cell r="C91" t="str">
            <v>中学生</v>
          </cell>
          <cell r="D91" t="str">
            <v>横浜市立六浦中学校</v>
          </cell>
          <cell r="E91" t="str">
            <v>236-0031</v>
          </cell>
          <cell r="F91" t="str">
            <v>横浜市金沢区六浦 1-24-4</v>
          </cell>
          <cell r="G91" t="str">
            <v>045-701-7658</v>
          </cell>
          <cell r="H91" t="str">
            <v>045-783-9709</v>
          </cell>
          <cell r="I91" t="str">
            <v>よこはましりつ むつうら ちゅうがっこう</v>
          </cell>
        </row>
        <row r="92">
          <cell r="A92">
            <v>20091</v>
          </cell>
          <cell r="B92" t="str">
            <v>横浜市</v>
          </cell>
          <cell r="C92" t="str">
            <v>中学生</v>
          </cell>
          <cell r="D92" t="str">
            <v>横浜市立秋葉中学校</v>
          </cell>
          <cell r="E92" t="str">
            <v>245-0052</v>
          </cell>
          <cell r="F92" t="str">
            <v>横浜市戸塚区秋葉町 271-3</v>
          </cell>
          <cell r="G92" t="str">
            <v>045-811-6773</v>
          </cell>
          <cell r="H92" t="str">
            <v>045-813-9438</v>
          </cell>
          <cell r="I92" t="str">
            <v>よこはましりつ あきば ちゅうがっこう</v>
          </cell>
        </row>
        <row r="93">
          <cell r="A93">
            <v>20092</v>
          </cell>
          <cell r="B93" t="str">
            <v>横浜市</v>
          </cell>
          <cell r="C93" t="str">
            <v>中学生</v>
          </cell>
          <cell r="D93" t="str">
            <v>横浜市立大正中学校</v>
          </cell>
          <cell r="E93" t="str">
            <v>245-0063</v>
          </cell>
          <cell r="F93" t="str">
            <v>横浜市戸塚区原宿 4-12-1</v>
          </cell>
          <cell r="G93" t="str">
            <v>045-851-3017</v>
          </cell>
          <cell r="H93" t="str">
            <v>045-854-2691</v>
          </cell>
          <cell r="I93" t="str">
            <v>よこはましりつ たいしょう ちゅうがっこう</v>
          </cell>
        </row>
        <row r="94">
          <cell r="A94">
            <v>20093</v>
          </cell>
          <cell r="B94" t="str">
            <v>横浜市</v>
          </cell>
          <cell r="C94" t="str">
            <v>中学生</v>
          </cell>
          <cell r="D94" t="str">
            <v>横浜市立戸塚中学校</v>
          </cell>
          <cell r="E94" t="str">
            <v>244-0003</v>
          </cell>
          <cell r="F94" t="str">
            <v>横浜市戸塚区戸塚町 4542</v>
          </cell>
          <cell r="G94" t="str">
            <v>045-864-1531</v>
          </cell>
          <cell r="H94" t="str">
            <v>045-862-1903</v>
          </cell>
          <cell r="I94" t="str">
            <v>よこはましりつ とつか ちゅうがっこう</v>
          </cell>
        </row>
        <row r="95">
          <cell r="A95">
            <v>20094</v>
          </cell>
          <cell r="B95" t="str">
            <v>横浜市</v>
          </cell>
          <cell r="C95" t="str">
            <v>中学生</v>
          </cell>
          <cell r="D95" t="str">
            <v>横浜市立豊田中学校</v>
          </cell>
          <cell r="E95" t="str">
            <v>244-0815</v>
          </cell>
          <cell r="F95" t="str">
            <v>横浜市戸塚区下倉田町 950</v>
          </cell>
          <cell r="G95" t="str">
            <v>045-864-8640</v>
          </cell>
          <cell r="H95" t="str">
            <v>045-861-8693</v>
          </cell>
          <cell r="I95" t="str">
            <v>よこはましりつ とよだ ちゅうがっこう</v>
          </cell>
        </row>
        <row r="96">
          <cell r="A96">
            <v>20095</v>
          </cell>
          <cell r="B96" t="str">
            <v>横浜市</v>
          </cell>
          <cell r="C96" t="str">
            <v>中学生</v>
          </cell>
          <cell r="D96" t="str">
            <v>横浜市立名瀬中学校</v>
          </cell>
          <cell r="E96" t="str">
            <v>245-0051</v>
          </cell>
          <cell r="F96" t="str">
            <v>横浜市戸塚区名瀬町 791-6</v>
          </cell>
          <cell r="G96" t="str">
            <v>045-812-1601</v>
          </cell>
          <cell r="H96" t="str">
            <v>045-813-0294</v>
          </cell>
          <cell r="I96" t="str">
            <v>よこはましりつ なせ ちゅうがっこう</v>
          </cell>
        </row>
        <row r="97">
          <cell r="A97">
            <v>20096</v>
          </cell>
          <cell r="B97" t="str">
            <v>横浜市</v>
          </cell>
          <cell r="C97" t="str">
            <v>中学生</v>
          </cell>
          <cell r="D97" t="str">
            <v>横浜市立平戸中学校</v>
          </cell>
          <cell r="E97" t="str">
            <v>244-0803</v>
          </cell>
          <cell r="F97" t="str">
            <v>横浜市戸塚区平戸町 993-4</v>
          </cell>
          <cell r="G97" t="str">
            <v>045-823-8272</v>
          </cell>
          <cell r="H97" t="str">
            <v>045-826-3991</v>
          </cell>
          <cell r="I97" t="str">
            <v>よこはましりつ ひらど ちゅうがっこう</v>
          </cell>
        </row>
        <row r="98">
          <cell r="A98">
            <v>20097</v>
          </cell>
          <cell r="B98" t="str">
            <v>横浜市</v>
          </cell>
          <cell r="C98" t="str">
            <v>中学生</v>
          </cell>
          <cell r="D98" t="str">
            <v>横浜市立深谷中学校</v>
          </cell>
          <cell r="E98" t="str">
            <v>245-0067</v>
          </cell>
          <cell r="F98" t="str">
            <v>横浜市戸塚区深谷町 1071</v>
          </cell>
          <cell r="G98" t="str">
            <v>045-852-2888</v>
          </cell>
          <cell r="H98" t="str">
            <v>045-853-0905</v>
          </cell>
          <cell r="I98" t="str">
            <v>よこはましりつ ふかや ちゅうがっこう</v>
          </cell>
        </row>
        <row r="99">
          <cell r="A99">
            <v>20098</v>
          </cell>
          <cell r="B99" t="str">
            <v>横浜市</v>
          </cell>
          <cell r="C99" t="str">
            <v>中学生</v>
          </cell>
          <cell r="D99" t="str">
            <v>横浜市立舞岡中学校</v>
          </cell>
          <cell r="E99" t="str">
            <v>244-0813</v>
          </cell>
          <cell r="F99" t="str">
            <v>横浜市戸塚区舞岡町 226</v>
          </cell>
          <cell r="G99" t="str">
            <v>045-822-2722</v>
          </cell>
          <cell r="H99" t="str">
            <v>045-826-3308</v>
          </cell>
          <cell r="I99" t="str">
            <v>よこはましりつ まいおか ちゅうがっこう</v>
          </cell>
        </row>
        <row r="100">
          <cell r="A100">
            <v>20099</v>
          </cell>
          <cell r="B100" t="str">
            <v>横浜市</v>
          </cell>
          <cell r="C100" t="str">
            <v>中学生</v>
          </cell>
          <cell r="D100" t="str">
            <v>横浜市立南戸塚中学校</v>
          </cell>
          <cell r="E100" t="str">
            <v>244-0003</v>
          </cell>
          <cell r="F100" t="str">
            <v>横浜市戸塚区戸塚町 1842-1</v>
          </cell>
          <cell r="G100" t="str">
            <v>045-871-7611</v>
          </cell>
          <cell r="H100" t="str">
            <v>045-853-2328</v>
          </cell>
          <cell r="I100" t="str">
            <v>よこはましりつ みなみとつか ちゅうがっこう</v>
          </cell>
        </row>
        <row r="101">
          <cell r="A101">
            <v>20100</v>
          </cell>
          <cell r="B101" t="str">
            <v>横浜市</v>
          </cell>
          <cell r="C101" t="str">
            <v>中学生</v>
          </cell>
          <cell r="D101" t="str">
            <v>横浜市立飯島中学校</v>
          </cell>
          <cell r="E101" t="str">
            <v>244-0842</v>
          </cell>
          <cell r="F101" t="str">
            <v>横浜市栄区飯島町 746-1</v>
          </cell>
          <cell r="G101" t="str">
            <v>045-894-2901</v>
          </cell>
          <cell r="H101" t="str">
            <v>045-893-9034</v>
          </cell>
          <cell r="I101" t="str">
            <v>よこはましりつ いいじま ちゅうがっこう</v>
          </cell>
        </row>
        <row r="102">
          <cell r="A102">
            <v>20101</v>
          </cell>
          <cell r="B102" t="str">
            <v>横浜市</v>
          </cell>
          <cell r="C102" t="str">
            <v>中学生</v>
          </cell>
          <cell r="D102" t="str">
            <v>横浜市立桂台中学校</v>
          </cell>
          <cell r="E102" t="str">
            <v>247-0034</v>
          </cell>
          <cell r="F102" t="str">
            <v>横浜市栄区桂台中 5-1</v>
          </cell>
          <cell r="G102" t="str">
            <v>045-891-2279</v>
          </cell>
          <cell r="H102" t="str">
            <v>045-892-2695</v>
          </cell>
          <cell r="I102" t="str">
            <v>よこはましりつ かつらだい ちゅうがっこう</v>
          </cell>
        </row>
        <row r="103">
          <cell r="A103">
            <v>20102</v>
          </cell>
          <cell r="B103" t="str">
            <v>横浜市</v>
          </cell>
          <cell r="C103" t="str">
            <v>中学生</v>
          </cell>
          <cell r="D103" t="str">
            <v>横浜市立上郷中学校</v>
          </cell>
          <cell r="E103" t="str">
            <v>247-0026</v>
          </cell>
          <cell r="F103" t="str">
            <v>横浜市栄区犬山町 6-2</v>
          </cell>
          <cell r="G103" t="str">
            <v>045-892-2478</v>
          </cell>
          <cell r="H103" t="str">
            <v>045-892-2976</v>
          </cell>
          <cell r="I103" t="str">
            <v>よこはましりつ かみごう ちゅうがっこう</v>
          </cell>
        </row>
        <row r="104">
          <cell r="A104">
            <v>20103</v>
          </cell>
          <cell r="B104" t="str">
            <v>横浜市</v>
          </cell>
          <cell r="C104" t="str">
            <v>中学生</v>
          </cell>
          <cell r="D104" t="str">
            <v>横浜市立小山台中学校</v>
          </cell>
          <cell r="E104" t="str">
            <v>247-0002</v>
          </cell>
          <cell r="F104" t="str">
            <v>横浜市栄区小山台 1-14-1</v>
          </cell>
          <cell r="G104" t="str">
            <v>045-892-7512</v>
          </cell>
          <cell r="H104" t="str">
            <v>045-893-4638</v>
          </cell>
          <cell r="I104" t="str">
            <v>よこはましりつ こやまだい ちゅうがっこう</v>
          </cell>
        </row>
        <row r="105">
          <cell r="A105">
            <v>20104</v>
          </cell>
          <cell r="B105" t="str">
            <v>横浜市</v>
          </cell>
          <cell r="C105" t="str">
            <v>中学生</v>
          </cell>
          <cell r="D105" t="str">
            <v>横浜市立西本郷中学校</v>
          </cell>
          <cell r="E105" t="str">
            <v>247-0007</v>
          </cell>
          <cell r="F105" t="str">
            <v>横浜市栄区小菅ケ谷 1-29-1</v>
          </cell>
          <cell r="G105" t="str">
            <v>045-892-1911</v>
          </cell>
          <cell r="H105" t="str">
            <v>045-893-9421</v>
          </cell>
          <cell r="I105" t="str">
            <v>よこはましりつ にしほんごう ちゅうがっこう</v>
          </cell>
        </row>
        <row r="106">
          <cell r="A106">
            <v>20105</v>
          </cell>
          <cell r="B106" t="str">
            <v>横浜市</v>
          </cell>
          <cell r="C106" t="str">
            <v>中学生</v>
          </cell>
          <cell r="D106" t="str">
            <v>横浜市立本郷中学校</v>
          </cell>
          <cell r="E106" t="str">
            <v>247-0005</v>
          </cell>
          <cell r="F106" t="str">
            <v>横浜市栄区桂町 84-14</v>
          </cell>
          <cell r="G106" t="str">
            <v>045-892-2155</v>
          </cell>
          <cell r="H106" t="str">
            <v>045-892-9241</v>
          </cell>
          <cell r="I106" t="str">
            <v>よこはましりつ ほんごう ちゅうがっこう</v>
          </cell>
        </row>
        <row r="107">
          <cell r="A107">
            <v>20106</v>
          </cell>
          <cell r="B107" t="str">
            <v>横浜市</v>
          </cell>
          <cell r="C107" t="str">
            <v>中学生</v>
          </cell>
          <cell r="D107" t="str">
            <v>横浜市立大綱中学校</v>
          </cell>
          <cell r="E107" t="str">
            <v>222-0037</v>
          </cell>
          <cell r="F107" t="str">
            <v>横浜市港北区大倉山 3-40-1</v>
          </cell>
          <cell r="G107" t="str">
            <v>045-542-4422</v>
          </cell>
          <cell r="H107" t="str">
            <v>045-541-3440</v>
          </cell>
          <cell r="I107" t="str">
            <v>よこはましりつ おおつな ちゅうがっこう</v>
          </cell>
        </row>
        <row r="108">
          <cell r="A108">
            <v>20107</v>
          </cell>
          <cell r="B108" t="str">
            <v>横浜市</v>
          </cell>
          <cell r="C108" t="str">
            <v>中学生</v>
          </cell>
          <cell r="D108" t="str">
            <v>横浜市立篠原中学校</v>
          </cell>
          <cell r="E108" t="str">
            <v>222-0026</v>
          </cell>
          <cell r="F108" t="str">
            <v>横浜市港北区篠原町 1342-3</v>
          </cell>
          <cell r="G108" t="str">
            <v>045-433-2402</v>
          </cell>
          <cell r="H108" t="str">
            <v>045-431-2444</v>
          </cell>
          <cell r="I108" t="str">
            <v>よこはましりつ しのはら ちゅうがっこう</v>
          </cell>
        </row>
        <row r="109">
          <cell r="A109">
            <v>20108</v>
          </cell>
          <cell r="B109" t="str">
            <v>横浜市</v>
          </cell>
          <cell r="C109" t="str">
            <v>中学生</v>
          </cell>
          <cell r="D109" t="str">
            <v>横浜市立城郷中学校</v>
          </cell>
          <cell r="E109" t="str">
            <v>222-0036</v>
          </cell>
          <cell r="F109" t="str">
            <v>横浜市港北区小机町 325</v>
          </cell>
          <cell r="G109" t="str">
            <v>045-471-9203</v>
          </cell>
          <cell r="H109" t="str">
            <v>045-471-2880</v>
          </cell>
          <cell r="I109" t="str">
            <v>よこはましりつ しろさと ちゅうがっこう</v>
          </cell>
        </row>
        <row r="110">
          <cell r="A110">
            <v>20109</v>
          </cell>
          <cell r="B110" t="str">
            <v>横浜市</v>
          </cell>
          <cell r="C110" t="str">
            <v>中学生</v>
          </cell>
          <cell r="D110" t="str">
            <v>横浜市立高田中学校</v>
          </cell>
          <cell r="E110" t="str">
            <v>223-0063</v>
          </cell>
          <cell r="F110" t="str">
            <v>横浜市港北区高田町 2439</v>
          </cell>
          <cell r="G110" t="str">
            <v>045-591-4183</v>
          </cell>
          <cell r="H110" t="str">
            <v>045-591-2194</v>
          </cell>
          <cell r="I110" t="str">
            <v>よこはましりつ たかた ちゅうがっこう</v>
          </cell>
        </row>
        <row r="111">
          <cell r="A111">
            <v>20110</v>
          </cell>
          <cell r="B111" t="str">
            <v>横浜市</v>
          </cell>
          <cell r="C111" t="str">
            <v>中学生</v>
          </cell>
          <cell r="D111" t="str">
            <v>横浜市立樽町中学校</v>
          </cell>
          <cell r="E111" t="str">
            <v>222-0001</v>
          </cell>
          <cell r="F111" t="str">
            <v>横浜市港北区樽町 4-15-1</v>
          </cell>
          <cell r="G111" t="str">
            <v>045-542-8779</v>
          </cell>
          <cell r="H111" t="str">
            <v>045-541-5907</v>
          </cell>
          <cell r="I111" t="str">
            <v>よこはましりつ たるまち ちゅうがっこう</v>
          </cell>
        </row>
        <row r="112">
          <cell r="A112">
            <v>20111</v>
          </cell>
          <cell r="B112" t="str">
            <v>横浜市</v>
          </cell>
          <cell r="C112" t="str">
            <v>中学生</v>
          </cell>
          <cell r="D112" t="str">
            <v>横浜市立新田中学校</v>
          </cell>
          <cell r="E112" t="str">
            <v>223-0058</v>
          </cell>
          <cell r="F112" t="str">
            <v>横浜市港北区新吉田東 5-25-1</v>
          </cell>
          <cell r="G112" t="str">
            <v>045-542-0324</v>
          </cell>
          <cell r="H112" t="str">
            <v>045-542-2940</v>
          </cell>
          <cell r="I112" t="str">
            <v>よこはましりつ にった ちゅうがっこう</v>
          </cell>
        </row>
        <row r="113">
          <cell r="A113">
            <v>20112</v>
          </cell>
          <cell r="B113" t="str">
            <v>横浜市</v>
          </cell>
          <cell r="C113" t="str">
            <v>中学生</v>
          </cell>
          <cell r="D113" t="str">
            <v>横浜市立日吉台中学校</v>
          </cell>
          <cell r="E113" t="str">
            <v>223-0062</v>
          </cell>
          <cell r="F113" t="str">
            <v>横浜市港北区日吉本町 4-9-1</v>
          </cell>
          <cell r="G113" t="str">
            <v>045-561-2183</v>
          </cell>
          <cell r="H113" t="str">
            <v>045-561-9054</v>
          </cell>
          <cell r="I113" t="str">
            <v>よこはましりつ ひよしだい ちゅうがっこう</v>
          </cell>
        </row>
        <row r="114">
          <cell r="A114">
            <v>20113</v>
          </cell>
          <cell r="B114" t="str">
            <v>横浜市</v>
          </cell>
          <cell r="C114" t="str">
            <v>中学生</v>
          </cell>
          <cell r="D114" t="str">
            <v>横浜市立日吉台西中学校</v>
          </cell>
          <cell r="E114" t="str">
            <v>223-0062</v>
          </cell>
          <cell r="F114" t="str">
            <v>横浜市港北区日吉本町 5-44-1</v>
          </cell>
          <cell r="G114" t="str">
            <v>045-563-3997</v>
          </cell>
          <cell r="H114" t="str">
            <v>045-561-9096</v>
          </cell>
          <cell r="I114" t="str">
            <v>よこはましりつ ひよしだいにし ちゅうがっこう</v>
          </cell>
        </row>
        <row r="115">
          <cell r="A115">
            <v>20114</v>
          </cell>
          <cell r="B115" t="str">
            <v>横浜市</v>
          </cell>
          <cell r="C115" t="str">
            <v>中学生</v>
          </cell>
          <cell r="D115" t="str">
            <v>横浜市立鴨居中学校</v>
          </cell>
          <cell r="E115" t="str">
            <v>226-0003</v>
          </cell>
          <cell r="F115" t="str">
            <v>横浜市緑区鴨居 5-12-35</v>
          </cell>
          <cell r="G115" t="str">
            <v>045-934-3871</v>
          </cell>
          <cell r="H115" t="str">
            <v>045-934-8739</v>
          </cell>
          <cell r="I115" t="str">
            <v>よこはましりつ かもい ちゅうがっこう</v>
          </cell>
        </row>
        <row r="116">
          <cell r="A116">
            <v>20115</v>
          </cell>
          <cell r="B116" t="str">
            <v>横浜市</v>
          </cell>
          <cell r="C116" t="str">
            <v>中学生</v>
          </cell>
          <cell r="D116" t="str">
            <v>横浜市立義務教育学校　霧が丘学園</v>
          </cell>
          <cell r="E116" t="str">
            <v>226-0016</v>
          </cell>
          <cell r="F116" t="str">
            <v>横浜市緑区霧が丘 4-4</v>
          </cell>
          <cell r="G116" t="str">
            <v>045-921-8004</v>
          </cell>
          <cell r="H116" t="str">
            <v>045-922-6041</v>
          </cell>
          <cell r="I116" t="str">
            <v>よこはましりつ ぎむきょういくがっこう　きりがおかがくえん</v>
          </cell>
        </row>
        <row r="117">
          <cell r="A117">
            <v>20116</v>
          </cell>
          <cell r="B117" t="str">
            <v>横浜市</v>
          </cell>
          <cell r="C117" t="str">
            <v>中学生</v>
          </cell>
          <cell r="D117" t="str">
            <v>横浜市立田奈中学校</v>
          </cell>
          <cell r="E117" t="str">
            <v>226-0027</v>
          </cell>
          <cell r="F117" t="str">
            <v>横浜市緑区長津田2-24-1</v>
          </cell>
          <cell r="G117" t="str">
            <v>045-981-3101</v>
          </cell>
          <cell r="H117" t="str">
            <v>045-983-6034</v>
          </cell>
          <cell r="I117" t="str">
            <v>よこはましりつ たな ちゅうがっこう</v>
          </cell>
        </row>
        <row r="118">
          <cell r="A118">
            <v>20117</v>
          </cell>
          <cell r="B118" t="str">
            <v>横浜市</v>
          </cell>
          <cell r="C118" t="str">
            <v>中学生</v>
          </cell>
          <cell r="D118" t="str">
            <v>横浜市立十日市場中学校</v>
          </cell>
          <cell r="E118" t="str">
            <v>226-0025</v>
          </cell>
          <cell r="F118" t="str">
            <v>横浜市緑区十日市場町 1501-42</v>
          </cell>
          <cell r="G118" t="str">
            <v>045-981-0360</v>
          </cell>
          <cell r="H118" t="str">
            <v>045-983-6432</v>
          </cell>
          <cell r="I118" t="str">
            <v>よこはましりつ とおかいちば ちゅうがっこう</v>
          </cell>
        </row>
        <row r="119">
          <cell r="A119">
            <v>20118</v>
          </cell>
          <cell r="B119" t="str">
            <v>横浜市</v>
          </cell>
          <cell r="C119" t="str">
            <v>中学生</v>
          </cell>
          <cell r="D119" t="str">
            <v>横浜市立中山中学校</v>
          </cell>
          <cell r="E119" t="str">
            <v>226-0013</v>
          </cell>
          <cell r="F119" t="str">
            <v>横浜市緑区寺山町 653-21</v>
          </cell>
          <cell r="G119" t="str">
            <v>045-931-2520</v>
          </cell>
          <cell r="H119" t="str">
            <v>045-934-4676</v>
          </cell>
          <cell r="I119" t="str">
            <v>よこはましりつ なかやま ちゅうがっこう</v>
          </cell>
        </row>
        <row r="120">
          <cell r="A120">
            <v>20119</v>
          </cell>
          <cell r="B120" t="str">
            <v>横浜市</v>
          </cell>
          <cell r="C120" t="str">
            <v>中学生</v>
          </cell>
          <cell r="D120" t="str">
            <v>横浜市立東鴨居中学校</v>
          </cell>
          <cell r="E120" t="str">
            <v>226-0003</v>
          </cell>
          <cell r="F120" t="str">
            <v>横浜市緑区鴨居 3-39-1</v>
          </cell>
          <cell r="G120" t="str">
            <v>045-931-7398</v>
          </cell>
          <cell r="H120" t="str">
            <v>045-934-9295</v>
          </cell>
          <cell r="I120" t="str">
            <v>よこはましりつ ひがしかもい ちゅうがっこう</v>
          </cell>
        </row>
        <row r="121">
          <cell r="A121">
            <v>20120</v>
          </cell>
          <cell r="B121" t="str">
            <v>横浜市</v>
          </cell>
          <cell r="C121" t="str">
            <v>中学生</v>
          </cell>
          <cell r="D121" t="str">
            <v>横浜市立あかね台中学校</v>
          </cell>
          <cell r="E121" t="str">
            <v>227-0066</v>
          </cell>
          <cell r="F121" t="str">
            <v>横浜市青葉区あかね台 2-8-2</v>
          </cell>
          <cell r="G121" t="str">
            <v>045-985-5010</v>
          </cell>
          <cell r="H121" t="str">
            <v>045-985-5015</v>
          </cell>
          <cell r="I121" t="str">
            <v>よこはましりつ あかねだい ちゅうがっこう</v>
          </cell>
        </row>
        <row r="122">
          <cell r="A122">
            <v>20121</v>
          </cell>
          <cell r="B122" t="str">
            <v>横浜市</v>
          </cell>
          <cell r="C122" t="str">
            <v>中学生</v>
          </cell>
          <cell r="D122" t="str">
            <v>横浜市立青葉台中学校</v>
          </cell>
          <cell r="E122" t="str">
            <v>227-0062</v>
          </cell>
          <cell r="F122" t="str">
            <v>横浜市青葉区青葉台 2-25-2</v>
          </cell>
          <cell r="G122" t="str">
            <v>045-983-1062</v>
          </cell>
          <cell r="H122" t="str">
            <v>045-983-7103</v>
          </cell>
          <cell r="I122" t="str">
            <v>よこはましりつ あおばだい ちゅうがっこう</v>
          </cell>
        </row>
        <row r="123">
          <cell r="A123">
            <v>20122</v>
          </cell>
          <cell r="B123" t="str">
            <v>横浜市</v>
          </cell>
          <cell r="C123" t="str">
            <v>中学生</v>
          </cell>
          <cell r="D123" t="str">
            <v>横浜市立あざみ野中学校</v>
          </cell>
          <cell r="E123" t="str">
            <v>225-0011</v>
          </cell>
          <cell r="F123" t="str">
            <v>横浜市青葉区あざみ野 1-29-1</v>
          </cell>
          <cell r="G123" t="str">
            <v>045-902-4836</v>
          </cell>
          <cell r="H123" t="str">
            <v>045-904-4054</v>
          </cell>
          <cell r="I123" t="str">
            <v>よこはましりつ あざみの ちゅうがっこう</v>
          </cell>
        </row>
        <row r="124">
          <cell r="A124">
            <v>20123</v>
          </cell>
          <cell r="B124" t="str">
            <v>横浜市</v>
          </cell>
          <cell r="C124" t="str">
            <v>中学生</v>
          </cell>
          <cell r="D124" t="str">
            <v>横浜市立市ケ尾中学校</v>
          </cell>
          <cell r="E124" t="str">
            <v>225-0024</v>
          </cell>
          <cell r="F124" t="str">
            <v>横浜市青葉区市ケ尾町 531-1</v>
          </cell>
          <cell r="G124" t="str">
            <v>045-973-3400</v>
          </cell>
          <cell r="H124" t="str">
            <v>045-973-1645</v>
          </cell>
          <cell r="I124" t="str">
            <v>よこはましりつ いちがお ちゅうがっこう</v>
          </cell>
        </row>
        <row r="125">
          <cell r="A125">
            <v>20124</v>
          </cell>
          <cell r="B125" t="str">
            <v>横浜市</v>
          </cell>
          <cell r="C125" t="str">
            <v>中学生</v>
          </cell>
          <cell r="D125" t="str">
            <v>横浜市立美しが丘中学校</v>
          </cell>
          <cell r="E125" t="str">
            <v>225-0002</v>
          </cell>
          <cell r="F125" t="str">
            <v>横浜市青葉区美しが丘 3-41-1</v>
          </cell>
          <cell r="G125" t="str">
            <v>045-901-6758</v>
          </cell>
          <cell r="H125" t="str">
            <v>045-904-1623</v>
          </cell>
          <cell r="I125" t="str">
            <v>よこはましりつ うつくしがおか ちゅうがっこう</v>
          </cell>
        </row>
        <row r="126">
          <cell r="A126">
            <v>20125</v>
          </cell>
          <cell r="B126" t="str">
            <v>横浜市</v>
          </cell>
          <cell r="C126" t="str">
            <v>中学生</v>
          </cell>
          <cell r="D126" t="str">
            <v>横浜市立鴨志田中学校</v>
          </cell>
          <cell r="E126" t="str">
            <v>227-0033</v>
          </cell>
          <cell r="F126" t="str">
            <v>横浜市青葉区鴨志田町 536</v>
          </cell>
          <cell r="G126" t="str">
            <v>045-961-3771</v>
          </cell>
          <cell r="H126" t="str">
            <v>045-961-1495</v>
          </cell>
          <cell r="I126" t="str">
            <v>よこはましりつ かもしだ ちゅうがっこう</v>
          </cell>
        </row>
        <row r="127">
          <cell r="A127">
            <v>20126</v>
          </cell>
          <cell r="B127" t="str">
            <v>横浜市</v>
          </cell>
          <cell r="C127" t="str">
            <v>中学生</v>
          </cell>
          <cell r="D127" t="str">
            <v>横浜市立すすき野中学校</v>
          </cell>
          <cell r="E127" t="str">
            <v>225-0021</v>
          </cell>
          <cell r="F127" t="str">
            <v>横浜市青葉区すすき野 3-4-3</v>
          </cell>
          <cell r="G127" t="str">
            <v>045-901-5896</v>
          </cell>
          <cell r="H127" t="str">
            <v>045-904-2439</v>
          </cell>
          <cell r="I127" t="str">
            <v>よこはましりつ すすきの ちゅうがっこう</v>
          </cell>
        </row>
        <row r="128">
          <cell r="A128">
            <v>20127</v>
          </cell>
          <cell r="B128" t="str">
            <v>横浜市</v>
          </cell>
          <cell r="C128" t="str">
            <v>中学生</v>
          </cell>
          <cell r="D128" t="str">
            <v>横浜市立奈良中学校</v>
          </cell>
          <cell r="E128" t="str">
            <v>227-0035</v>
          </cell>
          <cell r="F128" t="str">
            <v>横浜市青葉区すみよし台 36-3</v>
          </cell>
          <cell r="G128" t="str">
            <v>045-962-2753</v>
          </cell>
          <cell r="H128" t="str">
            <v>045-961-6017</v>
          </cell>
          <cell r="I128" t="str">
            <v>よこはましりつ なら ちゅうがっこう</v>
          </cell>
        </row>
        <row r="129">
          <cell r="A129">
            <v>20128</v>
          </cell>
          <cell r="B129" t="str">
            <v>横浜市</v>
          </cell>
          <cell r="C129" t="str">
            <v>中学生</v>
          </cell>
          <cell r="D129" t="str">
            <v>横浜市立みたけ台中学校</v>
          </cell>
          <cell r="E129" t="str">
            <v>227-0047</v>
          </cell>
          <cell r="F129" t="str">
            <v>横浜市青葉区みたけ台 30</v>
          </cell>
          <cell r="G129" t="str">
            <v>045-971-6431</v>
          </cell>
          <cell r="H129" t="str">
            <v>045-972-9812</v>
          </cell>
          <cell r="I129" t="str">
            <v>よこはましりつ みたけだい ちゅうがっこう</v>
          </cell>
        </row>
        <row r="130">
          <cell r="A130">
            <v>20129</v>
          </cell>
          <cell r="B130" t="str">
            <v>横浜市</v>
          </cell>
          <cell r="C130" t="str">
            <v>中学生</v>
          </cell>
          <cell r="D130" t="str">
            <v>横浜市立緑が丘中学校</v>
          </cell>
          <cell r="E130" t="str">
            <v>227-0051</v>
          </cell>
          <cell r="F130" t="str">
            <v>横浜市青葉区千草台 50-1</v>
          </cell>
          <cell r="G130" t="str">
            <v>045-973-5375</v>
          </cell>
          <cell r="H130" t="str">
            <v>045-974-4293</v>
          </cell>
          <cell r="I130" t="str">
            <v>よこはましりつ みどりがおか ちゅうがっこう</v>
          </cell>
        </row>
        <row r="131">
          <cell r="A131">
            <v>20130</v>
          </cell>
          <cell r="B131" t="str">
            <v>横浜市</v>
          </cell>
          <cell r="C131" t="str">
            <v>中学生</v>
          </cell>
          <cell r="D131" t="str">
            <v>横浜市立もえぎ野中学校</v>
          </cell>
          <cell r="E131" t="str">
            <v>227-0044</v>
          </cell>
          <cell r="F131" t="str">
            <v>横浜市青葉区もえぎ野 4-1</v>
          </cell>
          <cell r="G131" t="str">
            <v>045-971-7855</v>
          </cell>
          <cell r="H131" t="str">
            <v>045-972-7427</v>
          </cell>
          <cell r="I131" t="str">
            <v>よこはましりつ もえぎの ちゅうがっこう</v>
          </cell>
        </row>
        <row r="132">
          <cell r="A132">
            <v>20131</v>
          </cell>
          <cell r="B132" t="str">
            <v>横浜市</v>
          </cell>
          <cell r="C132" t="str">
            <v>中学生</v>
          </cell>
          <cell r="D132" t="str">
            <v>横浜市立山内中学校</v>
          </cell>
          <cell r="E132" t="str">
            <v>225-0002</v>
          </cell>
          <cell r="F132" t="str">
            <v>横浜市青葉区美しが丘 5-4</v>
          </cell>
          <cell r="G132" t="str">
            <v>045-901-0030</v>
          </cell>
          <cell r="H132" t="str">
            <v>045-904-1529</v>
          </cell>
          <cell r="I132" t="str">
            <v>よこはましりつ やまうち ちゅうがっこう</v>
          </cell>
        </row>
        <row r="133">
          <cell r="A133">
            <v>20132</v>
          </cell>
          <cell r="B133" t="str">
            <v>横浜市</v>
          </cell>
          <cell r="C133" t="str">
            <v>中学生</v>
          </cell>
          <cell r="D133" t="str">
            <v>横浜市立谷本中学校</v>
          </cell>
          <cell r="E133" t="str">
            <v>227-0052</v>
          </cell>
          <cell r="F133" t="str">
            <v>横浜市青葉区梅ケ丘 5</v>
          </cell>
          <cell r="G133" t="str">
            <v>045-973-7108</v>
          </cell>
          <cell r="H133" t="str">
            <v>045-973-9242</v>
          </cell>
          <cell r="I133" t="str">
            <v>よこはましりつ やもと ちゅうがっこう</v>
          </cell>
        </row>
        <row r="134">
          <cell r="A134">
            <v>20133</v>
          </cell>
          <cell r="B134" t="str">
            <v>横浜市</v>
          </cell>
          <cell r="C134" t="str">
            <v>中学生</v>
          </cell>
          <cell r="D134" t="str">
            <v>横浜市立荏田南中学校</v>
          </cell>
          <cell r="E134" t="str">
            <v>224-0007</v>
          </cell>
          <cell r="F134" t="str">
            <v>横浜市都筑区荏田南 2-5-1</v>
          </cell>
          <cell r="G134" t="str">
            <v>045-942-0960</v>
          </cell>
          <cell r="H134" t="str">
            <v>045-942-8509</v>
          </cell>
          <cell r="I134" t="str">
            <v>よこはましりつ えだみなみ ちゅうがっこう</v>
          </cell>
        </row>
        <row r="135">
          <cell r="A135">
            <v>20134</v>
          </cell>
          <cell r="B135" t="str">
            <v>横浜市</v>
          </cell>
          <cell r="C135" t="str">
            <v>中学生</v>
          </cell>
          <cell r="D135" t="str">
            <v>横浜市立川和中学校</v>
          </cell>
          <cell r="E135" t="str">
            <v>224-0051</v>
          </cell>
          <cell r="F135" t="str">
            <v>横浜市都筑区富士見ケ丘 21-1</v>
          </cell>
          <cell r="G135" t="str">
            <v>045-941-1361</v>
          </cell>
          <cell r="H135" t="str">
            <v>045-942-9965</v>
          </cell>
          <cell r="I135" t="str">
            <v>よこはましりつ かわわ ちゅうがっこう</v>
          </cell>
        </row>
        <row r="136">
          <cell r="A136">
            <v>20135</v>
          </cell>
          <cell r="B136" t="str">
            <v>横浜市</v>
          </cell>
          <cell r="C136" t="str">
            <v>中学生</v>
          </cell>
          <cell r="D136" t="str">
            <v>横浜市立茅ケ崎中学校</v>
          </cell>
          <cell r="E136" t="str">
            <v>224-0037</v>
          </cell>
          <cell r="F136" t="str">
            <v>横浜市都筑区茅ケ崎南 1-10-1</v>
          </cell>
          <cell r="G136" t="str">
            <v>045-941-0601</v>
          </cell>
          <cell r="H136" t="str">
            <v>045-942-9216</v>
          </cell>
          <cell r="I136" t="str">
            <v>よこはましりつ ちがさき ちゅうがっこう</v>
          </cell>
        </row>
        <row r="137">
          <cell r="A137">
            <v>20136</v>
          </cell>
          <cell r="B137" t="str">
            <v>横浜市</v>
          </cell>
          <cell r="C137" t="str">
            <v>中学生</v>
          </cell>
          <cell r="D137" t="str">
            <v>横浜市立都田中学校</v>
          </cell>
          <cell r="E137" t="str">
            <v>224-0053</v>
          </cell>
          <cell r="F137" t="str">
            <v>横浜市都筑区池辺町 2818</v>
          </cell>
          <cell r="G137" t="str">
            <v>045-941-2045</v>
          </cell>
          <cell r="H137" t="str">
            <v>045-942-9298</v>
          </cell>
          <cell r="I137" t="str">
            <v>よこはましりつ つだ ちゅうがっこう</v>
          </cell>
        </row>
        <row r="138">
          <cell r="A138">
            <v>20137</v>
          </cell>
          <cell r="B138" t="str">
            <v>横浜市</v>
          </cell>
          <cell r="C138" t="str">
            <v>中学生</v>
          </cell>
          <cell r="D138" t="str">
            <v>横浜市立中川中学校</v>
          </cell>
          <cell r="E138" t="str">
            <v>224-0027</v>
          </cell>
          <cell r="F138" t="str">
            <v>横浜市都筑区大棚町 240</v>
          </cell>
          <cell r="G138" t="str">
            <v>045-592-3701</v>
          </cell>
          <cell r="H138" t="str">
            <v>045-593-5942</v>
          </cell>
          <cell r="I138" t="str">
            <v>よこはましりつ なかがわ ちゅうがっこう</v>
          </cell>
        </row>
        <row r="139">
          <cell r="A139">
            <v>20138</v>
          </cell>
          <cell r="B139" t="str">
            <v>横浜市</v>
          </cell>
          <cell r="C139" t="str">
            <v>中学生</v>
          </cell>
          <cell r="D139" t="str">
            <v>横浜市立中川西中学校</v>
          </cell>
          <cell r="E139" t="str">
            <v>224-0001</v>
          </cell>
          <cell r="F139" t="str">
            <v>横浜市都筑区中川 2-1-1</v>
          </cell>
          <cell r="G139" t="str">
            <v>045-912-1270</v>
          </cell>
          <cell r="H139" t="str">
            <v>045-913-0126</v>
          </cell>
          <cell r="I139" t="str">
            <v>よこはましりつ なかがわにし ちゅうがっこう</v>
          </cell>
        </row>
        <row r="140">
          <cell r="A140">
            <v>20139</v>
          </cell>
          <cell r="B140" t="str">
            <v>横浜市</v>
          </cell>
          <cell r="C140" t="str">
            <v>中学生</v>
          </cell>
          <cell r="D140" t="str">
            <v>横浜市立早渕中学校</v>
          </cell>
          <cell r="E140" t="str">
            <v>224-0025</v>
          </cell>
          <cell r="F140" t="str">
            <v>横浜市都筑区早渕 2-4-1</v>
          </cell>
          <cell r="G140" t="str">
            <v>045-593-8841</v>
          </cell>
          <cell r="H140" t="str">
            <v>045-593-8824</v>
          </cell>
          <cell r="I140" t="str">
            <v>よこはましりつ はやぶち ちゅうがっこう</v>
          </cell>
        </row>
        <row r="141">
          <cell r="A141">
            <v>20140</v>
          </cell>
          <cell r="B141" t="str">
            <v>横浜市</v>
          </cell>
          <cell r="C141" t="str">
            <v>中学生</v>
          </cell>
          <cell r="D141" t="str">
            <v>横浜市立東山田中学校</v>
          </cell>
          <cell r="E141" t="str">
            <v>224-0023</v>
          </cell>
          <cell r="F141" t="str">
            <v>横浜市都筑区東山田 2-9-1</v>
          </cell>
          <cell r="G141" t="str">
            <v>045-594-5107</v>
          </cell>
          <cell r="H141" t="str">
            <v>045-590-3780</v>
          </cell>
          <cell r="I141" t="str">
            <v>よこはましりつ ひがしやまた ちゅうがっこう</v>
          </cell>
        </row>
        <row r="142">
          <cell r="A142">
            <v>20141</v>
          </cell>
          <cell r="B142" t="str">
            <v>私学</v>
          </cell>
          <cell r="C142" t="str">
            <v>中学生</v>
          </cell>
          <cell r="D142" t="str">
            <v>鶴見大学附属中学校</v>
          </cell>
          <cell r="E142" t="str">
            <v>230-0063</v>
          </cell>
          <cell r="F142" t="str">
            <v>横浜市鶴見区鶴見 2-2-1</v>
          </cell>
          <cell r="G142" t="str">
            <v>045-581-6325</v>
          </cell>
          <cell r="H142">
            <v>455816329</v>
          </cell>
          <cell r="I142" t="str">
            <v>つるみだいがくふぞく ちゅうがっこう</v>
          </cell>
        </row>
        <row r="143">
          <cell r="A143">
            <v>20142</v>
          </cell>
          <cell r="B143" t="str">
            <v>私学</v>
          </cell>
          <cell r="C143" t="str">
            <v>中学生</v>
          </cell>
          <cell r="D143" t="str">
            <v>捜真女学校中学部</v>
          </cell>
          <cell r="E143" t="str">
            <v>221-8720</v>
          </cell>
          <cell r="F143" t="str">
            <v>横浜市神奈川区中丸 8</v>
          </cell>
          <cell r="G143" t="str">
            <v>045-491-3686</v>
          </cell>
          <cell r="H143" t="str">
            <v>045-491-6715</v>
          </cell>
          <cell r="I143" t="str">
            <v>そうしんじょがっこう ちゅうとうぶ</v>
          </cell>
        </row>
        <row r="144">
          <cell r="A144">
            <v>20143</v>
          </cell>
          <cell r="B144" t="str">
            <v>私学</v>
          </cell>
          <cell r="C144" t="str">
            <v>中学生</v>
          </cell>
          <cell r="D144" t="str">
            <v>神奈川学園中学校</v>
          </cell>
          <cell r="E144" t="str">
            <v>221-0844</v>
          </cell>
          <cell r="F144" t="str">
            <v>横浜市神奈川区沢渡 18</v>
          </cell>
          <cell r="G144" t="str">
            <v>045-311-2961</v>
          </cell>
          <cell r="H144" t="str">
            <v>045-311-2474</v>
          </cell>
          <cell r="I144" t="str">
            <v>かながわがくえん ちゅうがっこう</v>
          </cell>
        </row>
        <row r="145">
          <cell r="A145">
            <v>20144</v>
          </cell>
          <cell r="B145" t="str">
            <v>私学</v>
          </cell>
          <cell r="C145" t="str">
            <v>中学生</v>
          </cell>
          <cell r="D145" t="str">
            <v>聖光学院中学校</v>
          </cell>
          <cell r="E145" t="str">
            <v>231-0837</v>
          </cell>
          <cell r="F145" t="str">
            <v>横浜市中区滝之上 100</v>
          </cell>
          <cell r="G145" t="str">
            <v>045-621-2051</v>
          </cell>
          <cell r="H145" t="str">
            <v>045-621-2005</v>
          </cell>
          <cell r="I145" t="str">
            <v>せいこうがくいん ちゅうがっこう</v>
          </cell>
        </row>
        <row r="146">
          <cell r="A146">
            <v>20145</v>
          </cell>
          <cell r="B146" t="str">
            <v>国</v>
          </cell>
          <cell r="C146" t="str">
            <v>中学生</v>
          </cell>
          <cell r="D146" t="str">
            <v>横浜国立大学教育学部附属横浜中学校</v>
          </cell>
          <cell r="E146" t="str">
            <v>232-0061</v>
          </cell>
          <cell r="F146" t="str">
            <v>横浜市南区大岡 2-31-3</v>
          </cell>
          <cell r="G146" t="str">
            <v>045-742-2281</v>
          </cell>
          <cell r="H146" t="str">
            <v>045-742-2522</v>
          </cell>
          <cell r="I146" t="str">
            <v>よこはまこくりつだいがくきょういくがくぶふぞくよこはま ちゅうがっこう</v>
          </cell>
        </row>
        <row r="147">
          <cell r="A147">
            <v>20146</v>
          </cell>
          <cell r="B147" t="str">
            <v>私学</v>
          </cell>
          <cell r="C147" t="str">
            <v>中学生</v>
          </cell>
          <cell r="D147" t="str">
            <v>横浜富士見丘学園中学校</v>
          </cell>
          <cell r="E147" t="str">
            <v>241-0814</v>
          </cell>
          <cell r="F147" t="str">
            <v>横浜市旭区中沢 1-24-1</v>
          </cell>
          <cell r="G147" t="str">
            <v>045-367-4380</v>
          </cell>
          <cell r="H147" t="str">
            <v>045-367-4381</v>
          </cell>
          <cell r="I147" t="str">
            <v>よこはまふじみがおかがくえん ちゅうがっこう</v>
          </cell>
        </row>
        <row r="148">
          <cell r="A148">
            <v>20147</v>
          </cell>
          <cell r="B148" t="str">
            <v>私学</v>
          </cell>
          <cell r="C148" t="str">
            <v>中学生</v>
          </cell>
          <cell r="D148" t="str">
            <v>中央大学附属横浜中学校</v>
          </cell>
          <cell r="E148" t="str">
            <v>224-8515</v>
          </cell>
          <cell r="F148" t="str">
            <v>横浜市都筑区牛久保東 1-14-1</v>
          </cell>
          <cell r="G148" t="str">
            <v>045-592-0801</v>
          </cell>
          <cell r="H148" t="str">
            <v>045-591-5584</v>
          </cell>
          <cell r="I148" t="str">
            <v>ちゅうおうだいがくふぞくよこはま ちゅうがっこう</v>
          </cell>
        </row>
        <row r="149">
          <cell r="A149">
            <v>20148</v>
          </cell>
          <cell r="B149" t="str">
            <v>私学</v>
          </cell>
          <cell r="C149" t="str">
            <v>中学生</v>
          </cell>
          <cell r="D149" t="str">
            <v>桐蔭学園中等教育学校</v>
          </cell>
          <cell r="E149" t="str">
            <v>225-8502</v>
          </cell>
          <cell r="F149" t="str">
            <v>横浜市青葉区鉄町 1614</v>
          </cell>
          <cell r="G149" t="str">
            <v>045-971-1411</v>
          </cell>
          <cell r="H149" t="str">
            <v>045-972-1501</v>
          </cell>
          <cell r="I149" t="str">
            <v>とういんがくえん ちゅうとうきょういくがっこう</v>
          </cell>
        </row>
        <row r="150">
          <cell r="A150">
            <v>20149</v>
          </cell>
          <cell r="B150" t="str">
            <v>私学</v>
          </cell>
          <cell r="C150" t="str">
            <v>中学生</v>
          </cell>
          <cell r="D150" t="str">
            <v>関東学院六浦中学校</v>
          </cell>
          <cell r="E150" t="str">
            <v>236-8504</v>
          </cell>
          <cell r="F150" t="str">
            <v>横浜市金沢区六浦東 1-50-1</v>
          </cell>
          <cell r="G150" t="str">
            <v>045-781-2525</v>
          </cell>
          <cell r="H150" t="str">
            <v>045-781-2527</v>
          </cell>
          <cell r="I150" t="str">
            <v>かんとうがくいんむつうら ちゅうがっこう</v>
          </cell>
        </row>
        <row r="151">
          <cell r="A151">
            <v>20150</v>
          </cell>
          <cell r="B151" t="str">
            <v>私学</v>
          </cell>
          <cell r="C151" t="str">
            <v>中学生</v>
          </cell>
          <cell r="D151" t="str">
            <v>山手学院中学校</v>
          </cell>
          <cell r="E151" t="str">
            <v>247-0013</v>
          </cell>
          <cell r="F151" t="str">
            <v>横浜市栄区上郷町 460</v>
          </cell>
          <cell r="G151" t="str">
            <v>045-891-2111</v>
          </cell>
          <cell r="H151" t="str">
            <v>045-890-4032</v>
          </cell>
          <cell r="I151" t="str">
            <v>やまてがくいん ちゅうがっこう</v>
          </cell>
        </row>
        <row r="152">
          <cell r="A152">
            <v>30001</v>
          </cell>
          <cell r="B152" t="str">
            <v>神奈川県</v>
          </cell>
          <cell r="C152" t="str">
            <v>高校生</v>
          </cell>
          <cell r="D152" t="str">
            <v>神奈川県立鶴見高等学校</v>
          </cell>
          <cell r="E152" t="str">
            <v>230-0012</v>
          </cell>
          <cell r="F152" t="str">
            <v>横浜市鶴見区下末吉 6-2-1</v>
          </cell>
          <cell r="G152" t="str">
            <v>045-581-4692</v>
          </cell>
          <cell r="H152" t="str">
            <v>045-584-8505</v>
          </cell>
          <cell r="I152" t="str">
            <v>かながわけんりつ つるみ こうとうがっこう</v>
          </cell>
        </row>
        <row r="153">
          <cell r="A153">
            <v>30002</v>
          </cell>
          <cell r="B153" t="str">
            <v>横浜市</v>
          </cell>
          <cell r="C153" t="str">
            <v>高校生</v>
          </cell>
          <cell r="D153" t="str">
            <v>横浜市立東高等学校</v>
          </cell>
          <cell r="E153" t="str">
            <v>230-0076</v>
          </cell>
          <cell r="F153" t="str">
            <v>横浜市鶴見区馬場 3-5-1</v>
          </cell>
          <cell r="G153" t="str">
            <v>045-571-0851</v>
          </cell>
          <cell r="H153" t="str">
            <v>045-585-5780</v>
          </cell>
          <cell r="I153" t="str">
            <v>よこはましりつ ひがし こうとうがっこう</v>
          </cell>
        </row>
        <row r="154">
          <cell r="A154">
            <v>30003</v>
          </cell>
          <cell r="B154" t="str">
            <v>私学</v>
          </cell>
          <cell r="C154" t="str">
            <v>高校生</v>
          </cell>
          <cell r="D154" t="str">
            <v>橘学苑中学校・高等学校</v>
          </cell>
          <cell r="E154" t="str">
            <v>230-0073</v>
          </cell>
          <cell r="F154" t="str">
            <v>横浜市鶴見区獅子ケ谷 1-10-35</v>
          </cell>
          <cell r="G154" t="str">
            <v>045-581-0063</v>
          </cell>
          <cell r="H154" t="str">
            <v>045-584-8643</v>
          </cell>
          <cell r="I154" t="str">
            <v>たちばながくえん ちゅうがっこう・こうとうがっこう</v>
          </cell>
        </row>
        <row r="155">
          <cell r="A155">
            <v>30004</v>
          </cell>
          <cell r="B155" t="str">
            <v>私学</v>
          </cell>
          <cell r="C155" t="str">
            <v>高校生</v>
          </cell>
          <cell r="D155" t="str">
            <v>鶴見大学附属高等学校</v>
          </cell>
          <cell r="E155" t="str">
            <v>230-0063</v>
          </cell>
          <cell r="F155" t="str">
            <v>横浜市鶴見区鶴見 2-2-1</v>
          </cell>
          <cell r="G155" t="str">
            <v>045-581-6325</v>
          </cell>
          <cell r="H155" t="str">
            <v>045-581-6329</v>
          </cell>
          <cell r="I155" t="str">
            <v>つるみだいがくふぞく こうとうがっこう</v>
          </cell>
        </row>
        <row r="156">
          <cell r="A156">
            <v>30005</v>
          </cell>
          <cell r="B156" t="str">
            <v>私学</v>
          </cell>
          <cell r="C156" t="str">
            <v>高校生</v>
          </cell>
          <cell r="D156" t="str">
            <v>白鵬女子高等学校</v>
          </cell>
          <cell r="E156" t="str">
            <v>230-0074</v>
          </cell>
          <cell r="F156" t="str">
            <v>横浜市鶴見区北寺尾 4-10-13</v>
          </cell>
          <cell r="G156" t="str">
            <v>045-581-6721</v>
          </cell>
          <cell r="H156" t="str">
            <v>045-571-3372</v>
          </cell>
          <cell r="I156" t="str">
            <v>はくほうじょじ こうとうがっこう</v>
          </cell>
        </row>
        <row r="157">
          <cell r="A157">
            <v>30006</v>
          </cell>
          <cell r="B157" t="str">
            <v>私学</v>
          </cell>
          <cell r="C157" t="str">
            <v>高校生</v>
          </cell>
          <cell r="D157" t="str">
            <v>法政大学国際高等学校</v>
          </cell>
          <cell r="E157" t="str">
            <v>230-0078</v>
          </cell>
          <cell r="F157" t="str">
            <v>横浜市鶴見区岸谷 1-13-1</v>
          </cell>
          <cell r="G157" t="str">
            <v>045-571-4482</v>
          </cell>
          <cell r="H157" t="str">
            <v>045-581-9991</v>
          </cell>
          <cell r="I157" t="str">
            <v>ほうせいだいがくこくさい こうとうがっこう</v>
          </cell>
        </row>
        <row r="158">
          <cell r="A158">
            <v>30007</v>
          </cell>
          <cell r="B158" t="str">
            <v>神奈川県</v>
          </cell>
          <cell r="C158" t="str">
            <v>高校生</v>
          </cell>
          <cell r="D158" t="str">
            <v>神奈川県立横浜翠嵐高等学校</v>
          </cell>
          <cell r="E158" t="str">
            <v>221-0854</v>
          </cell>
          <cell r="F158" t="str">
            <v>横浜市神奈川区三ツ沢南町 1-1</v>
          </cell>
          <cell r="G158" t="str">
            <v>045-311-4621</v>
          </cell>
          <cell r="H158" t="str">
            <v>045-312-9142</v>
          </cell>
          <cell r="I158" t="str">
            <v>かながわけんりつ よこはますいらん こうとうがっこう</v>
          </cell>
        </row>
        <row r="159">
          <cell r="A159">
            <v>30008</v>
          </cell>
          <cell r="B159" t="str">
            <v>神奈川県</v>
          </cell>
          <cell r="C159" t="str">
            <v>高校生</v>
          </cell>
          <cell r="D159" t="str">
            <v>神奈川県立城郷高等学校</v>
          </cell>
          <cell r="E159" t="str">
            <v>221-0862</v>
          </cell>
          <cell r="F159" t="str">
            <v>横浜市神奈川区三枚町 364-1</v>
          </cell>
          <cell r="G159" t="str">
            <v>045-382-5254</v>
          </cell>
          <cell r="H159" t="str">
            <v>045-382-7691</v>
          </cell>
          <cell r="I159" t="str">
            <v>かながわけんりつ しろさと こうとうがっこう</v>
          </cell>
        </row>
        <row r="160">
          <cell r="A160">
            <v>30009</v>
          </cell>
          <cell r="B160" t="str">
            <v>神奈川県</v>
          </cell>
          <cell r="C160" t="str">
            <v>高校生</v>
          </cell>
          <cell r="D160" t="str">
            <v>神奈川県立神奈川工業高等学校</v>
          </cell>
          <cell r="E160" t="str">
            <v>221-0812</v>
          </cell>
          <cell r="F160" t="str">
            <v>横浜市神奈川区平川町 19-1</v>
          </cell>
          <cell r="G160" t="str">
            <v>045‐491‐9461</v>
          </cell>
          <cell r="H160" t="str">
            <v>045‐413‐4101</v>
          </cell>
          <cell r="I160" t="str">
            <v>かながわけんりつ かながわこうぎょう こうとうがっこう</v>
          </cell>
        </row>
        <row r="161">
          <cell r="A161">
            <v>30010</v>
          </cell>
          <cell r="B161" t="str">
            <v>神奈川県</v>
          </cell>
          <cell r="C161" t="str">
            <v>高校生</v>
          </cell>
          <cell r="D161" t="str">
            <v>神奈川県立神奈川総合高等学校</v>
          </cell>
          <cell r="E161" t="str">
            <v>221-0812</v>
          </cell>
          <cell r="F161" t="str">
            <v>横浜市神奈川区平川町 19-2</v>
          </cell>
          <cell r="G161" t="str">
            <v>045-491-2000</v>
          </cell>
          <cell r="H161" t="str">
            <v>045-491-3190</v>
          </cell>
          <cell r="I161" t="str">
            <v>かながわけんりつ かながわそうごう こうとうがっこう</v>
          </cell>
        </row>
        <row r="162">
          <cell r="A162">
            <v>30011</v>
          </cell>
          <cell r="B162" t="str">
            <v>私学</v>
          </cell>
          <cell r="C162" t="str">
            <v>高校生</v>
          </cell>
          <cell r="D162" t="str">
            <v>横浜創英中学・高等学校</v>
          </cell>
          <cell r="E162" t="str">
            <v>221-0004</v>
          </cell>
          <cell r="F162" t="str">
            <v>横浜市神奈川区西大口 28</v>
          </cell>
          <cell r="G162" t="str">
            <v>045-421-3121</v>
          </cell>
          <cell r="H162" t="str">
            <v>045-421-3125</v>
          </cell>
          <cell r="I162" t="str">
            <v>よこはまそうえい ちゅうがく・こうとうがっこう</v>
          </cell>
        </row>
        <row r="163">
          <cell r="A163">
            <v>30012</v>
          </cell>
          <cell r="B163" t="str">
            <v>私学</v>
          </cell>
          <cell r="C163" t="str">
            <v>高校生</v>
          </cell>
          <cell r="D163" t="str">
            <v>浅野高等学校</v>
          </cell>
          <cell r="E163" t="str">
            <v>221-0012</v>
          </cell>
          <cell r="F163" t="str">
            <v>横浜市神奈川区子安台 1-3-1</v>
          </cell>
          <cell r="G163" t="str">
            <v>045-421-3281</v>
          </cell>
          <cell r="H163" t="str">
            <v>045-421-4080</v>
          </cell>
          <cell r="I163" t="str">
            <v>あさの こうとうがっこう</v>
          </cell>
        </row>
        <row r="164">
          <cell r="A164">
            <v>30013</v>
          </cell>
          <cell r="B164" t="str">
            <v>私学</v>
          </cell>
          <cell r="C164" t="str">
            <v>高校生</v>
          </cell>
          <cell r="D164" t="str">
            <v>捜真女学校高等学部</v>
          </cell>
          <cell r="E164" t="str">
            <v>221-0803</v>
          </cell>
          <cell r="F164" t="str">
            <v>横浜市神奈川区中丸 8</v>
          </cell>
          <cell r="G164" t="str">
            <v>045-491-3686</v>
          </cell>
          <cell r="H164" t="str">
            <v>045-491-6715</v>
          </cell>
          <cell r="I164" t="str">
            <v>そうしんじょがっこう こうとうぶ</v>
          </cell>
        </row>
        <row r="165">
          <cell r="A165">
            <v>30014</v>
          </cell>
          <cell r="B165" t="str">
            <v>私学</v>
          </cell>
          <cell r="C165" t="str">
            <v>高校生</v>
          </cell>
          <cell r="D165" t="str">
            <v>神奈川学園高等学校</v>
          </cell>
          <cell r="E165" t="str">
            <v>221-0844</v>
          </cell>
          <cell r="F165" t="str">
            <v>横浜市神奈川区沢渡 18</v>
          </cell>
          <cell r="G165" t="str">
            <v>045-311-2961</v>
          </cell>
          <cell r="H165" t="str">
            <v>045-311-2474</v>
          </cell>
          <cell r="I165" t="str">
            <v>かながわがくえん こうとうがっこう</v>
          </cell>
        </row>
        <row r="166">
          <cell r="A166">
            <v>30015</v>
          </cell>
          <cell r="B166" t="str">
            <v>私学</v>
          </cell>
          <cell r="C166" t="str">
            <v>高校生</v>
          </cell>
          <cell r="D166" t="str">
            <v>神奈川朝鮮中高級学校</v>
          </cell>
          <cell r="E166" t="str">
            <v>221-0844</v>
          </cell>
          <cell r="F166" t="str">
            <v>横浜市神奈川区沢渡 21</v>
          </cell>
          <cell r="G166" t="str">
            <v>045-311-0689</v>
          </cell>
          <cell r="H166" t="str">
            <v>045-548-5297</v>
          </cell>
          <cell r="I166" t="str">
            <v>かながわちょうせん ちゅうこうきゅうがっこう</v>
          </cell>
        </row>
        <row r="167">
          <cell r="A167">
            <v>30016</v>
          </cell>
          <cell r="B167" t="str">
            <v>神奈川県</v>
          </cell>
          <cell r="C167" t="str">
            <v>高校生</v>
          </cell>
          <cell r="D167" t="str">
            <v>神奈川県立横浜平沼高等学校</v>
          </cell>
          <cell r="E167" t="str">
            <v>220-0073</v>
          </cell>
          <cell r="F167" t="str">
            <v>横浜市西区岡野町 1-5-8</v>
          </cell>
          <cell r="G167" t="str">
            <v>045-313-9200</v>
          </cell>
          <cell r="H167" t="str">
            <v>045-311-0519</v>
          </cell>
          <cell r="I167" t="str">
            <v>かながわけんりつ よこはまひらぬま こうとうがっこう</v>
          </cell>
        </row>
        <row r="168">
          <cell r="A168">
            <v>30017</v>
          </cell>
          <cell r="B168" t="str">
            <v>神奈川県</v>
          </cell>
          <cell r="C168" t="str">
            <v>高校生</v>
          </cell>
          <cell r="D168" t="str">
            <v>神奈川県立横浜緑ケ丘高等学校</v>
          </cell>
          <cell r="E168" t="str">
            <v>231-0832</v>
          </cell>
          <cell r="F168" t="str">
            <v>横浜市中区本牧緑ケ丘 37</v>
          </cell>
          <cell r="G168" t="str">
            <v>045-621-8641</v>
          </cell>
          <cell r="H168" t="str">
            <v>045-624-0765</v>
          </cell>
          <cell r="I168" t="str">
            <v>かながわけんりつ よこはまみどりがおか こうとうがっこう</v>
          </cell>
        </row>
        <row r="169">
          <cell r="A169">
            <v>30018</v>
          </cell>
          <cell r="B169" t="str">
            <v>神奈川県</v>
          </cell>
          <cell r="C169" t="str">
            <v>高校生</v>
          </cell>
          <cell r="D169" t="str">
            <v>神奈川県立横浜立野高等学校</v>
          </cell>
          <cell r="E169" t="str">
            <v>231-0825</v>
          </cell>
          <cell r="F169" t="str">
            <v>横浜市中区本牧間門 40-1</v>
          </cell>
          <cell r="G169" t="str">
            <v>045-621-0261</v>
          </cell>
          <cell r="H169" t="str">
            <v>045-624-3756</v>
          </cell>
          <cell r="I169" t="str">
            <v>かながわけんりつ よこはまたての こうとうがっこう</v>
          </cell>
        </row>
        <row r="170">
          <cell r="A170">
            <v>30019</v>
          </cell>
          <cell r="B170" t="str">
            <v>横浜市</v>
          </cell>
          <cell r="C170" t="str">
            <v>高校生</v>
          </cell>
          <cell r="D170" t="str">
            <v>横浜市立みなと総合高等学校</v>
          </cell>
          <cell r="E170" t="str">
            <v>231-0023</v>
          </cell>
          <cell r="F170" t="str">
            <v>横浜市中区山下町 231</v>
          </cell>
          <cell r="G170" t="str">
            <v>045-662-3710</v>
          </cell>
          <cell r="H170" t="str">
            <v>045-663-2495</v>
          </cell>
          <cell r="I170" t="str">
            <v>よこはましりつ みなとそうごう こうとうがっこう</v>
          </cell>
        </row>
        <row r="171">
          <cell r="A171">
            <v>30020</v>
          </cell>
          <cell r="B171" t="str">
            <v>私学</v>
          </cell>
          <cell r="C171" t="str">
            <v>高校生</v>
          </cell>
          <cell r="D171" t="str">
            <v>聖光学院中学・高等学校</v>
          </cell>
          <cell r="E171" t="str">
            <v>231-8681</v>
          </cell>
          <cell r="F171" t="str">
            <v>横浜市中区滝之上 100</v>
          </cell>
          <cell r="G171" t="str">
            <v>045-621-2051</v>
          </cell>
          <cell r="H171" t="str">
            <v>045-621-2005</v>
          </cell>
          <cell r="I171" t="str">
            <v>せいこうがくいん ちゅうがく・こうとうがっこう</v>
          </cell>
        </row>
        <row r="172">
          <cell r="A172">
            <v>30021</v>
          </cell>
          <cell r="B172" t="str">
            <v>私学</v>
          </cell>
          <cell r="C172" t="str">
            <v>高校生</v>
          </cell>
          <cell r="D172" t="str">
            <v>横浜女学院中学校高等学校</v>
          </cell>
          <cell r="E172" t="str">
            <v>231-0862</v>
          </cell>
          <cell r="F172" t="str">
            <v>横浜市中区山手町 203</v>
          </cell>
          <cell r="G172" t="str">
            <v>045-641-3284</v>
          </cell>
          <cell r="H172" t="str">
            <v>045-651-7688</v>
          </cell>
          <cell r="I172" t="str">
            <v>よこはまじがくいん ちゅうがっこう こうとうがっこう</v>
          </cell>
        </row>
        <row r="173">
          <cell r="A173">
            <v>30022</v>
          </cell>
          <cell r="B173" t="str">
            <v>私学</v>
          </cell>
          <cell r="C173" t="str">
            <v>高校生</v>
          </cell>
          <cell r="D173" t="str">
            <v>関東学院中学校高等学校</v>
          </cell>
          <cell r="E173" t="str">
            <v>232-0002</v>
          </cell>
          <cell r="F173" t="str">
            <v>横浜市南区三春台 4</v>
          </cell>
          <cell r="G173" t="str">
            <v>045-231-1001</v>
          </cell>
          <cell r="H173" t="str">
            <v>045-231-6628</v>
          </cell>
          <cell r="I173" t="str">
            <v>かんとうがくいんちゅうがくこうとうがっこう</v>
          </cell>
        </row>
        <row r="174">
          <cell r="A174">
            <v>30023</v>
          </cell>
          <cell r="B174" t="str">
            <v>神奈川県</v>
          </cell>
          <cell r="C174" t="str">
            <v>高校生</v>
          </cell>
          <cell r="D174" t="str">
            <v>神奈川県立横浜清陵高等学校</v>
          </cell>
          <cell r="E174" t="str">
            <v>232-0007</v>
          </cell>
          <cell r="F174" t="str">
            <v>横浜市南区清水ケ丘 41</v>
          </cell>
          <cell r="G174" t="str">
            <v>045-242-1926</v>
          </cell>
          <cell r="H174" t="str">
            <v>045-253-6393</v>
          </cell>
          <cell r="I174" t="str">
            <v>かながわけんりつ よこはませいりょう こうとうがっこう</v>
          </cell>
        </row>
        <row r="175">
          <cell r="A175">
            <v>30024</v>
          </cell>
          <cell r="B175" t="str">
            <v>横浜市</v>
          </cell>
          <cell r="C175" t="str">
            <v>高校生</v>
          </cell>
          <cell r="D175" t="str">
            <v>横浜市立横浜商業高等学校</v>
          </cell>
          <cell r="E175" t="str">
            <v>232-0006</v>
          </cell>
          <cell r="F175" t="str">
            <v>横浜市南区南太田 2-30-1</v>
          </cell>
          <cell r="G175" t="str">
            <v>045-713-2323</v>
          </cell>
          <cell r="H175" t="str">
            <v>045-713-3969</v>
          </cell>
          <cell r="I175" t="str">
            <v>よこはましりつ よこはましょうぎょう こうとうがっこう</v>
          </cell>
        </row>
        <row r="176">
          <cell r="A176">
            <v>30025</v>
          </cell>
          <cell r="B176" t="str">
            <v>神奈川県</v>
          </cell>
          <cell r="C176" t="str">
            <v>高校生</v>
          </cell>
          <cell r="D176" t="str">
            <v>神奈川県立光陵高等学校</v>
          </cell>
          <cell r="E176" t="str">
            <v>240-0026</v>
          </cell>
          <cell r="F176" t="str">
            <v>横浜市保土ケ谷区権太坂 1-7-1</v>
          </cell>
          <cell r="G176" t="str">
            <v>045-712-5577</v>
          </cell>
          <cell r="H176" t="str">
            <v>045-742-9717</v>
          </cell>
          <cell r="I176" t="str">
            <v>かながわけんりつ こうりょう こうとうがっこう</v>
          </cell>
        </row>
        <row r="177">
          <cell r="A177">
            <v>30026</v>
          </cell>
          <cell r="B177" t="str">
            <v>神奈川県</v>
          </cell>
          <cell r="C177" t="str">
            <v>高校生</v>
          </cell>
          <cell r="D177" t="str">
            <v>神奈川県立保土ケ谷高等学校</v>
          </cell>
          <cell r="E177" t="str">
            <v>240-0045</v>
          </cell>
          <cell r="F177" t="str">
            <v>横浜市保土ケ谷区川島町 1557</v>
          </cell>
          <cell r="G177" t="str">
            <v>045-371-7781</v>
          </cell>
          <cell r="H177" t="str">
            <v>045-371-4560</v>
          </cell>
          <cell r="I177" t="str">
            <v>かながわけんりつ ほどがや こうとうがっこう</v>
          </cell>
        </row>
        <row r="178">
          <cell r="A178">
            <v>30027</v>
          </cell>
          <cell r="B178" t="str">
            <v>横浜市</v>
          </cell>
          <cell r="C178" t="str">
            <v>高校生</v>
          </cell>
          <cell r="D178" t="str">
            <v>横浜市立桜丘高等学校</v>
          </cell>
          <cell r="E178" t="str">
            <v>240-0011</v>
          </cell>
          <cell r="F178" t="str">
            <v>横浜市保土ケ谷区桜ケ丘 2-15-1</v>
          </cell>
          <cell r="G178" t="str">
            <v>045-331-5021</v>
          </cell>
          <cell r="H178" t="str">
            <v>045-332-6039</v>
          </cell>
          <cell r="I178" t="str">
            <v>よこはましりつ さくらがおか こうとうがっこう</v>
          </cell>
        </row>
        <row r="179">
          <cell r="A179">
            <v>30028</v>
          </cell>
          <cell r="B179" t="str">
            <v>私学</v>
          </cell>
          <cell r="C179" t="str">
            <v>高校生</v>
          </cell>
          <cell r="D179" t="str">
            <v>横浜清風高等学校</v>
          </cell>
          <cell r="E179" t="str">
            <v>240-0023</v>
          </cell>
          <cell r="F179" t="str">
            <v>横浜市保土ケ谷区岩井町 447</v>
          </cell>
          <cell r="G179" t="str">
            <v>045-731-4361</v>
          </cell>
          <cell r="H179" t="str">
            <v>045-716-0202</v>
          </cell>
          <cell r="I179" t="str">
            <v>よこはませいふう こうとうがっこう</v>
          </cell>
        </row>
        <row r="180">
          <cell r="A180">
            <v>30029</v>
          </cell>
          <cell r="B180" t="str">
            <v>神奈川県</v>
          </cell>
          <cell r="C180" t="str">
            <v>高校生</v>
          </cell>
          <cell r="D180" t="str">
            <v>神奈川県立旭高等学校</v>
          </cell>
          <cell r="E180" t="str">
            <v>241-0806</v>
          </cell>
          <cell r="F180" t="str">
            <v>横浜市旭区下川井町 2247</v>
          </cell>
          <cell r="G180" t="str">
            <v>045-953-3301</v>
          </cell>
          <cell r="H180" t="str">
            <v>045-951-3117</v>
          </cell>
          <cell r="I180" t="str">
            <v>かながわけんりつ あさひ こうとうがっこう</v>
          </cell>
        </row>
        <row r="181">
          <cell r="A181">
            <v>30030</v>
          </cell>
          <cell r="B181" t="str">
            <v>神奈川県</v>
          </cell>
          <cell r="C181" t="str">
            <v>高校生</v>
          </cell>
          <cell r="D181" t="str">
            <v>神奈川県立希望ケ丘高等学校</v>
          </cell>
          <cell r="E181" t="str">
            <v>241-0824</v>
          </cell>
          <cell r="F181" t="str">
            <v>横浜市旭区南希望が丘 79-1</v>
          </cell>
          <cell r="G181" t="str">
            <v>045-391-0061</v>
          </cell>
          <cell r="H181" t="str">
            <v>045-361-9789</v>
          </cell>
          <cell r="I181" t="str">
            <v>かながわけんりつ きぼうがおか こうとうがっこう</v>
          </cell>
        </row>
        <row r="182">
          <cell r="A182">
            <v>30031</v>
          </cell>
          <cell r="B182" t="str">
            <v>神奈川県</v>
          </cell>
          <cell r="C182" t="str">
            <v>高校生</v>
          </cell>
          <cell r="D182" t="str">
            <v>神奈川県立横浜旭陵高等学校</v>
          </cell>
          <cell r="E182" t="str">
            <v>241-0001</v>
          </cell>
          <cell r="F182" t="str">
            <v>横浜市旭区上白根町 1161-7</v>
          </cell>
          <cell r="G182" t="str">
            <v>045-953-1004</v>
          </cell>
          <cell r="H182" t="str">
            <v>045-951-3151</v>
          </cell>
          <cell r="I182" t="str">
            <v>かながわけんりつ よこはまきょくりょう こうとうがっこう</v>
          </cell>
        </row>
        <row r="183">
          <cell r="A183">
            <v>30032</v>
          </cell>
          <cell r="B183" t="str">
            <v>神奈川県</v>
          </cell>
          <cell r="C183" t="str">
            <v>高校生</v>
          </cell>
          <cell r="D183" t="str">
            <v>神奈川県立二俣川看護福祉高等学校</v>
          </cell>
          <cell r="E183" t="str">
            <v>241-0815</v>
          </cell>
          <cell r="F183" t="str">
            <v>横浜市旭区中尾 1-5-1</v>
          </cell>
          <cell r="G183" t="str">
            <v>045-391-9143</v>
          </cell>
          <cell r="H183" t="str">
            <v>045-361-9777</v>
          </cell>
          <cell r="I183" t="str">
            <v>かながわけんりつ ふたまたがわかんごふくし こうとうがっこう</v>
          </cell>
        </row>
        <row r="184">
          <cell r="A184">
            <v>30033</v>
          </cell>
          <cell r="B184" t="str">
            <v>私学</v>
          </cell>
          <cell r="C184" t="str">
            <v>高校生</v>
          </cell>
          <cell r="D184" t="str">
            <v>横浜商科大学高等学校</v>
          </cell>
          <cell r="E184" t="str">
            <v>241-0005</v>
          </cell>
          <cell r="F184" t="str">
            <v>横浜市旭区白根 7-1-1</v>
          </cell>
          <cell r="G184" t="str">
            <v>045-951-2246</v>
          </cell>
          <cell r="H184" t="str">
            <v>045-955-3664</v>
          </cell>
          <cell r="I184" t="str">
            <v>よこはましょうかだいがく こうとうがっこう</v>
          </cell>
        </row>
        <row r="185">
          <cell r="A185">
            <v>30034</v>
          </cell>
          <cell r="B185" t="str">
            <v>私学</v>
          </cell>
          <cell r="C185" t="str">
            <v>高校生</v>
          </cell>
          <cell r="D185" t="str">
            <v>横浜富士見丘学園中学校・高等学校</v>
          </cell>
          <cell r="E185" t="str">
            <v>241-0814</v>
          </cell>
          <cell r="F185" t="str">
            <v>横浜市旭区中沢 1-24-1</v>
          </cell>
          <cell r="G185" t="str">
            <v>045-367-4380</v>
          </cell>
          <cell r="H185" t="str">
            <v>045-367-4381</v>
          </cell>
          <cell r="I185" t="str">
            <v>よこはまふじみがおかがくえん ちゅうがっこう・こうとうがっこう</v>
          </cell>
        </row>
        <row r="186">
          <cell r="A186">
            <v>30035</v>
          </cell>
          <cell r="B186" t="str">
            <v>神奈川県</v>
          </cell>
          <cell r="C186" t="str">
            <v>高校生</v>
          </cell>
          <cell r="D186" t="str">
            <v>神奈川県立松陽高等学校</v>
          </cell>
          <cell r="E186" t="str">
            <v>245-0016</v>
          </cell>
          <cell r="F186" t="str">
            <v>横浜市泉区和泉町 7713</v>
          </cell>
          <cell r="G186" t="str">
            <v>045-803-3036</v>
          </cell>
          <cell r="H186" t="str">
            <v>045-802-9935</v>
          </cell>
          <cell r="I186" t="str">
            <v>かながわけんりつ しょうよう こうとうがっこう</v>
          </cell>
        </row>
        <row r="187">
          <cell r="A187">
            <v>30036</v>
          </cell>
          <cell r="B187" t="str">
            <v>神奈川県</v>
          </cell>
          <cell r="C187" t="str">
            <v>高校生</v>
          </cell>
          <cell r="D187" t="str">
            <v>神奈川県立横浜緑園高等学校</v>
          </cell>
          <cell r="E187" t="str">
            <v>245-0003</v>
          </cell>
          <cell r="F187" t="str">
            <v>横浜市泉区岡津町 2667</v>
          </cell>
          <cell r="G187" t="str">
            <v>045-812-3371</v>
          </cell>
          <cell r="H187" t="str">
            <v>045-813-1431</v>
          </cell>
          <cell r="I187" t="str">
            <v>かながわけんりつ よこはまりょくえん こうとうがっこう</v>
          </cell>
        </row>
        <row r="188">
          <cell r="A188">
            <v>30038</v>
          </cell>
          <cell r="B188" t="str">
            <v>神奈川県</v>
          </cell>
          <cell r="C188" t="str">
            <v>高校生</v>
          </cell>
          <cell r="D188" t="str">
            <v>神奈川県立横浜瀬谷高等学校</v>
          </cell>
          <cell r="E188" t="str">
            <v>246-0011</v>
          </cell>
          <cell r="F188" t="str">
            <v>横浜市瀬谷区東野台 29-1</v>
          </cell>
          <cell r="G188" t="str">
            <v>045-301-6747</v>
          </cell>
          <cell r="H188" t="str">
            <v>045-304-2955</v>
          </cell>
          <cell r="I188" t="str">
            <v>かながわけんりつ よこはませや こうとうがっこう</v>
          </cell>
        </row>
        <row r="189">
          <cell r="A189">
            <v>30039</v>
          </cell>
          <cell r="B189" t="str">
            <v>私学</v>
          </cell>
          <cell r="C189" t="str">
            <v>高校生</v>
          </cell>
          <cell r="D189" t="str">
            <v>横浜隼人高等学校</v>
          </cell>
          <cell r="E189" t="str">
            <v>246-0026</v>
          </cell>
          <cell r="F189" t="str">
            <v>横浜市瀬谷区阿久和南 1-3-1</v>
          </cell>
          <cell r="G189" t="str">
            <v>045-364-5104</v>
          </cell>
          <cell r="H189" t="str">
            <v>045-366-5424</v>
          </cell>
          <cell r="I189" t="str">
            <v>よこはまはやと こうとうがっこう</v>
          </cell>
        </row>
        <row r="190">
          <cell r="A190">
            <v>30040</v>
          </cell>
          <cell r="B190" t="str">
            <v>神奈川県</v>
          </cell>
          <cell r="C190" t="str">
            <v>高校生</v>
          </cell>
          <cell r="D190" t="str">
            <v>神奈川県立横浜南陵高等学校</v>
          </cell>
          <cell r="E190" t="str">
            <v>234-0053</v>
          </cell>
          <cell r="F190" t="str">
            <v>横浜市港南区日野中央 2-26-1</v>
          </cell>
          <cell r="G190" t="str">
            <v>045-842-3764</v>
          </cell>
          <cell r="H190" t="str">
            <v>045-846-6856</v>
          </cell>
          <cell r="I190" t="str">
            <v>かながわけんりつ よこはまなんりょう こうとうがっこう</v>
          </cell>
        </row>
        <row r="191">
          <cell r="A191">
            <v>30041</v>
          </cell>
          <cell r="B191" t="str">
            <v>神奈川県</v>
          </cell>
          <cell r="C191" t="str">
            <v>高校生</v>
          </cell>
          <cell r="D191" t="str">
            <v>神奈川県立横浜明朋高等学校</v>
          </cell>
          <cell r="E191" t="str">
            <v>234-0054</v>
          </cell>
          <cell r="F191" t="str">
            <v>横浜市港南区港南台 9-18-1</v>
          </cell>
          <cell r="G191" t="str">
            <v>045-836-1680</v>
          </cell>
          <cell r="H191" t="str">
            <v>045-835-1248</v>
          </cell>
          <cell r="I191" t="str">
            <v>かながわけんりつ よこはまめいほう こうとうがっこう</v>
          </cell>
        </row>
        <row r="192">
          <cell r="A192">
            <v>30042</v>
          </cell>
          <cell r="B192" t="str">
            <v>横浜市</v>
          </cell>
          <cell r="C192" t="str">
            <v>高校生</v>
          </cell>
          <cell r="D192" t="str">
            <v>横浜市立南高等学校</v>
          </cell>
          <cell r="E192" t="str">
            <v>233-0011</v>
          </cell>
          <cell r="F192" t="str">
            <v>横浜市港南区東永谷 2-1-1</v>
          </cell>
          <cell r="G192" t="str">
            <v>045-822-1910</v>
          </cell>
          <cell r="H192" t="str">
            <v>045-826-0818</v>
          </cell>
          <cell r="I192" t="str">
            <v>よこはましりつ みなみ こうとうがっこう</v>
          </cell>
        </row>
        <row r="193">
          <cell r="A193">
            <v>30043</v>
          </cell>
          <cell r="B193" t="str">
            <v>神奈川県</v>
          </cell>
          <cell r="C193" t="str">
            <v>高校生</v>
          </cell>
          <cell r="D193" t="str">
            <v>神奈川県立横浜氷取沢高等学校</v>
          </cell>
          <cell r="E193" t="str">
            <v>235-0043</v>
          </cell>
          <cell r="F193" t="str">
            <v>横浜市磯子区氷取沢町 938-2</v>
          </cell>
          <cell r="G193" t="str">
            <v>045-772-0606</v>
          </cell>
          <cell r="H193" t="str">
            <v>045-776-2468</v>
          </cell>
          <cell r="I193" t="str">
            <v>かながわけんりつ よこはまひとりざわ こうとうがっこう</v>
          </cell>
        </row>
        <row r="194">
          <cell r="A194">
            <v>30044</v>
          </cell>
          <cell r="B194" t="str">
            <v>私学</v>
          </cell>
          <cell r="C194" t="str">
            <v>高校生</v>
          </cell>
          <cell r="D194" t="str">
            <v>横浜学園中・高等学校</v>
          </cell>
          <cell r="E194" t="str">
            <v>235-0021</v>
          </cell>
          <cell r="F194" t="str">
            <v>横浜市磯子区岡村 2-4-1</v>
          </cell>
          <cell r="G194" t="str">
            <v>045-751-6941</v>
          </cell>
          <cell r="H194" t="str">
            <v>045-761-7956</v>
          </cell>
          <cell r="I194" t="str">
            <v>よこはまがくえん ちゅう・こうとうがっこう</v>
          </cell>
        </row>
        <row r="195">
          <cell r="A195">
            <v>30045</v>
          </cell>
          <cell r="B195" t="str">
            <v>神奈川県</v>
          </cell>
          <cell r="C195" t="str">
            <v>高校生</v>
          </cell>
          <cell r="D195" t="str">
            <v>神奈川県立金沢総合高等学校</v>
          </cell>
          <cell r="E195" t="str">
            <v>236-0051</v>
          </cell>
          <cell r="F195" t="str">
            <v>横浜市金沢区富岡東 6-34-1</v>
          </cell>
          <cell r="G195" t="str">
            <v>045-773-6771</v>
          </cell>
          <cell r="H195" t="str">
            <v>045-776-2406</v>
          </cell>
          <cell r="I195" t="str">
            <v>かながわけんりつ かなざわそうごう こうとうがっこう</v>
          </cell>
        </row>
        <row r="196">
          <cell r="A196">
            <v>30046</v>
          </cell>
          <cell r="B196" t="str">
            <v>横浜市</v>
          </cell>
          <cell r="C196" t="str">
            <v>高校生</v>
          </cell>
          <cell r="D196" t="str">
            <v>横浜市立金沢高等学校</v>
          </cell>
          <cell r="E196" t="str">
            <v>236-0027</v>
          </cell>
          <cell r="F196" t="str">
            <v>横浜市金沢区瀬戸 22-1</v>
          </cell>
          <cell r="G196" t="str">
            <v>045-781-5761</v>
          </cell>
          <cell r="H196" t="str">
            <v>045-788-5150</v>
          </cell>
          <cell r="I196" t="str">
            <v>よこはましりつ かなざわ こうとうがっこう</v>
          </cell>
        </row>
        <row r="197">
          <cell r="A197">
            <v>30047</v>
          </cell>
          <cell r="B197" t="str">
            <v>私学</v>
          </cell>
          <cell r="C197" t="str">
            <v>高校生</v>
          </cell>
          <cell r="D197" t="str">
            <v>横浜高等学校</v>
          </cell>
          <cell r="E197" t="str">
            <v>236-0053</v>
          </cell>
          <cell r="F197" t="str">
            <v>横浜市金沢区能見台通 46-1</v>
          </cell>
          <cell r="G197" t="str">
            <v>045-781-3396</v>
          </cell>
          <cell r="H197" t="str">
            <v>045-785-1541</v>
          </cell>
          <cell r="I197" t="str">
            <v>よこはま こうとうがこう</v>
          </cell>
        </row>
        <row r="198">
          <cell r="A198">
            <v>30048</v>
          </cell>
          <cell r="B198" t="str">
            <v>私学</v>
          </cell>
          <cell r="C198" t="str">
            <v>高校生</v>
          </cell>
          <cell r="D198" t="str">
            <v>横浜創学館高等学校</v>
          </cell>
          <cell r="E198" t="str">
            <v>236-0037</v>
          </cell>
          <cell r="F198" t="str">
            <v>横浜市金沢区六浦東 1-43-1</v>
          </cell>
          <cell r="G198" t="str">
            <v>045-781-0631</v>
          </cell>
          <cell r="H198" t="str">
            <v>045-781-3239</v>
          </cell>
          <cell r="I198" t="str">
            <v>よこはまそうがくかん こうとうがっこう</v>
          </cell>
        </row>
        <row r="199">
          <cell r="A199">
            <v>30049</v>
          </cell>
          <cell r="B199" t="str">
            <v>私学</v>
          </cell>
          <cell r="C199" t="str">
            <v>高校生</v>
          </cell>
          <cell r="D199" t="str">
            <v>関東学院六浦高等学校</v>
          </cell>
          <cell r="E199" t="str">
            <v>236-8504</v>
          </cell>
          <cell r="F199" t="str">
            <v>横浜市金沢区六浦東 1-50-1</v>
          </cell>
          <cell r="G199" t="str">
            <v>045-781-2525</v>
          </cell>
          <cell r="H199" t="str">
            <v>045-781-2527</v>
          </cell>
          <cell r="I199" t="str">
            <v>かんとうがくいんむつうら こうとうがっこう</v>
          </cell>
        </row>
        <row r="200">
          <cell r="A200">
            <v>30050</v>
          </cell>
          <cell r="B200" t="str">
            <v>神奈川県</v>
          </cell>
          <cell r="C200" t="str">
            <v>高校生</v>
          </cell>
          <cell r="D200" t="str">
            <v>神奈川県立舞岡高等学校</v>
          </cell>
          <cell r="E200" t="str">
            <v>244-0814</v>
          </cell>
          <cell r="F200" t="str">
            <v>横浜市戸塚区南舞岡 3-36-1</v>
          </cell>
          <cell r="G200" t="str">
            <v>045-823-8761</v>
          </cell>
          <cell r="H200" t="str">
            <v>045-825-3573</v>
          </cell>
          <cell r="I200" t="str">
            <v>かながわけんりつ まいおか こうとうがっこう</v>
          </cell>
        </row>
        <row r="201">
          <cell r="A201">
            <v>30051</v>
          </cell>
          <cell r="B201" t="str">
            <v>神奈川県</v>
          </cell>
          <cell r="C201" t="str">
            <v>高校生</v>
          </cell>
          <cell r="D201" t="str">
            <v>神奈川県立上矢部高等学校</v>
          </cell>
          <cell r="E201" t="str">
            <v>245-0053</v>
          </cell>
          <cell r="F201" t="str">
            <v>横浜市戸塚区上矢部町 3230</v>
          </cell>
          <cell r="G201" t="str">
            <v>045-861-3500</v>
          </cell>
          <cell r="H201" t="str">
            <v>045-862-6347</v>
          </cell>
          <cell r="I201" t="str">
            <v>かながわけんりつ かみやべ こうとうがっこう</v>
          </cell>
        </row>
        <row r="202">
          <cell r="A202">
            <v>30052</v>
          </cell>
          <cell r="B202" t="str">
            <v>神奈川県</v>
          </cell>
          <cell r="C202" t="str">
            <v>高校生</v>
          </cell>
          <cell r="D202" t="str">
            <v>神奈川県立横浜桜陽高等学校</v>
          </cell>
          <cell r="E202" t="str">
            <v>245-0062</v>
          </cell>
          <cell r="F202" t="str">
            <v>横浜市戸塚区汲沢町 973</v>
          </cell>
          <cell r="G202" t="str">
            <v>045-862-9461</v>
          </cell>
          <cell r="H202" t="str">
            <v>045-862-6364</v>
          </cell>
          <cell r="I202" t="str">
            <v>かながわけんりつ よこはまおうよう こうとうがっこう</v>
          </cell>
        </row>
        <row r="203">
          <cell r="A203">
            <v>30053</v>
          </cell>
          <cell r="B203" t="str">
            <v>横浜市</v>
          </cell>
          <cell r="C203" t="str">
            <v>高校生</v>
          </cell>
          <cell r="D203" t="str">
            <v>横浜市立戸塚高等学校</v>
          </cell>
          <cell r="E203" t="str">
            <v>245-8588</v>
          </cell>
          <cell r="F203" t="str">
            <v>横浜市戸塚区汲沢 2-27-1</v>
          </cell>
          <cell r="G203" t="str">
            <v>045-871-0301</v>
          </cell>
          <cell r="H203" t="str">
            <v>045-871-0086</v>
          </cell>
          <cell r="I203" t="str">
            <v>よこはましりつ とつか こうとうがっこう</v>
          </cell>
        </row>
        <row r="204">
          <cell r="A204">
            <v>30054</v>
          </cell>
          <cell r="B204" t="str">
            <v>私学</v>
          </cell>
          <cell r="C204" t="str">
            <v>高校生</v>
          </cell>
          <cell r="D204" t="str">
            <v>公文国際学園中・高等部</v>
          </cell>
          <cell r="E204" t="str">
            <v>244-0004</v>
          </cell>
          <cell r="F204" t="str">
            <v>横浜市戸塚区小雀町 777</v>
          </cell>
          <cell r="G204" t="str">
            <v>045-858-1551</v>
          </cell>
          <cell r="H204" t="str">
            <v>045-853-8221</v>
          </cell>
          <cell r="I204" t="str">
            <v>くもんこくさいがくえん ちゅう・こうとうぶ</v>
          </cell>
        </row>
        <row r="205">
          <cell r="A205">
            <v>30055</v>
          </cell>
          <cell r="B205" t="str">
            <v>神奈川県</v>
          </cell>
          <cell r="C205" t="str">
            <v>高校生</v>
          </cell>
          <cell r="D205" t="str">
            <v>神奈川県立金井高等学校</v>
          </cell>
          <cell r="E205" t="str">
            <v>244-0845</v>
          </cell>
          <cell r="F205" t="str">
            <v>横浜市栄区金井町 100</v>
          </cell>
          <cell r="G205" t="str">
            <v>045-852-4724</v>
          </cell>
          <cell r="H205" t="str">
            <v>045-852-7748</v>
          </cell>
          <cell r="I205" t="str">
            <v>かながわけんりつ かない こうとうがっこう</v>
          </cell>
        </row>
        <row r="206">
          <cell r="A206">
            <v>30056</v>
          </cell>
          <cell r="B206" t="str">
            <v>神奈川県</v>
          </cell>
          <cell r="C206" t="str">
            <v>高校生</v>
          </cell>
          <cell r="D206" t="str">
            <v>神奈川県立柏陽高等学校</v>
          </cell>
          <cell r="E206" t="str">
            <v>247-0004</v>
          </cell>
          <cell r="F206" t="str">
            <v>横浜市栄区柏陽 1-1</v>
          </cell>
          <cell r="G206" t="str">
            <v>045-892-2105</v>
          </cell>
          <cell r="H206" t="str">
            <v>045-895-0856</v>
          </cell>
          <cell r="I206" t="str">
            <v>かながわけんりつ はくよう こうとうがっこう</v>
          </cell>
        </row>
        <row r="207">
          <cell r="A207">
            <v>30057</v>
          </cell>
          <cell r="B207" t="str">
            <v>神奈川県</v>
          </cell>
          <cell r="C207" t="str">
            <v>高校生</v>
          </cell>
          <cell r="D207" t="str">
            <v>神奈川県立横浜栄高等学校</v>
          </cell>
          <cell r="E207" t="str">
            <v>247-0013</v>
          </cell>
          <cell r="F207" t="str">
            <v>横浜市栄区上郷町 555</v>
          </cell>
          <cell r="G207" t="str">
            <v>045-593-8674</v>
          </cell>
          <cell r="H207" t="str">
            <v>045-895-0587</v>
          </cell>
          <cell r="I207" t="str">
            <v>かながわけんりつ よこはまさかえ こうとうがっこう</v>
          </cell>
        </row>
        <row r="208">
          <cell r="A208">
            <v>30058</v>
          </cell>
          <cell r="B208" t="str">
            <v>私学</v>
          </cell>
          <cell r="C208" t="str">
            <v>高校生</v>
          </cell>
          <cell r="D208" t="str">
            <v>山手学院高等学校</v>
          </cell>
          <cell r="E208" t="str">
            <v>247-0013</v>
          </cell>
          <cell r="F208" t="str">
            <v>横浜市栄区上郷町 460</v>
          </cell>
          <cell r="G208" t="str">
            <v>045-891-2111</v>
          </cell>
          <cell r="H208" t="str">
            <v>045-890-4032</v>
          </cell>
          <cell r="I208" t="str">
            <v>やまてがくいん こうとうがっこう</v>
          </cell>
        </row>
        <row r="209">
          <cell r="A209">
            <v>30059</v>
          </cell>
          <cell r="B209" t="str">
            <v>私学</v>
          </cell>
          <cell r="C209" t="str">
            <v>高校生</v>
          </cell>
          <cell r="D209" t="str">
            <v>清心女子高等学校</v>
          </cell>
          <cell r="E209" t="str">
            <v>222-0024</v>
          </cell>
          <cell r="F209" t="str">
            <v>横浜市港北区篠原台町36-37</v>
          </cell>
          <cell r="G209" t="str">
            <v>045-421-8864</v>
          </cell>
          <cell r="H209" t="str">
            <v>045-423-8182</v>
          </cell>
          <cell r="I209" t="str">
            <v>せいしんじょし こうとうがっこう</v>
          </cell>
        </row>
        <row r="210">
          <cell r="A210">
            <v>30060</v>
          </cell>
          <cell r="B210" t="str">
            <v>神奈川県</v>
          </cell>
          <cell r="C210" t="str">
            <v>高校生</v>
          </cell>
          <cell r="D210" t="str">
            <v>神奈川県立港北高等学校</v>
          </cell>
          <cell r="E210" t="str">
            <v>222-0037</v>
          </cell>
          <cell r="F210" t="str">
            <v>横浜市港北区大倉山 7-35-1</v>
          </cell>
          <cell r="G210" t="str">
            <v>045-541-6251</v>
          </cell>
          <cell r="H210" t="str">
            <v>045-545-7871</v>
          </cell>
          <cell r="I210" t="str">
            <v>かながわけんりつ こうほく こうとうがっこう</v>
          </cell>
        </row>
        <row r="211">
          <cell r="A211">
            <v>30061</v>
          </cell>
          <cell r="B211" t="str">
            <v>神奈川県</v>
          </cell>
          <cell r="C211" t="str">
            <v>高校生</v>
          </cell>
          <cell r="D211" t="str">
            <v>神奈川県立新羽高等学校</v>
          </cell>
          <cell r="E211" t="str">
            <v>223-0057</v>
          </cell>
          <cell r="F211" t="str">
            <v>横浜市港北区新羽町 1348</v>
          </cell>
          <cell r="G211" t="str">
            <v>045-543-8631</v>
          </cell>
          <cell r="H211" t="str">
            <v>045-545-7794</v>
          </cell>
          <cell r="I211" t="str">
            <v>かながわけんりつ にっぱ こうとうがっこう</v>
          </cell>
        </row>
        <row r="212">
          <cell r="A212">
            <v>30062</v>
          </cell>
          <cell r="B212" t="str">
            <v>神奈川県</v>
          </cell>
          <cell r="C212" t="str">
            <v>高校生</v>
          </cell>
          <cell r="D212" t="str">
            <v>神奈川県立岸根高等学校</v>
          </cell>
          <cell r="E212" t="str">
            <v>222-0034</v>
          </cell>
          <cell r="F212" t="str">
            <v>横浜市港北区岸根町 370</v>
          </cell>
          <cell r="G212" t="str">
            <v>045-401-7872</v>
          </cell>
          <cell r="H212" t="str">
            <v>045-402-8406</v>
          </cell>
          <cell r="I212" t="str">
            <v>かながわけんりつ きしね こうとうがっこう</v>
          </cell>
        </row>
        <row r="213">
          <cell r="A213">
            <v>30063</v>
          </cell>
          <cell r="B213" t="str">
            <v>私学</v>
          </cell>
          <cell r="C213" t="str">
            <v>高校生</v>
          </cell>
          <cell r="D213" t="str">
            <v>英理女子学院高等学校</v>
          </cell>
          <cell r="E213" t="str">
            <v>222-0011</v>
          </cell>
          <cell r="F213" t="str">
            <v>横浜市港北区菊名 7-6-43</v>
          </cell>
          <cell r="G213" t="str">
            <v>045-431-8188</v>
          </cell>
          <cell r="H213" t="str">
            <v>045-431-8263</v>
          </cell>
          <cell r="I213" t="str">
            <v>えいりじょしがくいん こうとうがっこう</v>
          </cell>
        </row>
        <row r="214">
          <cell r="A214">
            <v>30064</v>
          </cell>
          <cell r="B214" t="str">
            <v>私学</v>
          </cell>
          <cell r="C214" t="str">
            <v>高校生</v>
          </cell>
          <cell r="D214" t="str">
            <v>武相高等学校</v>
          </cell>
          <cell r="E214" t="str">
            <v>222-0023</v>
          </cell>
          <cell r="F214" t="str">
            <v>横浜市港北区仲手原 2-34-1</v>
          </cell>
          <cell r="G214" t="str">
            <v>045-401-9042</v>
          </cell>
          <cell r="H214" t="str">
            <v>045-401-3746</v>
          </cell>
          <cell r="I214" t="str">
            <v>ぶそう こうとうがっこう</v>
          </cell>
        </row>
        <row r="215">
          <cell r="A215">
            <v>30065</v>
          </cell>
          <cell r="B215" t="str">
            <v>私学</v>
          </cell>
          <cell r="C215" t="str">
            <v>高校生</v>
          </cell>
          <cell r="D215" t="str">
            <v>日本大学高等学校・中学校</v>
          </cell>
          <cell r="E215" t="str">
            <v>223-8566</v>
          </cell>
          <cell r="F215" t="str">
            <v>横浜市港北区箕輪町 2-9-1</v>
          </cell>
          <cell r="G215" t="str">
            <v>045-560-2600</v>
          </cell>
          <cell r="H215" t="str">
            <v>045-560-2610</v>
          </cell>
          <cell r="I215" t="str">
            <v>にほんだいがく こうとうがっこう・ちゅうがっこう</v>
          </cell>
        </row>
        <row r="216">
          <cell r="A216">
            <v>30066</v>
          </cell>
          <cell r="B216" t="str">
            <v>私学</v>
          </cell>
          <cell r="C216" t="str">
            <v>高校生</v>
          </cell>
          <cell r="D216" t="str">
            <v>慶應義塾高等学校</v>
          </cell>
          <cell r="E216" t="str">
            <v>223-8524</v>
          </cell>
          <cell r="F216" t="str">
            <v>横浜市港北区日吉 4-1-2</v>
          </cell>
          <cell r="G216" t="str">
            <v>045-566-1381</v>
          </cell>
          <cell r="H216" t="str">
            <v>045-566-1378</v>
          </cell>
          <cell r="I216" t="str">
            <v>けいおうぎじゅく こうとうがっこう</v>
          </cell>
        </row>
        <row r="217">
          <cell r="A217">
            <v>30067</v>
          </cell>
          <cell r="B217" t="str">
            <v>神奈川県</v>
          </cell>
          <cell r="C217" t="str">
            <v>高校生</v>
          </cell>
          <cell r="D217" t="str">
            <v>神奈川県立白山高等学校</v>
          </cell>
          <cell r="E217" t="str">
            <v>226-0006</v>
          </cell>
          <cell r="F217" t="str">
            <v>横浜市緑区白山 4-71-1</v>
          </cell>
          <cell r="G217" t="str">
            <v>045-933-2231</v>
          </cell>
          <cell r="H217" t="str">
            <v>045-935-0573</v>
          </cell>
          <cell r="I217" t="str">
            <v>かながわけんりつ はくさん こうとうがっこう</v>
          </cell>
        </row>
        <row r="218">
          <cell r="A218">
            <v>30068</v>
          </cell>
          <cell r="B218" t="str">
            <v>神奈川県</v>
          </cell>
          <cell r="C218" t="str">
            <v>高校生</v>
          </cell>
          <cell r="D218" t="str">
            <v>神奈川県立霧が丘高等学校</v>
          </cell>
          <cell r="E218" t="str">
            <v>226-0016</v>
          </cell>
          <cell r="F218" t="str">
            <v>横浜市緑区霧が丘 6-16-1</v>
          </cell>
          <cell r="G218" t="str">
            <v>045-921-6911</v>
          </cell>
          <cell r="H218" t="str">
            <v>045-923-0753</v>
          </cell>
          <cell r="I218" t="str">
            <v>かながわけんりつ きりがおか こうとうがっこう</v>
          </cell>
        </row>
        <row r="219">
          <cell r="A219">
            <v>30069</v>
          </cell>
          <cell r="B219" t="str">
            <v>私学</v>
          </cell>
          <cell r="C219" t="str">
            <v>高校生</v>
          </cell>
          <cell r="D219" t="str">
            <v>横浜翠陵中学・高等学校</v>
          </cell>
          <cell r="E219" t="str">
            <v>226-0015</v>
          </cell>
          <cell r="F219" t="str">
            <v>横浜市緑区三保町 1</v>
          </cell>
          <cell r="G219" t="str">
            <v>045-921-0301</v>
          </cell>
          <cell r="H219" t="str">
            <v>045-921-1843</v>
          </cell>
          <cell r="I219" t="str">
            <v>よこはますいりょう ちゅうがく・こうとうがっこう</v>
          </cell>
        </row>
        <row r="220">
          <cell r="A220">
            <v>30070</v>
          </cell>
          <cell r="B220" t="str">
            <v>私学</v>
          </cell>
          <cell r="C220" t="str">
            <v>高校生</v>
          </cell>
          <cell r="D220" t="str">
            <v>森村学園中・高等部</v>
          </cell>
          <cell r="E220" t="str">
            <v>226-0026</v>
          </cell>
          <cell r="F220" t="str">
            <v>横浜市緑区長津田町 2695</v>
          </cell>
          <cell r="G220" t="str">
            <v>045-984-2505</v>
          </cell>
          <cell r="H220" t="str">
            <v>045-984-2565</v>
          </cell>
          <cell r="I220" t="str">
            <v>もりむらがくえん ちゅう・こうとうぶ</v>
          </cell>
        </row>
        <row r="221">
          <cell r="A221">
            <v>30071</v>
          </cell>
          <cell r="B221" t="str">
            <v>神奈川県</v>
          </cell>
          <cell r="C221" t="str">
            <v>高校生</v>
          </cell>
          <cell r="D221" t="str">
            <v>神奈川県立市ケ尾高等学校</v>
          </cell>
          <cell r="E221" t="str">
            <v>225-0024</v>
          </cell>
          <cell r="F221" t="str">
            <v>横浜市青葉区市ケ尾町 1854</v>
          </cell>
          <cell r="G221" t="str">
            <v>045-971-2041</v>
          </cell>
          <cell r="H221" t="str">
            <v>045-972-6522</v>
          </cell>
          <cell r="I221" t="str">
            <v>かながわけんりつ いちがお こうとうがっこう</v>
          </cell>
        </row>
        <row r="222">
          <cell r="A222">
            <v>30072</v>
          </cell>
          <cell r="B222" t="str">
            <v>神奈川県</v>
          </cell>
          <cell r="C222" t="str">
            <v>高校生</v>
          </cell>
          <cell r="D222" t="str">
            <v>神奈川県立元石川高等学校</v>
          </cell>
          <cell r="E222" t="str">
            <v>225-0004</v>
          </cell>
          <cell r="F222" t="str">
            <v>横浜市青葉区元石川町 4116</v>
          </cell>
          <cell r="G222" t="str">
            <v>045-902-2692</v>
          </cell>
          <cell r="H222" t="str">
            <v>045-902-8948</v>
          </cell>
          <cell r="I222" t="str">
            <v>かながわけんりつ もといしかわ こうとうがっこう</v>
          </cell>
        </row>
        <row r="223">
          <cell r="A223">
            <v>30073</v>
          </cell>
          <cell r="B223" t="str">
            <v>私学</v>
          </cell>
          <cell r="C223" t="str">
            <v>高校生</v>
          </cell>
          <cell r="D223" t="str">
            <v>桐蔭学園高等学校</v>
          </cell>
          <cell r="E223" t="str">
            <v>225-8502</v>
          </cell>
          <cell r="F223" t="str">
            <v>横浜市青葉区鉄町 1614</v>
          </cell>
          <cell r="G223" t="str">
            <v>045-971-1536</v>
          </cell>
          <cell r="H223" t="str">
            <v>045-972-5975</v>
          </cell>
          <cell r="I223" t="str">
            <v>とういんがくえん こうとうがっこう</v>
          </cell>
        </row>
        <row r="224">
          <cell r="A224">
            <v>30074</v>
          </cell>
          <cell r="B224" t="str">
            <v>私学</v>
          </cell>
          <cell r="C224" t="str">
            <v>高校生</v>
          </cell>
          <cell r="D224" t="str">
            <v>桐蔭学園中等教育学校</v>
          </cell>
          <cell r="E224" t="str">
            <v>225-8502</v>
          </cell>
          <cell r="F224" t="str">
            <v>横浜市青葉区鉄町 1614</v>
          </cell>
          <cell r="G224" t="str">
            <v>045-971-1411</v>
          </cell>
          <cell r="H224" t="str">
            <v>045-972-1501</v>
          </cell>
          <cell r="I224" t="str">
            <v>とういんがくえん ちゅうとうきょういくがっこう</v>
          </cell>
        </row>
        <row r="225">
          <cell r="A225">
            <v>30075</v>
          </cell>
          <cell r="B225" t="str">
            <v>神奈川県</v>
          </cell>
          <cell r="C225" t="str">
            <v>高校生</v>
          </cell>
          <cell r="D225" t="str">
            <v>神奈川県立新栄高等学校</v>
          </cell>
          <cell r="E225" t="str">
            <v>224-0035</v>
          </cell>
          <cell r="F225" t="str">
            <v>横浜市都筑区新栄町 1-1</v>
          </cell>
          <cell r="G225" t="str">
            <v>045-593-0307</v>
          </cell>
          <cell r="H225" t="str">
            <v>045-591-5292</v>
          </cell>
          <cell r="I225" t="str">
            <v>かながわけんりつ しんえい こうとうがっこう</v>
          </cell>
        </row>
        <row r="226">
          <cell r="A226">
            <v>30076</v>
          </cell>
          <cell r="B226" t="str">
            <v>私学</v>
          </cell>
          <cell r="C226" t="str">
            <v>高校生</v>
          </cell>
          <cell r="D226" t="str">
            <v>中央大学附属横浜中学校・高等学校</v>
          </cell>
          <cell r="E226" t="str">
            <v>224-8515</v>
          </cell>
          <cell r="F226" t="str">
            <v>横浜市都筑区牛久保東 1-14-1</v>
          </cell>
          <cell r="G226" t="str">
            <v>045-592-0801</v>
          </cell>
          <cell r="H226" t="str">
            <v>045-591-5584</v>
          </cell>
          <cell r="I226" t="str">
            <v>ちゅうおうだいがくふぞくよこはま ちゅうがっこう・こうとうがっこう</v>
          </cell>
        </row>
        <row r="227">
          <cell r="A227">
            <v>30077</v>
          </cell>
          <cell r="B227" t="str">
            <v>神奈川県</v>
          </cell>
          <cell r="C227" t="str">
            <v>高校生</v>
          </cell>
          <cell r="D227" t="str">
            <v>神奈川県立川和高等学校</v>
          </cell>
          <cell r="E227" t="str">
            <v>224-0057</v>
          </cell>
          <cell r="F227" t="str">
            <v>横浜市都筑区川和町 2226-1</v>
          </cell>
          <cell r="G227" t="str">
            <v>045-941-6919</v>
          </cell>
          <cell r="H227" t="str">
            <v>045-942-0826</v>
          </cell>
          <cell r="I227" t="str">
            <v>かながわけんりつ かわわ こうとうがっこう</v>
          </cell>
        </row>
        <row r="228">
          <cell r="A228">
            <v>30078</v>
          </cell>
          <cell r="B228" t="str">
            <v>神奈川県</v>
          </cell>
          <cell r="C228" t="str">
            <v>高校生</v>
          </cell>
          <cell r="D228" t="str">
            <v>神奈川県立荏田高等学校</v>
          </cell>
          <cell r="E228" t="str">
            <v>224-0007</v>
          </cell>
          <cell r="F228" t="str">
            <v>横浜市都筑区荏田南 3-9-1</v>
          </cell>
          <cell r="G228" t="str">
            <v>045-941-3111</v>
          </cell>
          <cell r="H228" t="str">
            <v>045-942-0814</v>
          </cell>
          <cell r="I228" t="str">
            <v>かながわけんりつ えだ こうとうがっこう</v>
          </cell>
        </row>
        <row r="229">
          <cell r="A229">
            <v>30079</v>
          </cell>
          <cell r="B229" t="str">
            <v>私学</v>
          </cell>
          <cell r="C229" t="str">
            <v>高校生</v>
          </cell>
          <cell r="D229" t="str">
            <v>サレジオ学院中学校高等学校</v>
          </cell>
          <cell r="E229" t="str">
            <v>224-0029</v>
          </cell>
          <cell r="F229" t="str">
            <v>横浜市都筑区南山田 3-43-1</v>
          </cell>
          <cell r="G229" t="str">
            <v>045-591-8222</v>
          </cell>
          <cell r="H229" t="str">
            <v>045-591-1334</v>
          </cell>
          <cell r="I229" t="str">
            <v>されじおがくいん ちゅうがっこう こうとうがっこう</v>
          </cell>
        </row>
        <row r="230">
          <cell r="A230">
            <v>30083</v>
          </cell>
          <cell r="B230" t="str">
            <v>神奈川県</v>
          </cell>
          <cell r="C230" t="str">
            <v>高校生</v>
          </cell>
          <cell r="D230" t="str">
            <v>神奈川県立荏田高等学校</v>
          </cell>
          <cell r="E230" t="str">
            <v>224-0007</v>
          </cell>
          <cell r="F230" t="str">
            <v>横浜市都筑区荏田南 3-9-1</v>
          </cell>
          <cell r="G230" t="str">
            <v>045-941-3111</v>
          </cell>
          <cell r="H230" t="str">
            <v>045-942-0814</v>
          </cell>
          <cell r="I230" t="str">
            <v>かながわけんりつ えだ こうとうがっこう</v>
          </cell>
        </row>
        <row r="231">
          <cell r="A231">
            <v>30082</v>
          </cell>
          <cell r="B231" t="str">
            <v>神奈川県</v>
          </cell>
          <cell r="C231" t="str">
            <v>高校生</v>
          </cell>
          <cell r="D231" t="str">
            <v>神奈川県立川和高等学校</v>
          </cell>
          <cell r="E231" t="str">
            <v>224-0057</v>
          </cell>
          <cell r="F231" t="str">
            <v>横浜市都筑区川和町 2226-1</v>
          </cell>
          <cell r="G231" t="str">
            <v>045-941-6920</v>
          </cell>
          <cell r="H231" t="str">
            <v>045-942-0826</v>
          </cell>
          <cell r="I231" t="str">
            <v>かながわけんりつ かわわ こうとうがっこう</v>
          </cell>
        </row>
        <row r="232">
          <cell r="A232">
            <v>30080</v>
          </cell>
          <cell r="B232" t="str">
            <v>神奈川県</v>
          </cell>
          <cell r="C232" t="str">
            <v>高校生</v>
          </cell>
          <cell r="D232" t="str">
            <v>神奈川県立新栄高等学校</v>
          </cell>
          <cell r="E232" t="str">
            <v>224-0035</v>
          </cell>
          <cell r="F232" t="str">
            <v>横浜市都筑区新栄町 1-1</v>
          </cell>
          <cell r="G232" t="str">
            <v>045-593-0307</v>
          </cell>
          <cell r="H232" t="str">
            <v>045-591-5292</v>
          </cell>
          <cell r="I232" t="str">
            <v>かながわけんりつ しんえい こうとうがっこう</v>
          </cell>
        </row>
        <row r="233">
          <cell r="A233">
            <v>30081</v>
          </cell>
          <cell r="B233" t="str">
            <v>私学</v>
          </cell>
          <cell r="C233" t="str">
            <v>高校生</v>
          </cell>
          <cell r="D233" t="str">
            <v>中央大学附属横浜中学校・高等学校</v>
          </cell>
          <cell r="E233" t="str">
            <v>224-8515</v>
          </cell>
          <cell r="F233" t="str">
            <v>横浜市都筑区牛久保東 1-14-1</v>
          </cell>
          <cell r="G233" t="str">
            <v>045-592-0801</v>
          </cell>
          <cell r="H233" t="str">
            <v>045-591-5584</v>
          </cell>
          <cell r="I233" t="str">
            <v>ちゅうおうだいがくふぞくよこはま ちゅうがっこう・こうとうがっこう</v>
          </cell>
        </row>
        <row r="234">
          <cell r="A234">
            <v>30084</v>
          </cell>
          <cell r="B234" t="str">
            <v>私学</v>
          </cell>
          <cell r="C234" t="str">
            <v>高校生</v>
          </cell>
          <cell r="D234" t="str">
            <v>桐蔭学園 中等教育学校</v>
          </cell>
          <cell r="E234" t="str">
            <v>225-8502</v>
          </cell>
          <cell r="F234" t="str">
            <v>横浜市青葉区鉄町 1614</v>
          </cell>
          <cell r="G234" t="str">
            <v>045-972-5931</v>
          </cell>
          <cell r="H234" t="str">
            <v>045-972-7857</v>
          </cell>
          <cell r="I234" t="str">
            <v>とういんがくえん ちゅうとうきょういくがっこう</v>
          </cell>
        </row>
        <row r="235">
          <cell r="A235">
            <v>30085</v>
          </cell>
          <cell r="B235" t="str">
            <v>私学</v>
          </cell>
          <cell r="C235" t="str">
            <v>高校生</v>
          </cell>
          <cell r="D235" t="str">
            <v>神奈川大学附属中・高等学校</v>
          </cell>
          <cell r="I235" t="str">
            <v>かながわだいがくふぞくちゅう・こうとうがっこう</v>
          </cell>
        </row>
      </sheetData>
      <sheetData sheetId="2">
        <row r="19">
          <cell r="Y19" t="str">
            <v>重奏</v>
          </cell>
        </row>
        <row r="20">
          <cell r="Y20">
            <v>0</v>
          </cell>
          <cell r="Z20">
            <v>0</v>
          </cell>
        </row>
        <row r="21">
          <cell r="Y21" t="str">
            <v>三</v>
          </cell>
          <cell r="Z21">
            <v>3</v>
          </cell>
        </row>
        <row r="22">
          <cell r="Y22" t="str">
            <v>四</v>
          </cell>
          <cell r="Z22">
            <v>4</v>
          </cell>
        </row>
        <row r="23">
          <cell r="Y23" t="str">
            <v>五</v>
          </cell>
          <cell r="Z23">
            <v>5</v>
          </cell>
        </row>
        <row r="24">
          <cell r="Y24" t="str">
            <v>六</v>
          </cell>
          <cell r="Z24">
            <v>6</v>
          </cell>
        </row>
        <row r="25">
          <cell r="Y25" t="str">
            <v>七</v>
          </cell>
          <cell r="Z25">
            <v>7</v>
          </cell>
        </row>
        <row r="26">
          <cell r="Y26" t="str">
            <v>八</v>
          </cell>
          <cell r="Z26">
            <v>8</v>
          </cell>
        </row>
      </sheetData>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Y112"/>
  <sheetViews>
    <sheetView tabSelected="1" zoomScaleNormal="100" zoomScaleSheetLayoutView="80" workbookViewId="0">
      <selection activeCell="L7" sqref="L7"/>
    </sheetView>
  </sheetViews>
  <sheetFormatPr defaultColWidth="9" defaultRowHeight="13.5" x14ac:dyDescent="0.15"/>
  <cols>
    <col min="1" max="1" width="2.5" style="43" customWidth="1"/>
    <col min="2" max="3" width="9" style="43" customWidth="1"/>
    <col min="4" max="4" width="12.75" style="43" customWidth="1"/>
    <col min="5" max="5" width="9" style="43" customWidth="1"/>
    <col min="6" max="7" width="10" style="43" customWidth="1"/>
    <col min="8" max="9" width="8.125" style="43" customWidth="1"/>
    <col min="10" max="11" width="9" style="43" customWidth="1"/>
    <col min="12" max="12" width="10.75" style="43" customWidth="1"/>
    <col min="13" max="13" width="6.375" style="43" customWidth="1"/>
    <col min="14" max="17" width="9" style="43" customWidth="1"/>
    <col min="18" max="18" width="18.5" style="43" bestFit="1" customWidth="1"/>
    <col min="19" max="43" width="9" style="43" customWidth="1"/>
    <col min="44" max="44" width="2.5" style="43" customWidth="1"/>
    <col min="45" max="60" width="9" style="43" customWidth="1"/>
    <col min="61" max="16384" width="9" style="43"/>
  </cols>
  <sheetData>
    <row r="1" spans="1:42" ht="30" customHeight="1" x14ac:dyDescent="0.15">
      <c r="B1" s="44"/>
      <c r="C1" s="44"/>
      <c r="D1" s="44"/>
      <c r="E1" s="44"/>
      <c r="F1" s="44"/>
      <c r="G1" s="44"/>
      <c r="H1" s="44"/>
      <c r="I1" s="44"/>
      <c r="J1" s="44"/>
      <c r="K1" s="44"/>
      <c r="L1" s="44"/>
      <c r="N1" s="132"/>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row>
    <row r="2" spans="1:42" ht="30" customHeight="1" thickBot="1" x14ac:dyDescent="0.2">
      <c r="B2" s="44"/>
      <c r="C2" s="44"/>
      <c r="D2" s="44"/>
      <c r="E2" s="44"/>
      <c r="F2" s="44"/>
      <c r="G2" s="44"/>
      <c r="H2" s="44"/>
      <c r="I2" s="44"/>
      <c r="J2" s="44"/>
      <c r="K2" s="44"/>
      <c r="L2" s="44"/>
      <c r="N2" s="132"/>
      <c r="O2" s="250" t="s">
        <v>3813</v>
      </c>
      <c r="P2" s="251"/>
      <c r="Q2" s="251"/>
      <c r="R2" s="25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row>
    <row r="3" spans="1:42" ht="48.75" customHeight="1" x14ac:dyDescent="0.3">
      <c r="B3" s="46"/>
      <c r="C3" s="46"/>
      <c r="D3" s="46"/>
      <c r="E3" s="46"/>
      <c r="F3" s="154"/>
      <c r="G3" s="130" t="s">
        <v>3383</v>
      </c>
      <c r="H3" s="46"/>
      <c r="I3" s="46"/>
      <c r="J3" s="46"/>
      <c r="K3" s="46"/>
      <c r="M3" s="133"/>
      <c r="N3" s="133"/>
      <c r="O3" s="253" t="s">
        <v>1920</v>
      </c>
      <c r="P3" s="254" t="s">
        <v>599</v>
      </c>
      <c r="Q3" s="255" t="s">
        <v>607</v>
      </c>
      <c r="R3" s="256" t="s">
        <v>3862</v>
      </c>
      <c r="T3" s="133"/>
      <c r="V3" s="133"/>
      <c r="W3" s="133"/>
      <c r="X3" s="133"/>
      <c r="Y3" s="133"/>
      <c r="Z3" s="133"/>
      <c r="AA3" s="133"/>
      <c r="AB3" s="133"/>
      <c r="AC3" s="133"/>
      <c r="AD3" s="133"/>
      <c r="AE3" s="133"/>
      <c r="AF3" s="133"/>
      <c r="AG3" s="133"/>
      <c r="AH3" s="134"/>
      <c r="AI3" s="134"/>
      <c r="AJ3" s="134"/>
      <c r="AK3" s="134"/>
      <c r="AL3" s="134"/>
      <c r="AM3" s="134"/>
      <c r="AN3" s="134"/>
      <c r="AO3" s="134"/>
      <c r="AP3" s="134"/>
    </row>
    <row r="4" spans="1:42" ht="22.5" customHeight="1" x14ac:dyDescent="0.15">
      <c r="B4" s="46"/>
      <c r="C4" s="46"/>
      <c r="D4" s="46"/>
      <c r="E4" s="46"/>
      <c r="F4" s="46"/>
      <c r="G4" s="130" t="s">
        <v>3384</v>
      </c>
      <c r="H4" s="46"/>
      <c r="I4" s="46"/>
      <c r="J4" s="46"/>
      <c r="K4" s="46"/>
      <c r="M4" s="133"/>
      <c r="O4" s="257" t="s">
        <v>1921</v>
      </c>
      <c r="P4" s="16" t="s">
        <v>1927</v>
      </c>
      <c r="Q4" s="119" t="s">
        <v>608</v>
      </c>
      <c r="R4" s="258" t="s">
        <v>3862</v>
      </c>
      <c r="S4" s="133"/>
      <c r="T4" s="133"/>
      <c r="U4" s="133"/>
      <c r="V4" s="133"/>
      <c r="W4" s="133"/>
      <c r="X4" s="133"/>
      <c r="Y4" s="133"/>
      <c r="Z4" s="133"/>
      <c r="AA4" s="133"/>
      <c r="AB4" s="133"/>
      <c r="AC4" s="133"/>
      <c r="AD4" s="133"/>
      <c r="AE4" s="133"/>
      <c r="AF4" s="133"/>
      <c r="AG4" s="133"/>
      <c r="AH4" s="134"/>
      <c r="AI4" s="134"/>
      <c r="AJ4" s="134"/>
      <c r="AK4" s="134"/>
      <c r="AL4" s="134"/>
      <c r="AM4" s="134"/>
      <c r="AN4" s="134"/>
      <c r="AO4" s="134"/>
      <c r="AP4" s="134"/>
    </row>
    <row r="5" spans="1:42" ht="30" customHeight="1" x14ac:dyDescent="0.15">
      <c r="A5" s="46"/>
      <c r="B5" s="46"/>
      <c r="C5" s="46"/>
      <c r="D5" s="46"/>
      <c r="E5" s="46"/>
      <c r="F5" s="46"/>
      <c r="G5" s="131" t="s">
        <v>249</v>
      </c>
      <c r="H5" s="46"/>
      <c r="I5" s="46"/>
      <c r="J5" s="46"/>
      <c r="K5" s="46"/>
      <c r="M5" s="134"/>
      <c r="N5" s="134"/>
      <c r="O5" s="257" t="s">
        <v>1922</v>
      </c>
      <c r="P5" s="16" t="s">
        <v>600</v>
      </c>
      <c r="Q5" s="119" t="s">
        <v>609</v>
      </c>
      <c r="R5" s="258" t="s">
        <v>3863</v>
      </c>
      <c r="T5" s="134"/>
      <c r="U5" s="134"/>
      <c r="V5" s="134"/>
      <c r="W5" s="134"/>
      <c r="X5" s="134"/>
      <c r="Y5" s="134"/>
      <c r="Z5" s="134"/>
      <c r="AA5" s="134"/>
      <c r="AB5" s="134"/>
      <c r="AC5" s="134"/>
      <c r="AD5" s="134"/>
      <c r="AE5" s="134"/>
      <c r="AF5" s="134"/>
      <c r="AG5" s="134"/>
      <c r="AH5" s="134"/>
      <c r="AI5" s="134"/>
      <c r="AJ5" s="134"/>
      <c r="AK5" s="134"/>
      <c r="AL5" s="134"/>
      <c r="AM5" s="134"/>
      <c r="AN5" s="134"/>
      <c r="AO5" s="134"/>
      <c r="AP5" s="134"/>
    </row>
    <row r="6" spans="1:42" ht="22.5" customHeight="1" thickBot="1" x14ac:dyDescent="0.2">
      <c r="A6" s="46"/>
      <c r="B6" s="46"/>
      <c r="C6" s="46"/>
      <c r="D6" s="46"/>
      <c r="E6" s="46"/>
      <c r="F6" s="46"/>
      <c r="G6" s="46"/>
      <c r="H6" s="46"/>
      <c r="I6" s="46"/>
      <c r="J6" s="46"/>
      <c r="K6" s="46"/>
      <c r="L6" s="46"/>
      <c r="M6" s="134"/>
      <c r="N6" s="134"/>
      <c r="O6" s="257" t="s">
        <v>1923</v>
      </c>
      <c r="P6" s="16" t="s">
        <v>601</v>
      </c>
      <c r="Q6" s="119"/>
      <c r="R6" s="258" t="s">
        <v>3864</v>
      </c>
      <c r="T6" s="134"/>
      <c r="U6" s="134"/>
      <c r="V6" s="134"/>
      <c r="W6" s="134"/>
      <c r="X6" s="134"/>
      <c r="Y6" s="134"/>
      <c r="Z6" s="134"/>
    </row>
    <row r="7" spans="1:42" ht="22.5" customHeight="1" thickBot="1" x14ac:dyDescent="0.2">
      <c r="A7" s="46"/>
      <c r="B7" s="46"/>
      <c r="C7" s="117" t="s">
        <v>605</v>
      </c>
      <c r="D7" s="115"/>
      <c r="E7" s="115"/>
      <c r="F7" s="115"/>
      <c r="G7" s="115"/>
      <c r="H7" s="115"/>
      <c r="I7" s="118" t="s">
        <v>612</v>
      </c>
      <c r="J7" s="286" t="s">
        <v>1922</v>
      </c>
      <c r="K7" s="287"/>
      <c r="L7" s="116"/>
      <c r="M7" s="135"/>
      <c r="N7" s="135"/>
      <c r="O7" s="257" t="s">
        <v>1924</v>
      </c>
      <c r="P7" s="16"/>
      <c r="Q7" s="119"/>
      <c r="R7" s="258" t="s">
        <v>3865</v>
      </c>
      <c r="T7" s="135"/>
      <c r="U7" s="135"/>
      <c r="V7" s="135"/>
      <c r="X7" s="135"/>
      <c r="Y7" s="135"/>
    </row>
    <row r="8" spans="1:42" ht="22.5" customHeight="1" thickBot="1" x14ac:dyDescent="0.2">
      <c r="A8" s="46"/>
      <c r="B8" s="46"/>
      <c r="C8" s="115"/>
      <c r="D8" s="115"/>
      <c r="E8" s="115"/>
      <c r="F8" s="115"/>
      <c r="G8" s="115"/>
      <c r="H8" s="115"/>
      <c r="I8" s="116"/>
      <c r="J8" s="116"/>
      <c r="K8" s="115"/>
      <c r="L8" s="116"/>
      <c r="M8" s="135"/>
      <c r="N8" s="135"/>
      <c r="O8" s="257" t="s">
        <v>1925</v>
      </c>
      <c r="P8" s="16"/>
      <c r="Q8" s="119"/>
      <c r="R8" s="258" t="s">
        <v>3866</v>
      </c>
      <c r="T8" s="135"/>
      <c r="U8" s="135"/>
      <c r="V8" s="135"/>
      <c r="X8" s="135"/>
      <c r="Y8" s="135"/>
    </row>
    <row r="9" spans="1:42" ht="22.5" customHeight="1" thickBot="1" x14ac:dyDescent="0.2">
      <c r="A9" s="46"/>
      <c r="B9" s="46"/>
      <c r="C9" s="117" t="s">
        <v>604</v>
      </c>
      <c r="D9" s="115"/>
      <c r="E9" s="115"/>
      <c r="F9" s="115"/>
      <c r="G9" s="115"/>
      <c r="H9" s="115"/>
      <c r="I9" s="118" t="s">
        <v>612</v>
      </c>
      <c r="J9" s="286"/>
      <c r="K9" s="288"/>
      <c r="L9" s="287"/>
      <c r="M9" s="135"/>
      <c r="N9" s="135"/>
      <c r="O9" s="257" t="s">
        <v>1926</v>
      </c>
      <c r="P9" s="16"/>
      <c r="Q9" s="119"/>
      <c r="R9" s="258" t="s">
        <v>3867</v>
      </c>
      <c r="T9" s="135"/>
      <c r="U9" s="135"/>
      <c r="V9" s="135"/>
      <c r="X9" s="135"/>
      <c r="Y9" s="135"/>
    </row>
    <row r="10" spans="1:42" ht="22.5" customHeight="1" thickBot="1" x14ac:dyDescent="0.2">
      <c r="A10" s="46"/>
      <c r="B10" s="46"/>
      <c r="C10" s="115"/>
      <c r="D10" s="115"/>
      <c r="E10" s="115"/>
      <c r="F10" s="115"/>
      <c r="G10" s="115"/>
      <c r="H10" s="115"/>
      <c r="I10" s="116"/>
      <c r="J10" s="116"/>
      <c r="K10" s="115"/>
      <c r="L10" s="116"/>
      <c r="M10" s="135"/>
      <c r="N10" s="135"/>
      <c r="O10" s="171"/>
      <c r="P10" s="135"/>
      <c r="Q10" s="135"/>
      <c r="R10" s="258"/>
      <c r="T10" s="135"/>
      <c r="U10" s="135"/>
      <c r="V10" s="135"/>
      <c r="X10" s="135"/>
      <c r="Y10" s="135"/>
    </row>
    <row r="11" spans="1:42" ht="22.5" customHeight="1" thickBot="1" x14ac:dyDescent="0.2">
      <c r="A11" s="46"/>
      <c r="B11" s="46"/>
      <c r="C11" s="117" t="s">
        <v>606</v>
      </c>
      <c r="D11" s="115"/>
      <c r="E11" s="115"/>
      <c r="F11" s="115"/>
      <c r="G11" s="115"/>
      <c r="H11" s="115"/>
      <c r="I11" s="118" t="s">
        <v>612</v>
      </c>
      <c r="J11" s="286"/>
      <c r="K11" s="287"/>
      <c r="L11" s="116"/>
      <c r="M11" s="135"/>
      <c r="N11" s="135"/>
      <c r="O11" s="171"/>
      <c r="P11" s="135"/>
      <c r="Q11" s="135"/>
      <c r="R11" s="258"/>
      <c r="T11" s="135"/>
      <c r="U11" s="135"/>
      <c r="V11" s="135"/>
      <c r="X11" s="135"/>
      <c r="Y11" s="135"/>
    </row>
    <row r="12" spans="1:42" ht="22.5" customHeight="1" thickBot="1" x14ac:dyDescent="0.2">
      <c r="A12" s="46"/>
      <c r="B12" s="46"/>
      <c r="C12" s="115"/>
      <c r="D12" s="115"/>
      <c r="E12" s="115"/>
      <c r="F12" s="115"/>
      <c r="G12" s="115"/>
      <c r="H12" s="115"/>
      <c r="I12" s="116"/>
      <c r="J12" s="116"/>
      <c r="K12" s="115"/>
      <c r="L12" s="116"/>
      <c r="M12" s="135"/>
      <c r="N12" s="135"/>
      <c r="O12" s="259">
        <f>+J9</f>
        <v>0</v>
      </c>
      <c r="P12" s="283"/>
      <c r="Q12" s="260" t="str">
        <f>IF(O12="中学生の部Ａ部門","１５，０００円",IF(O12="中学生の部Ｂ部門","１2，０００円",IF(O12="高校生の部Ａ部門","１５，０００円",IF(O12="高校生の部Ｂ部門","１2，０００円",""))))</f>
        <v/>
      </c>
      <c r="R12" s="172"/>
      <c r="S12" s="135"/>
      <c r="T12" s="135"/>
      <c r="U12" s="135"/>
      <c r="V12" s="135"/>
      <c r="X12" s="135"/>
      <c r="Y12" s="135"/>
    </row>
    <row r="13" spans="1:42" ht="22.5" customHeight="1" thickBot="1" x14ac:dyDescent="0.2">
      <c r="A13" s="46"/>
      <c r="B13" s="46"/>
      <c r="C13" s="117" t="s">
        <v>3812</v>
      </c>
      <c r="D13" s="115"/>
      <c r="E13" s="119"/>
      <c r="F13" s="115"/>
      <c r="G13" s="115"/>
      <c r="H13" s="115"/>
      <c r="I13" s="118" t="s">
        <v>612</v>
      </c>
      <c r="J13" s="286"/>
      <c r="K13" s="287"/>
      <c r="L13" s="116"/>
      <c r="M13" s="135"/>
      <c r="N13" s="135"/>
      <c r="O13" s="36"/>
      <c r="P13" s="159"/>
      <c r="Q13" s="135"/>
      <c r="R13" s="135"/>
      <c r="S13" s="135"/>
      <c r="T13" s="135"/>
      <c r="U13" s="135"/>
      <c r="V13" s="135"/>
      <c r="X13" s="135"/>
      <c r="Y13" s="135"/>
    </row>
    <row r="14" spans="1:42" ht="22.5" customHeight="1" x14ac:dyDescent="0.15">
      <c r="A14" s="46"/>
      <c r="B14" s="46"/>
      <c r="C14" s="117" t="s">
        <v>3816</v>
      </c>
      <c r="D14" s="117"/>
      <c r="F14" s="115"/>
      <c r="G14" s="115"/>
      <c r="H14" s="115"/>
      <c r="I14" s="115"/>
      <c r="J14" s="115"/>
      <c r="K14" s="163"/>
      <c r="L14" s="116"/>
      <c r="M14" s="135"/>
      <c r="N14" s="135"/>
      <c r="R14" s="135"/>
      <c r="S14" s="135"/>
      <c r="T14" s="135"/>
      <c r="U14" s="135"/>
      <c r="V14" s="135"/>
      <c r="W14" s="135"/>
      <c r="X14" s="135"/>
      <c r="Y14" s="135"/>
      <c r="Z14" s="135"/>
    </row>
    <row r="15" spans="1:42" ht="22.5" customHeight="1" thickBot="1" x14ac:dyDescent="0.2">
      <c r="A15" s="46"/>
      <c r="B15" s="46"/>
      <c r="C15" s="119"/>
      <c r="D15" s="115"/>
      <c r="F15" s="115"/>
      <c r="G15" s="115"/>
      <c r="H15" s="115"/>
      <c r="I15" s="164" t="s">
        <v>3819</v>
      </c>
      <c r="K15" s="164"/>
      <c r="L15" s="164"/>
      <c r="N15" s="135"/>
      <c r="R15" s="135"/>
      <c r="S15" s="135"/>
      <c r="T15" s="135"/>
      <c r="U15" s="135"/>
      <c r="V15" s="135"/>
      <c r="W15" s="135"/>
      <c r="X15" s="135"/>
      <c r="Y15" s="135"/>
      <c r="Z15" s="135"/>
    </row>
    <row r="16" spans="1:42" ht="22.5" customHeight="1" thickBot="1" x14ac:dyDescent="0.2">
      <c r="A16" s="46"/>
      <c r="B16" s="46"/>
      <c r="C16" s="119"/>
      <c r="D16" s="115"/>
      <c r="F16" s="115"/>
      <c r="G16" s="115"/>
      <c r="H16" s="115"/>
      <c r="I16" s="115"/>
      <c r="J16" s="296" t="e">
        <f>VLOOKUP(+$J$13,加盟団体名簿!$A$5:$M$609,8)</f>
        <v>#N/A</v>
      </c>
      <c r="K16" s="297"/>
      <c r="L16" s="298"/>
      <c r="M16" s="135"/>
      <c r="N16" s="135"/>
      <c r="R16" s="135"/>
      <c r="S16" s="135"/>
      <c r="T16" s="135"/>
      <c r="U16" s="135"/>
      <c r="V16" s="135"/>
      <c r="W16" s="135"/>
      <c r="X16" s="135"/>
      <c r="Y16" s="135"/>
      <c r="Z16" s="135"/>
    </row>
    <row r="17" spans="1:51" ht="22.5" customHeight="1" x14ac:dyDescent="0.15">
      <c r="A17" s="45"/>
      <c r="B17" s="45"/>
      <c r="C17" s="45"/>
      <c r="D17" s="45"/>
      <c r="E17" s="45"/>
      <c r="F17" s="45"/>
      <c r="G17" s="45"/>
      <c r="H17" s="45"/>
      <c r="I17" s="45"/>
      <c r="J17" s="45"/>
      <c r="K17" s="45"/>
      <c r="L17" s="45"/>
    </row>
    <row r="18" spans="1:51" ht="30" customHeight="1" x14ac:dyDescent="0.15">
      <c r="A18" s="45"/>
      <c r="B18" s="45"/>
      <c r="C18" s="45"/>
      <c r="E18" s="293" t="s">
        <v>3409</v>
      </c>
      <c r="F18" s="294"/>
      <c r="G18" s="294"/>
      <c r="H18" s="295"/>
      <c r="I18" s="45"/>
      <c r="J18" s="45"/>
      <c r="K18" s="45"/>
      <c r="L18" s="45"/>
    </row>
    <row r="19" spans="1:51" ht="15" customHeight="1" thickBot="1" x14ac:dyDescent="0.2">
      <c r="A19" s="45"/>
      <c r="B19" s="45"/>
      <c r="C19" s="45"/>
      <c r="D19" s="45"/>
      <c r="E19" s="45"/>
      <c r="F19" s="45"/>
      <c r="G19" s="45"/>
      <c r="H19" s="45"/>
      <c r="I19" s="45"/>
      <c r="J19" s="45"/>
      <c r="K19" s="45"/>
      <c r="L19" s="45"/>
    </row>
    <row r="20" spans="1:51" ht="15" customHeight="1" thickBot="1" x14ac:dyDescent="0.2">
      <c r="A20" s="45"/>
      <c r="B20" s="45"/>
      <c r="C20" s="45"/>
      <c r="D20" s="45"/>
      <c r="E20" s="45"/>
      <c r="F20" s="45"/>
      <c r="G20" s="45"/>
      <c r="H20" s="45"/>
      <c r="I20" s="45"/>
      <c r="J20" s="45"/>
      <c r="K20" s="45"/>
      <c r="L20" s="45"/>
      <c r="M20" s="342" t="s">
        <v>3891</v>
      </c>
      <c r="N20" s="343"/>
      <c r="O20" s="343"/>
      <c r="P20" s="343"/>
      <c r="Q20" s="343"/>
      <c r="R20" s="343"/>
      <c r="S20" s="343"/>
      <c r="T20" s="343"/>
      <c r="U20" s="343"/>
      <c r="V20" s="343"/>
      <c r="W20" s="343"/>
      <c r="X20" s="343"/>
      <c r="Y20" s="343"/>
      <c r="Z20" s="344"/>
    </row>
    <row r="21" spans="1:51" ht="26.25" customHeight="1" thickBot="1" x14ac:dyDescent="0.2">
      <c r="A21" s="45"/>
      <c r="B21" s="147" t="s">
        <v>27</v>
      </c>
      <c r="C21" s="148"/>
      <c r="D21" s="148"/>
      <c r="E21" s="289" t="s">
        <v>28</v>
      </c>
      <c r="F21" s="290"/>
      <c r="G21" s="291"/>
      <c r="H21" s="289" t="s">
        <v>29</v>
      </c>
      <c r="I21" s="291"/>
      <c r="J21" s="289" t="s">
        <v>30</v>
      </c>
      <c r="K21" s="292"/>
      <c r="M21" s="345"/>
      <c r="N21" s="346"/>
      <c r="O21" s="346"/>
      <c r="P21" s="346"/>
      <c r="Q21" s="346"/>
      <c r="R21" s="346"/>
      <c r="S21" s="346"/>
      <c r="T21" s="346"/>
      <c r="U21" s="346"/>
      <c r="V21" s="346"/>
      <c r="W21" s="346"/>
      <c r="X21" s="346"/>
      <c r="Y21" s="346"/>
      <c r="Z21" s="347"/>
    </row>
    <row r="22" spans="1:51" ht="45.75" customHeight="1" x14ac:dyDescent="0.15">
      <c r="A22" s="45"/>
      <c r="B22" s="309" t="s">
        <v>3401</v>
      </c>
      <c r="C22" s="310"/>
      <c r="D22" s="136" t="s">
        <v>3402</v>
      </c>
      <c r="E22" s="299" t="s">
        <v>3889</v>
      </c>
      <c r="F22" s="300"/>
      <c r="G22" s="301"/>
      <c r="H22" s="340" t="s">
        <v>3830</v>
      </c>
      <c r="I22" s="341"/>
      <c r="J22" s="332" t="s">
        <v>3861</v>
      </c>
      <c r="K22" s="333"/>
      <c r="L22" s="139"/>
      <c r="M22" s="345"/>
      <c r="N22" s="346"/>
      <c r="O22" s="346"/>
      <c r="P22" s="346"/>
      <c r="Q22" s="346"/>
      <c r="R22" s="346"/>
      <c r="S22" s="346"/>
      <c r="T22" s="346"/>
      <c r="U22" s="346"/>
      <c r="V22" s="346"/>
      <c r="W22" s="346"/>
      <c r="X22" s="346"/>
      <c r="Y22" s="346"/>
      <c r="Z22" s="347"/>
    </row>
    <row r="23" spans="1:51" ht="22.5" customHeight="1" x14ac:dyDescent="0.15">
      <c r="A23" s="45"/>
      <c r="B23" s="311"/>
      <c r="C23" s="312"/>
      <c r="D23" s="315" t="s">
        <v>3403</v>
      </c>
      <c r="E23" s="302"/>
      <c r="F23" s="303"/>
      <c r="G23" s="304"/>
      <c r="H23" s="317" t="s">
        <v>3804</v>
      </c>
      <c r="I23" s="318"/>
      <c r="J23" s="323"/>
      <c r="K23" s="324"/>
      <c r="L23" s="139"/>
      <c r="M23" s="345"/>
      <c r="N23" s="346"/>
      <c r="O23" s="346"/>
      <c r="P23" s="346"/>
      <c r="Q23" s="346"/>
      <c r="R23" s="346"/>
      <c r="S23" s="346"/>
      <c r="T23" s="346"/>
      <c r="U23" s="346"/>
      <c r="V23" s="346"/>
      <c r="W23" s="346"/>
      <c r="X23" s="346"/>
      <c r="Y23" s="346"/>
      <c r="Z23" s="347"/>
    </row>
    <row r="24" spans="1:51" ht="22.5" customHeight="1" x14ac:dyDescent="0.15">
      <c r="A24" s="45"/>
      <c r="B24" s="313"/>
      <c r="C24" s="314"/>
      <c r="D24" s="316"/>
      <c r="E24" s="302"/>
      <c r="F24" s="303"/>
      <c r="G24" s="304"/>
      <c r="H24" s="319"/>
      <c r="I24" s="320"/>
      <c r="J24" s="323"/>
      <c r="K24" s="324"/>
      <c r="L24" s="139"/>
      <c r="M24" s="345"/>
      <c r="N24" s="346"/>
      <c r="O24" s="346"/>
      <c r="P24" s="346"/>
      <c r="Q24" s="346"/>
      <c r="R24" s="346"/>
      <c r="S24" s="346"/>
      <c r="T24" s="346"/>
      <c r="U24" s="346"/>
      <c r="V24" s="346"/>
      <c r="W24" s="346"/>
      <c r="X24" s="346"/>
      <c r="Y24" s="346"/>
      <c r="Z24" s="347"/>
      <c r="AA24" s="141"/>
      <c r="AB24" s="141"/>
      <c r="AC24" s="141"/>
      <c r="AD24" s="141"/>
      <c r="AE24" s="141"/>
      <c r="AF24" s="141"/>
      <c r="AG24" s="141"/>
      <c r="AH24" s="141"/>
      <c r="AI24" s="141"/>
      <c r="AJ24" s="141"/>
      <c r="AK24" s="141"/>
      <c r="AL24" s="141"/>
      <c r="AM24" s="141"/>
      <c r="AN24" s="141"/>
    </row>
    <row r="25" spans="1:51" ht="22.5" customHeight="1" x14ac:dyDescent="0.15">
      <c r="A25" s="45"/>
      <c r="B25" s="330" t="s">
        <v>3806</v>
      </c>
      <c r="C25" s="331"/>
      <c r="D25" s="158" t="s">
        <v>3859</v>
      </c>
      <c r="E25" s="302"/>
      <c r="F25" s="303"/>
      <c r="G25" s="304"/>
      <c r="H25" s="336" t="s">
        <v>3808</v>
      </c>
      <c r="I25" s="337"/>
      <c r="J25" s="323"/>
      <c r="K25" s="324"/>
      <c r="L25" s="139"/>
      <c r="M25" s="345"/>
      <c r="N25" s="346"/>
      <c r="O25" s="346"/>
      <c r="P25" s="346"/>
      <c r="Q25" s="346"/>
      <c r="R25" s="346"/>
      <c r="S25" s="346"/>
      <c r="T25" s="346"/>
      <c r="U25" s="346"/>
      <c r="V25" s="346"/>
      <c r="W25" s="346"/>
      <c r="X25" s="346"/>
      <c r="Y25" s="346"/>
      <c r="Z25" s="347"/>
      <c r="AA25" s="141"/>
      <c r="AB25" s="141"/>
      <c r="AC25" s="141"/>
      <c r="AD25" s="141"/>
      <c r="AE25" s="141"/>
      <c r="AF25" s="141"/>
      <c r="AG25" s="141"/>
      <c r="AH25" s="141"/>
      <c r="AI25" s="141"/>
      <c r="AJ25" s="141"/>
      <c r="AK25" s="141"/>
      <c r="AL25" s="141"/>
      <c r="AM25" s="141"/>
      <c r="AN25" s="141"/>
    </row>
    <row r="26" spans="1:51" ht="22.5" customHeight="1" x14ac:dyDescent="0.15">
      <c r="A26" s="45"/>
      <c r="B26" s="330" t="s">
        <v>3807</v>
      </c>
      <c r="C26" s="331"/>
      <c r="D26" s="158" t="str">
        <f>+Q12</f>
        <v/>
      </c>
      <c r="E26" s="302"/>
      <c r="F26" s="303"/>
      <c r="G26" s="304"/>
      <c r="H26" s="338"/>
      <c r="I26" s="339"/>
      <c r="J26" s="334"/>
      <c r="K26" s="335"/>
      <c r="L26" s="139"/>
      <c r="M26" s="345"/>
      <c r="N26" s="346"/>
      <c r="O26" s="346"/>
      <c r="P26" s="346"/>
      <c r="Q26" s="346"/>
      <c r="R26" s="346"/>
      <c r="S26" s="346"/>
      <c r="T26" s="346"/>
      <c r="U26" s="346"/>
      <c r="V26" s="346"/>
      <c r="W26" s="346"/>
      <c r="X26" s="346"/>
      <c r="Y26" s="346"/>
      <c r="Z26" s="347"/>
      <c r="AA26" s="141"/>
      <c r="AB26" s="141"/>
      <c r="AC26" s="141"/>
      <c r="AD26" s="141"/>
      <c r="AE26" s="141"/>
      <c r="AF26" s="141"/>
      <c r="AG26" s="141"/>
      <c r="AH26" s="141"/>
      <c r="AI26" s="141"/>
      <c r="AJ26" s="141"/>
      <c r="AK26" s="141"/>
      <c r="AL26" s="141"/>
      <c r="AM26" s="141"/>
      <c r="AN26" s="141"/>
    </row>
    <row r="27" spans="1:51" ht="26.25" customHeight="1" thickBot="1" x14ac:dyDescent="0.2">
      <c r="A27" s="45"/>
      <c r="B27" s="137" t="s">
        <v>3404</v>
      </c>
      <c r="C27" s="138"/>
      <c r="D27" s="138"/>
      <c r="E27" s="302"/>
      <c r="F27" s="303"/>
      <c r="G27" s="304"/>
      <c r="H27" s="321" t="s">
        <v>3407</v>
      </c>
      <c r="I27" s="327"/>
      <c r="J27" s="321" t="str">
        <f>VLOOKUP(J7,O3:R9,4)</f>
        <v>５月２２日（木）</v>
      </c>
      <c r="K27" s="322"/>
      <c r="L27" s="139"/>
      <c r="M27" s="348"/>
      <c r="N27" s="349"/>
      <c r="O27" s="349"/>
      <c r="P27" s="349"/>
      <c r="Q27" s="349"/>
      <c r="R27" s="349"/>
      <c r="S27" s="349"/>
      <c r="T27" s="349"/>
      <c r="U27" s="349"/>
      <c r="V27" s="349"/>
      <c r="W27" s="349"/>
      <c r="X27" s="349"/>
      <c r="Y27" s="349"/>
      <c r="Z27" s="350"/>
      <c r="AA27" s="141"/>
      <c r="AB27" s="141"/>
      <c r="AC27" s="141"/>
      <c r="AD27" s="141"/>
      <c r="AE27" s="141"/>
      <c r="AF27" s="141"/>
      <c r="AG27" s="141"/>
      <c r="AH27" s="141"/>
      <c r="AI27" s="141"/>
      <c r="AJ27" s="141"/>
      <c r="AK27" s="141"/>
      <c r="AL27" s="141"/>
      <c r="AM27" s="141"/>
      <c r="AN27" s="141"/>
    </row>
    <row r="28" spans="1:51" ht="26.25" customHeight="1" thickBot="1" x14ac:dyDescent="0.2">
      <c r="A28" s="45"/>
      <c r="B28" s="137" t="s">
        <v>3405</v>
      </c>
      <c r="C28" s="138"/>
      <c r="D28" s="138"/>
      <c r="E28" s="302"/>
      <c r="F28" s="303"/>
      <c r="G28" s="304"/>
      <c r="H28" s="323"/>
      <c r="I28" s="328"/>
      <c r="J28" s="323"/>
      <c r="K28" s="324"/>
      <c r="L28" s="139"/>
      <c r="M28" s="284" t="s">
        <v>3871</v>
      </c>
      <c r="N28" s="285"/>
      <c r="O28" s="285"/>
      <c r="P28" s="285"/>
      <c r="Q28" s="285"/>
      <c r="R28" s="285"/>
      <c r="S28" s="285"/>
      <c r="T28" s="281"/>
      <c r="U28" s="281"/>
      <c r="V28" s="281"/>
      <c r="W28" s="281"/>
      <c r="X28" s="281"/>
      <c r="Y28" s="282"/>
      <c r="Z28" s="141"/>
      <c r="AA28" s="141"/>
      <c r="AB28" s="141"/>
      <c r="AC28" s="141"/>
      <c r="AD28" s="141"/>
      <c r="AE28" s="141"/>
      <c r="AF28" s="141"/>
      <c r="AG28" s="141"/>
      <c r="AH28" s="141"/>
      <c r="AI28" s="141"/>
      <c r="AJ28" s="141"/>
      <c r="AK28" s="141"/>
      <c r="AL28" s="141"/>
      <c r="AM28" s="141"/>
      <c r="AN28" s="141"/>
    </row>
    <row r="29" spans="1:51" ht="26.25" customHeight="1" thickBot="1" x14ac:dyDescent="0.2">
      <c r="A29" s="45"/>
      <c r="B29" s="145" t="s">
        <v>3406</v>
      </c>
      <c r="C29" s="146"/>
      <c r="D29" s="146"/>
      <c r="E29" s="305"/>
      <c r="F29" s="306"/>
      <c r="G29" s="307"/>
      <c r="H29" s="325"/>
      <c r="I29" s="329"/>
      <c r="J29" s="325"/>
      <c r="K29" s="326"/>
      <c r="L29" s="139"/>
      <c r="M29" s="247" t="s">
        <v>3870</v>
      </c>
      <c r="N29" s="248"/>
      <c r="O29" s="248"/>
      <c r="P29" s="248"/>
      <c r="Q29" s="248"/>
      <c r="R29" s="248"/>
      <c r="S29" s="248"/>
      <c r="T29" s="246"/>
      <c r="U29" s="246"/>
      <c r="V29" s="246"/>
      <c r="W29" s="246"/>
      <c r="X29" s="246"/>
      <c r="Y29" s="249"/>
      <c r="Z29" s="141"/>
      <c r="AA29" s="141"/>
      <c r="AB29" s="141"/>
      <c r="AC29" s="141"/>
      <c r="AD29" s="141"/>
      <c r="AE29" s="141"/>
      <c r="AF29" s="141"/>
      <c r="AG29" s="141"/>
      <c r="AH29" s="141"/>
      <c r="AI29" s="141"/>
      <c r="AJ29" s="141"/>
      <c r="AK29" s="141"/>
      <c r="AL29" s="141"/>
      <c r="AM29" s="141"/>
      <c r="AN29" s="141"/>
    </row>
    <row r="30" spans="1:51" ht="16.5" customHeight="1" x14ac:dyDescent="0.15">
      <c r="A30" s="45"/>
      <c r="B30" s="48"/>
      <c r="C30" s="48"/>
      <c r="D30" s="48"/>
      <c r="E30" s="48"/>
      <c r="F30" s="48"/>
      <c r="G30" s="48"/>
      <c r="H30" s="48"/>
      <c r="I30" s="48"/>
      <c r="J30" s="48"/>
      <c r="K30" s="48"/>
      <c r="L30" s="45"/>
      <c r="M30" s="308" t="s">
        <v>3860</v>
      </c>
      <c r="N30" s="308"/>
      <c r="O30" s="308"/>
      <c r="P30" s="308"/>
      <c r="Q30" s="308"/>
      <c r="R30" s="308"/>
      <c r="S30" s="308"/>
      <c r="T30" s="308"/>
      <c r="U30" s="308"/>
      <c r="V30" s="308"/>
      <c r="W30" s="308"/>
      <c r="X30" s="308"/>
      <c r="Y30" s="308"/>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row>
    <row r="31" spans="1:51" ht="16.5" customHeight="1" x14ac:dyDescent="0.15">
      <c r="A31" s="45"/>
      <c r="B31" s="49" t="s">
        <v>3831</v>
      </c>
      <c r="C31" s="49"/>
      <c r="D31" s="45"/>
      <c r="E31" s="45"/>
      <c r="F31" s="45"/>
      <c r="G31" s="45"/>
      <c r="H31" s="45"/>
      <c r="I31" s="45"/>
      <c r="J31" s="45"/>
      <c r="K31" s="45"/>
      <c r="L31" s="45"/>
      <c r="M31" s="308"/>
      <c r="N31" s="308"/>
      <c r="O31" s="308"/>
      <c r="P31" s="308"/>
      <c r="Q31" s="308"/>
      <c r="R31" s="308"/>
      <c r="S31" s="308"/>
      <c r="T31" s="308"/>
      <c r="U31" s="308"/>
      <c r="V31" s="308"/>
      <c r="W31" s="308"/>
      <c r="X31" s="308"/>
      <c r="Y31" s="308"/>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row>
    <row r="32" spans="1:51" ht="16.5" customHeight="1" x14ac:dyDescent="0.15">
      <c r="A32" s="45"/>
      <c r="B32" s="45"/>
      <c r="C32" s="50"/>
      <c r="D32" s="47"/>
      <c r="E32" s="47"/>
      <c r="F32" s="47"/>
      <c r="G32" s="47"/>
      <c r="H32" s="47"/>
      <c r="I32" s="47"/>
      <c r="J32" s="47"/>
      <c r="K32" s="47"/>
      <c r="L32" s="47"/>
      <c r="M32" s="308"/>
      <c r="N32" s="308"/>
      <c r="O32" s="308"/>
      <c r="P32" s="308"/>
      <c r="Q32" s="308"/>
      <c r="R32" s="308"/>
      <c r="S32" s="308"/>
      <c r="T32" s="308"/>
      <c r="U32" s="308"/>
      <c r="V32" s="308"/>
      <c r="W32" s="308"/>
      <c r="X32" s="308"/>
      <c r="Y32" s="308"/>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row>
    <row r="33" spans="1:51" ht="16.5" customHeight="1" x14ac:dyDescent="0.15">
      <c r="A33" s="45"/>
      <c r="B33" s="50"/>
      <c r="C33" s="120" t="s">
        <v>31</v>
      </c>
      <c r="D33" s="120"/>
      <c r="E33" s="120"/>
      <c r="F33" s="120"/>
      <c r="G33" s="120"/>
      <c r="H33" s="120"/>
      <c r="I33" s="120"/>
      <c r="J33" s="120"/>
      <c r="K33" s="120"/>
      <c r="L33" s="120"/>
      <c r="M33" s="308"/>
      <c r="N33" s="308"/>
      <c r="O33" s="308"/>
      <c r="P33" s="308"/>
      <c r="Q33" s="308"/>
      <c r="R33" s="308"/>
      <c r="S33" s="308"/>
      <c r="T33" s="308"/>
      <c r="U33" s="308"/>
      <c r="V33" s="308"/>
      <c r="W33" s="308"/>
      <c r="X33" s="308"/>
      <c r="Y33" s="308"/>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row>
    <row r="34" spans="1:51" ht="16.5" customHeight="1" x14ac:dyDescent="0.15">
      <c r="A34" s="45"/>
      <c r="B34" s="45"/>
      <c r="C34" s="121" t="s">
        <v>3766</v>
      </c>
      <c r="D34" s="98" t="s">
        <v>3889</v>
      </c>
      <c r="E34" s="98"/>
      <c r="F34" s="97"/>
      <c r="G34" s="47"/>
      <c r="J34" s="98"/>
      <c r="K34" s="98"/>
      <c r="L34" s="142"/>
      <c r="M34" s="241"/>
      <c r="N34" s="241"/>
      <c r="O34" s="241"/>
      <c r="P34" s="241"/>
      <c r="Q34" s="241"/>
      <c r="R34" s="241"/>
      <c r="S34" s="241"/>
      <c r="T34" s="241"/>
      <c r="U34" s="241"/>
      <c r="V34" s="241"/>
      <c r="W34" s="241"/>
      <c r="X34" s="241"/>
      <c r="Y34" s="241"/>
    </row>
    <row r="35" spans="1:51" ht="16.5" customHeight="1" x14ac:dyDescent="0.15">
      <c r="A35" s="45"/>
      <c r="B35" s="45"/>
      <c r="C35" s="45"/>
      <c r="D35" s="47"/>
      <c r="E35" s="98"/>
      <c r="F35" s="97"/>
      <c r="G35" s="97"/>
      <c r="J35" s="98"/>
      <c r="K35" s="98"/>
      <c r="L35" s="142"/>
      <c r="M35" s="142"/>
      <c r="N35" s="142"/>
      <c r="O35" s="142"/>
      <c r="P35" s="142"/>
    </row>
    <row r="36" spans="1:51" ht="16.5" customHeight="1" x14ac:dyDescent="0.15">
      <c r="A36" s="45"/>
      <c r="B36" s="45"/>
      <c r="C36" s="45"/>
      <c r="D36" s="47" t="s">
        <v>3408</v>
      </c>
      <c r="E36" s="47"/>
      <c r="F36" s="47"/>
      <c r="I36" s="47"/>
      <c r="J36" s="47"/>
      <c r="K36" s="47"/>
      <c r="L36" s="140"/>
      <c r="M36" s="140"/>
      <c r="N36" s="140"/>
      <c r="O36" s="140"/>
    </row>
    <row r="37" spans="1:51" ht="16.5" customHeight="1" x14ac:dyDescent="0.15">
      <c r="A37" s="45"/>
      <c r="B37" s="45"/>
      <c r="C37" s="45"/>
      <c r="D37" s="47"/>
      <c r="E37" s="47"/>
      <c r="F37" s="47"/>
      <c r="I37" s="47"/>
      <c r="J37" s="47"/>
      <c r="K37" s="47"/>
      <c r="L37" s="140"/>
      <c r="M37" s="140"/>
      <c r="N37" s="140"/>
      <c r="O37" s="140"/>
    </row>
    <row r="38" spans="1:51" ht="16.5" customHeight="1" x14ac:dyDescent="0.15">
      <c r="A38" s="45"/>
      <c r="B38" s="45"/>
      <c r="C38" s="45"/>
      <c r="D38" s="122"/>
      <c r="E38" s="47"/>
      <c r="F38" s="47"/>
      <c r="G38" s="47"/>
      <c r="H38" s="47"/>
      <c r="J38" s="122"/>
      <c r="K38" s="122"/>
      <c r="L38" s="143"/>
      <c r="M38" s="143"/>
      <c r="N38" s="143"/>
      <c r="O38" s="143"/>
      <c r="P38" s="143"/>
    </row>
    <row r="39" spans="1:51" ht="16.5" customHeight="1" x14ac:dyDescent="0.15">
      <c r="A39" s="45"/>
      <c r="B39" s="45"/>
      <c r="C39" s="45"/>
      <c r="D39" s="123" t="s">
        <v>32</v>
      </c>
      <c r="E39" s="45"/>
      <c r="F39" s="45"/>
      <c r="G39" s="45"/>
      <c r="H39" s="45"/>
      <c r="I39" s="45"/>
      <c r="J39" s="45"/>
    </row>
    <row r="40" spans="1:51" ht="16.5" customHeight="1" x14ac:dyDescent="0.15">
      <c r="A40" s="45"/>
    </row>
    <row r="41" spans="1:51" ht="16.5" customHeight="1" x14ac:dyDescent="0.15">
      <c r="A41" s="45"/>
      <c r="B41" s="45"/>
      <c r="C41" s="45"/>
      <c r="D41" s="45"/>
      <c r="E41" s="45"/>
      <c r="F41" s="45"/>
      <c r="G41" s="45"/>
      <c r="H41" s="45"/>
      <c r="I41" s="45"/>
      <c r="J41" s="45"/>
      <c r="K41" s="45"/>
      <c r="M41" s="144"/>
      <c r="N41" s="144"/>
      <c r="O41" s="144"/>
      <c r="P41" s="144"/>
      <c r="Q41" s="144"/>
    </row>
    <row r="42" spans="1:51" ht="23.25" customHeight="1" x14ac:dyDescent="0.15">
      <c r="A42" s="45"/>
      <c r="B42" s="45"/>
      <c r="C42" s="45"/>
      <c r="D42" s="45"/>
      <c r="E42" s="45"/>
      <c r="F42" s="45"/>
      <c r="G42" s="45"/>
      <c r="H42" s="45"/>
      <c r="I42" s="45"/>
      <c r="J42" s="45"/>
      <c r="K42" s="45"/>
      <c r="L42" s="123"/>
      <c r="M42" s="144"/>
      <c r="N42" s="144"/>
      <c r="O42" s="144"/>
      <c r="P42" s="144"/>
      <c r="Q42" s="144"/>
    </row>
    <row r="43" spans="1:51" ht="23.25" customHeight="1" x14ac:dyDescent="0.15">
      <c r="A43" s="45"/>
      <c r="B43" s="45"/>
      <c r="C43" s="45"/>
      <c r="D43" s="45"/>
      <c r="E43" s="45"/>
      <c r="F43" s="45"/>
      <c r="G43" s="45"/>
      <c r="H43" s="45"/>
      <c r="I43" s="45"/>
      <c r="J43" s="45"/>
      <c r="K43" s="45"/>
      <c r="L43" s="123"/>
      <c r="M43" s="144"/>
      <c r="N43" s="144"/>
      <c r="O43" s="144"/>
      <c r="P43" s="144"/>
      <c r="Q43" s="144"/>
    </row>
    <row r="44" spans="1:51" ht="15" customHeight="1" x14ac:dyDescent="0.15">
      <c r="A44" s="45"/>
      <c r="B44" s="45"/>
      <c r="C44" s="45"/>
      <c r="D44" s="45"/>
      <c r="E44" s="45"/>
      <c r="F44" s="45"/>
      <c r="G44" s="45"/>
      <c r="H44" s="45"/>
      <c r="I44" s="45"/>
      <c r="J44" s="45"/>
      <c r="K44" s="45"/>
      <c r="L44" s="45"/>
    </row>
    <row r="45" spans="1:51" ht="15" customHeight="1" x14ac:dyDescent="0.15">
      <c r="A45" s="45"/>
    </row>
    <row r="46" spans="1:51" ht="15" customHeight="1" x14ac:dyDescent="0.15">
      <c r="A46" s="45"/>
    </row>
    <row r="47" spans="1:51" ht="15" customHeight="1" x14ac:dyDescent="0.15">
      <c r="A47" s="45"/>
    </row>
    <row r="48" spans="1:51" ht="15" customHeight="1" x14ac:dyDescent="0.15">
      <c r="A48" s="45"/>
      <c r="T48" s="51"/>
    </row>
    <row r="49" spans="1:42" ht="15" customHeight="1" x14ac:dyDescent="0.15">
      <c r="A49" s="45"/>
      <c r="AP49" s="45"/>
    </row>
    <row r="50" spans="1:42" ht="15" customHeight="1" x14ac:dyDescent="0.15">
      <c r="A50" s="45"/>
      <c r="AP50" s="45"/>
    </row>
    <row r="51" spans="1:42" ht="22.5" customHeight="1" x14ac:dyDescent="0.15">
      <c r="A51" s="45"/>
      <c r="AP51" s="45"/>
    </row>
    <row r="52" spans="1:42" ht="22.5" customHeight="1" x14ac:dyDescent="0.15">
      <c r="A52" s="45"/>
      <c r="AP52" s="45"/>
    </row>
    <row r="53" spans="1:42" ht="15" customHeight="1" x14ac:dyDescent="0.15">
      <c r="A53" s="45"/>
      <c r="AP53" s="45"/>
    </row>
    <row r="54" spans="1:42" ht="15" customHeight="1" x14ac:dyDescent="0.15">
      <c r="A54" s="45"/>
      <c r="AP54" s="45"/>
    </row>
    <row r="55" spans="1:42" ht="15" customHeight="1" x14ac:dyDescent="0.15">
      <c r="A55" s="45"/>
      <c r="AP55" s="45"/>
    </row>
    <row r="56" spans="1:42" ht="22.5" customHeight="1" x14ac:dyDescent="0.15">
      <c r="A56" s="45"/>
      <c r="AP56" s="45"/>
    </row>
    <row r="57" spans="1:42" ht="22.5" customHeight="1" x14ac:dyDescent="0.15">
      <c r="A57" s="45"/>
      <c r="AP57" s="45"/>
    </row>
    <row r="58" spans="1:42" ht="15" customHeight="1" x14ac:dyDescent="0.15">
      <c r="A58" s="45"/>
      <c r="AP58" s="45"/>
    </row>
    <row r="59" spans="1:42" ht="15" customHeight="1" x14ac:dyDescent="0.15"/>
    <row r="60" spans="1:42" ht="15" customHeight="1" x14ac:dyDescent="0.15">
      <c r="A60" s="45"/>
      <c r="AP60" s="45"/>
    </row>
    <row r="61" spans="1:42" ht="15" customHeight="1" x14ac:dyDescent="0.15">
      <c r="A61" s="45"/>
      <c r="AP61" s="45"/>
    </row>
    <row r="62" spans="1:42" ht="15" customHeight="1" x14ac:dyDescent="0.15">
      <c r="A62" s="45"/>
      <c r="AP62" s="45"/>
    </row>
    <row r="63" spans="1:42" ht="15" customHeight="1" x14ac:dyDescent="0.15">
      <c r="A63" s="45"/>
      <c r="AP63" s="45"/>
    </row>
    <row r="64" spans="1:42"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sheetData>
  <sheetProtection selectLockedCells="1"/>
  <mergeCells count="22">
    <mergeCell ref="E22:G29"/>
    <mergeCell ref="M30:Y33"/>
    <mergeCell ref="B22:C24"/>
    <mergeCell ref="D23:D24"/>
    <mergeCell ref="H23:I24"/>
    <mergeCell ref="J27:K29"/>
    <mergeCell ref="H27:I29"/>
    <mergeCell ref="B25:C25"/>
    <mergeCell ref="B26:C26"/>
    <mergeCell ref="J22:K26"/>
    <mergeCell ref="H25:I26"/>
    <mergeCell ref="H22:I22"/>
    <mergeCell ref="M20:Z27"/>
    <mergeCell ref="J7:K7"/>
    <mergeCell ref="J9:L9"/>
    <mergeCell ref="J11:K11"/>
    <mergeCell ref="J13:K13"/>
    <mergeCell ref="E21:G21"/>
    <mergeCell ref="H21:I21"/>
    <mergeCell ref="J21:K21"/>
    <mergeCell ref="E18:H18"/>
    <mergeCell ref="J16:L16"/>
  </mergeCells>
  <phoneticPr fontId="1"/>
  <conditionalFormatting sqref="I15 J16">
    <cfRule type="expression" dxfId="40" priority="2">
      <formula>$B$6:$M$6&lt;&gt;0</formula>
    </cfRule>
  </conditionalFormatting>
  <conditionalFormatting sqref="J7:K7 J9:L9 J11:K11 J13:K13">
    <cfRule type="containsBlanks" dxfId="39" priority="1">
      <formula>LEN(TRIM(J7))=0</formula>
    </cfRule>
  </conditionalFormatting>
  <dataValidations count="3">
    <dataValidation type="list" allowBlank="1" showInputMessage="1" showErrorMessage="1" sqref="J7" xr:uid="{00000000-0002-0000-0000-000000000000}">
      <formula1>$O$3:$O$9</formula1>
    </dataValidation>
    <dataValidation type="list" allowBlank="1" showInputMessage="1" showErrorMessage="1" sqref="J9" xr:uid="{00000000-0002-0000-0000-000001000000}">
      <formula1>$P$3:$P$6</formula1>
    </dataValidation>
    <dataValidation type="list" allowBlank="1" showInputMessage="1" showErrorMessage="1" sqref="J11" xr:uid="{00000000-0002-0000-0000-000002000000}">
      <formula1>$Q$3:$Q$5</formula1>
    </dataValidation>
  </dataValidations>
  <pageMargins left="0.51181102362204722" right="0.23622047244094491" top="0.6692913385826772" bottom="0.15748031496062992" header="0.31496062992125984" footer="0.31496062992125984"/>
  <pageSetup paperSize="9" scale="86" orientation="portrait" r:id="rId1"/>
  <colBreaks count="1" manualBreakCount="1">
    <brk id="4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AG48"/>
  <sheetViews>
    <sheetView showGridLines="0" view="pageBreakPreview" zoomScale="60" zoomScaleNormal="100" workbookViewId="0">
      <selection activeCell="AA12" sqref="AA12"/>
    </sheetView>
  </sheetViews>
  <sheetFormatPr defaultRowHeight="13.5" x14ac:dyDescent="0.15"/>
  <cols>
    <col min="1" max="1" width="13.125" customWidth="1"/>
    <col min="12" max="12" width="1.125" customWidth="1"/>
    <col min="24" max="26" width="10" customWidth="1"/>
  </cols>
  <sheetData>
    <row r="1" spans="1:33" ht="24.75" customHeight="1" thickBot="1" x14ac:dyDescent="0.2">
      <c r="B1" s="124"/>
      <c r="C1" s="124"/>
      <c r="D1" s="124"/>
      <c r="F1" s="37" t="s">
        <v>603</v>
      </c>
      <c r="G1" s="124"/>
      <c r="H1" s="124"/>
      <c r="I1" s="124"/>
      <c r="J1" s="124"/>
      <c r="K1" s="124"/>
      <c r="L1" s="37"/>
      <c r="M1" s="357" t="s">
        <v>3872</v>
      </c>
      <c r="N1" s="357"/>
      <c r="O1" s="357"/>
      <c r="P1" s="357"/>
      <c r="Q1" s="357"/>
      <c r="R1" s="357"/>
      <c r="S1" s="357"/>
      <c r="T1" s="357"/>
      <c r="U1" s="357"/>
      <c r="V1" s="357"/>
      <c r="X1" s="35"/>
      <c r="AB1" s="250" t="s">
        <v>3813</v>
      </c>
      <c r="AC1" s="16"/>
      <c r="AD1" s="16"/>
      <c r="AE1" s="16"/>
      <c r="AF1" s="16"/>
      <c r="AG1" s="16"/>
    </row>
    <row r="2" spans="1:33" ht="21" customHeight="1" x14ac:dyDescent="0.15">
      <c r="B2" s="124"/>
      <c r="C2" s="124"/>
      <c r="E2" s="124"/>
      <c r="F2" s="37" t="s">
        <v>3385</v>
      </c>
      <c r="G2" s="124"/>
      <c r="H2" s="124"/>
      <c r="I2" s="124"/>
      <c r="J2" s="124"/>
      <c r="K2" s="124"/>
      <c r="L2" s="37"/>
      <c r="M2" s="357"/>
      <c r="N2" s="357"/>
      <c r="O2" s="357"/>
      <c r="P2" s="357"/>
      <c r="Q2" s="357"/>
      <c r="R2" s="357"/>
      <c r="S2" s="357"/>
      <c r="T2" s="357"/>
      <c r="U2" s="357"/>
      <c r="V2" s="357"/>
      <c r="W2" s="36"/>
      <c r="X2" s="405"/>
      <c r="Y2" s="405"/>
      <c r="Z2" s="405"/>
      <c r="AB2" s="262" t="str">
        <f>+申し込みについて!J7</f>
        <v>相模原支部</v>
      </c>
      <c r="AC2" s="263">
        <f>IF(AB2="横浜支部",1,IF(AB2="川崎支部",2,IF(AB2="相模原支部",3,IF(AB2="県南支部",4,IF(AB2="県央支部",5,IF(AB2="西湘支部",6,IF(AB2="湘南支部",7,"")))))))</f>
        <v>3</v>
      </c>
      <c r="AD2" s="254" t="s">
        <v>3817</v>
      </c>
      <c r="AE2" s="254">
        <f>+申し込みについて!J13</f>
        <v>0</v>
      </c>
      <c r="AF2" s="254"/>
      <c r="AG2" s="264"/>
    </row>
    <row r="3" spans="1:33" ht="24" customHeight="1" x14ac:dyDescent="0.15">
      <c r="B3" s="124"/>
      <c r="C3" s="124"/>
      <c r="D3" s="124"/>
      <c r="F3" s="37" t="s">
        <v>3386</v>
      </c>
      <c r="G3" s="124"/>
      <c r="H3" s="124"/>
      <c r="I3" s="124"/>
      <c r="J3" s="124"/>
      <c r="K3" s="124"/>
      <c r="L3" s="37"/>
      <c r="M3" s="357"/>
      <c r="N3" s="357"/>
      <c r="O3" s="357"/>
      <c r="P3" s="357"/>
      <c r="Q3" s="357"/>
      <c r="R3" s="357"/>
      <c r="S3" s="357"/>
      <c r="T3" s="357"/>
      <c r="U3" s="357"/>
      <c r="V3" s="357"/>
      <c r="W3" s="36"/>
      <c r="X3" s="405"/>
      <c r="Y3" s="405"/>
      <c r="Z3" s="405"/>
      <c r="AA3" s="170"/>
      <c r="AB3" s="265">
        <v>1</v>
      </c>
      <c r="AC3" s="119" t="s">
        <v>3894</v>
      </c>
      <c r="AD3" s="119"/>
      <c r="AE3" s="16"/>
      <c r="AF3" s="16"/>
      <c r="AG3" s="266"/>
    </row>
    <row r="4" spans="1:33" ht="7.5" customHeight="1" thickBot="1" x14ac:dyDescent="0.2">
      <c r="A4" s="2"/>
      <c r="B4" s="2"/>
      <c r="C4" s="2"/>
      <c r="M4" s="357"/>
      <c r="N4" s="357"/>
      <c r="O4" s="357"/>
      <c r="P4" s="357"/>
      <c r="Q4" s="357"/>
      <c r="R4" s="357"/>
      <c r="S4" s="357"/>
      <c r="T4" s="357"/>
      <c r="U4" s="357"/>
      <c r="V4" s="357"/>
      <c r="W4" s="36"/>
      <c r="X4" s="405"/>
      <c r="Y4" s="405"/>
      <c r="Z4" s="405"/>
      <c r="AA4" s="170"/>
      <c r="AB4" s="265">
        <v>2</v>
      </c>
      <c r="AC4" s="119" t="s">
        <v>3387</v>
      </c>
      <c r="AD4" s="119"/>
      <c r="AE4" s="16"/>
      <c r="AF4" s="16"/>
      <c r="AG4" s="266"/>
    </row>
    <row r="5" spans="1:33" ht="45" customHeight="1" thickBot="1" x14ac:dyDescent="0.2">
      <c r="A5" s="149" t="s">
        <v>602</v>
      </c>
      <c r="B5" s="367" t="str">
        <f>+申し込みについて!J7</f>
        <v>相模原支部</v>
      </c>
      <c r="C5" s="368"/>
      <c r="D5" s="174" t="s">
        <v>0</v>
      </c>
      <c r="E5" s="369">
        <f>+申し込みについて!J9</f>
        <v>0</v>
      </c>
      <c r="F5" s="368"/>
      <c r="G5" s="175" t="s">
        <v>4</v>
      </c>
      <c r="H5" s="176" t="str">
        <f>IF(B5="横浜支部","横浜",IF(B5="川崎支部","川崎",IF(B5="相模原支部","相模原",IF(B5="県南支部","県南",IF(B5="県央支部","県央",IF(B5="西湘支部","西湘",IF(B5="湘南支部","湘南","")))))))</f>
        <v>相模原</v>
      </c>
      <c r="I5" s="177" t="str">
        <f>IF(E5="中学生の部Ａ部門","中Ａ",IF(E5="中学生の部Ｂ部門","中Ｂ",IF(E5="高校生の部Ａ部門","高Ａ",IF(E5="高校生の部Ｂ部門","高Ｂ",""))))</f>
        <v/>
      </c>
      <c r="J5" s="178" t="s">
        <v>5</v>
      </c>
      <c r="K5" s="179"/>
      <c r="L5" s="16"/>
      <c r="M5" s="129" t="s">
        <v>1928</v>
      </c>
      <c r="N5" s="16"/>
      <c r="O5" s="16"/>
      <c r="P5" s="16"/>
      <c r="Q5" s="16"/>
      <c r="R5" s="16"/>
      <c r="S5" s="16"/>
      <c r="T5" s="16"/>
      <c r="X5" s="405"/>
      <c r="Y5" s="405"/>
      <c r="Z5" s="405"/>
      <c r="AA5" s="170"/>
      <c r="AB5" s="265">
        <v>3</v>
      </c>
      <c r="AC5" s="119" t="s">
        <v>3388</v>
      </c>
      <c r="AD5" s="119"/>
      <c r="AE5" s="16"/>
      <c r="AF5" s="16"/>
      <c r="AG5" s="266"/>
    </row>
    <row r="6" spans="1:33" ht="22.5" customHeight="1" x14ac:dyDescent="0.15">
      <c r="A6" s="4" t="s">
        <v>1</v>
      </c>
      <c r="B6" s="414" t="e">
        <f>VLOOKUP(+申し込みについて!$J$13,加盟団体名簿!$A$5:$M$609,9)</f>
        <v>#N/A</v>
      </c>
      <c r="C6" s="415"/>
      <c r="D6" s="415"/>
      <c r="E6" s="415"/>
      <c r="F6" s="415"/>
      <c r="G6" s="415"/>
      <c r="H6" s="415"/>
      <c r="I6" s="415"/>
      <c r="J6" s="418" t="s">
        <v>1935</v>
      </c>
      <c r="K6" s="419"/>
      <c r="L6" s="38"/>
      <c r="M6" s="358" t="s">
        <v>3873</v>
      </c>
      <c r="N6" s="358"/>
      <c r="O6" s="358"/>
      <c r="P6" s="358"/>
      <c r="Q6" s="358"/>
      <c r="R6" s="358"/>
      <c r="S6" s="358"/>
      <c r="T6" s="129"/>
      <c r="U6" s="129"/>
      <c r="V6" s="129"/>
      <c r="W6" s="129"/>
      <c r="X6" s="405"/>
      <c r="Y6" s="405"/>
      <c r="Z6" s="405"/>
      <c r="AA6" s="170"/>
      <c r="AB6" s="265">
        <v>4</v>
      </c>
      <c r="AC6" s="119" t="s">
        <v>3389</v>
      </c>
      <c r="AD6" s="119"/>
      <c r="AE6" s="16"/>
      <c r="AF6" s="16"/>
      <c r="AG6" s="266"/>
    </row>
    <row r="7" spans="1:33" ht="22.5" customHeight="1" thickBot="1" x14ac:dyDescent="0.2">
      <c r="A7" s="99" t="s">
        <v>2</v>
      </c>
      <c r="B7" s="416" t="e">
        <f>VLOOKUP(+申し込みについて!$J$13,加盟団体名簿!$A$5:$M$609,8)</f>
        <v>#N/A</v>
      </c>
      <c r="C7" s="417"/>
      <c r="D7" s="417"/>
      <c r="E7" s="417"/>
      <c r="F7" s="417"/>
      <c r="G7" s="417"/>
      <c r="H7" s="417"/>
      <c r="I7" s="417"/>
      <c r="J7" s="420">
        <f>+申し込みについて!J11</f>
        <v>0</v>
      </c>
      <c r="K7" s="421"/>
      <c r="L7" s="11"/>
      <c r="M7" s="358"/>
      <c r="N7" s="358"/>
      <c r="O7" s="358"/>
      <c r="P7" s="358"/>
      <c r="Q7" s="358"/>
      <c r="R7" s="358"/>
      <c r="S7" s="358"/>
      <c r="T7" s="129"/>
      <c r="U7" s="129"/>
      <c r="V7" s="129"/>
      <c r="W7" s="129"/>
      <c r="X7" s="405"/>
      <c r="Y7" s="405"/>
      <c r="Z7" s="405"/>
      <c r="AA7" s="170"/>
      <c r="AB7" s="265">
        <v>5</v>
      </c>
      <c r="AC7" s="119" t="s">
        <v>3390</v>
      </c>
      <c r="AD7" s="119"/>
      <c r="AE7" s="16"/>
      <c r="AF7" s="16"/>
      <c r="AG7" s="266"/>
    </row>
    <row r="8" spans="1:33" ht="30" customHeight="1" x14ac:dyDescent="0.15">
      <c r="A8" s="412" t="s">
        <v>1929</v>
      </c>
      <c r="B8" s="180" t="s">
        <v>3</v>
      </c>
      <c r="C8" s="409" t="e">
        <f>VLOOKUP(+申し込みについて!$J$13,加盟団体名簿!$A$5:$M$609,10)</f>
        <v>#N/A</v>
      </c>
      <c r="D8" s="409" t="e">
        <f>VLOOKUP($J$3,加盟団体名簿!$A$5:$K$609,7)</f>
        <v>#N/A</v>
      </c>
      <c r="E8" s="409" t="e">
        <f>VLOOKUP($J$3,加盟団体名簿!$A$5:$K$609,7)</f>
        <v>#N/A</v>
      </c>
      <c r="F8" s="410" t="str">
        <f>IF(OR(J7="合同バンド",J7="地域バンド"),"名簿の提出が必要です。","")</f>
        <v/>
      </c>
      <c r="G8" s="410" t="str">
        <f>IF(OR(G6&gt;=21,G7&gt;=21),"変更願の提出が必要です。","")</f>
        <v/>
      </c>
      <c r="H8" s="410" t="str">
        <f>IF(OR(H6&gt;=21,H7&gt;=21),"変更願の提出が必要です。","")</f>
        <v/>
      </c>
      <c r="I8" s="410" t="str">
        <f>IF(OR(I6&gt;=21,I7&gt;=21),"変更願の提出が必要です。","")</f>
        <v/>
      </c>
      <c r="J8" s="410" t="str">
        <f>IF(OR(J6&gt;=21,J7&gt;=21),"変更願の提出が必要です。","")</f>
        <v>変更願の提出が必要です。</v>
      </c>
      <c r="K8" s="411" t="str">
        <f>IF(OR(K6&gt;=21,K7&gt;=21),"変更願の提出が必要です。","")</f>
        <v/>
      </c>
      <c r="L8" s="38"/>
      <c r="M8" s="359" t="s">
        <v>1987</v>
      </c>
      <c r="N8" s="360"/>
      <c r="O8" s="360"/>
      <c r="P8" s="360"/>
      <c r="Q8" s="360"/>
      <c r="R8" s="360"/>
      <c r="S8" s="360"/>
      <c r="T8" s="360"/>
      <c r="U8" s="361"/>
      <c r="V8" s="241"/>
      <c r="W8" s="104"/>
      <c r="AA8" s="170"/>
      <c r="AB8" s="265">
        <v>6</v>
      </c>
      <c r="AC8" s="119" t="s">
        <v>3391</v>
      </c>
      <c r="AD8" s="119"/>
      <c r="AE8" s="16"/>
      <c r="AF8" s="16"/>
      <c r="AG8" s="266"/>
    </row>
    <row r="9" spans="1:33" ht="26.25" customHeight="1" thickBot="1" x14ac:dyDescent="0.2">
      <c r="A9" s="412"/>
      <c r="B9" s="180" t="s">
        <v>9</v>
      </c>
      <c r="C9" s="353" t="e">
        <f>VLOOKUP(+申し込みについて!$J$13,加盟団体名簿!$A$5:$M$609,11)</f>
        <v>#N/A</v>
      </c>
      <c r="D9" s="353" t="e">
        <f>VLOOKUP($J$3,加盟団体名簿!$A$5:$K$609,7)</f>
        <v>#N/A</v>
      </c>
      <c r="E9" s="353" t="e">
        <f>VLOOKUP($J$3,加盟団体名簿!$A$5:$K$609,7)</f>
        <v>#N/A</v>
      </c>
      <c r="F9" s="353" t="e">
        <f>VLOOKUP($J$3,加盟団体名簿!$A$5:$K$609,7)</f>
        <v>#N/A</v>
      </c>
      <c r="G9" s="353" t="e">
        <f>VLOOKUP($J$3,加盟団体名簿!$A$5:$K$609,7)</f>
        <v>#N/A</v>
      </c>
      <c r="H9" s="353" t="e">
        <f>VLOOKUP($J$3,加盟団体名簿!$A$5:$K$609,7)</f>
        <v>#N/A</v>
      </c>
      <c r="I9" s="353" t="e">
        <f>VLOOKUP($J$3,加盟団体名簿!$A$5:$K$609,7)</f>
        <v>#N/A</v>
      </c>
      <c r="J9" s="353" t="e">
        <f>VLOOKUP($J$3,加盟団体名簿!$A$5:$K$609,7)</f>
        <v>#N/A</v>
      </c>
      <c r="K9" s="354" t="e">
        <f>VLOOKUP($J$3,加盟団体名簿!$A$5:$K$609,7)</f>
        <v>#N/A</v>
      </c>
      <c r="L9" s="40"/>
      <c r="M9" s="362"/>
      <c r="N9" s="308"/>
      <c r="O9" s="308"/>
      <c r="P9" s="308"/>
      <c r="Q9" s="308"/>
      <c r="R9" s="308"/>
      <c r="S9" s="308"/>
      <c r="T9" s="308"/>
      <c r="U9" s="363"/>
      <c r="V9" s="241"/>
      <c r="W9" s="104"/>
      <c r="AB9" s="267">
        <v>7</v>
      </c>
      <c r="AC9" s="268" t="s">
        <v>3392</v>
      </c>
      <c r="AD9" s="268"/>
      <c r="AE9" s="269"/>
      <c r="AF9" s="269"/>
      <c r="AG9" s="270"/>
    </row>
    <row r="10" spans="1:33" ht="33.75" customHeight="1" thickBot="1" x14ac:dyDescent="0.2">
      <c r="A10" s="413"/>
      <c r="B10" s="173" t="s">
        <v>16</v>
      </c>
      <c r="C10" s="355" t="e">
        <f>VLOOKUP(+申し込みについて!$J$13,加盟団体名簿!$A$5:$M$609,12)</f>
        <v>#N/A</v>
      </c>
      <c r="D10" s="355" t="e">
        <f>VLOOKUP($J$3,加盟団体名簿!$A$5:$K$609,7)</f>
        <v>#N/A</v>
      </c>
      <c r="E10" s="355" t="e">
        <f>VLOOKUP($J$3,加盟団体名簿!$A$5:$K$609,7)</f>
        <v>#N/A</v>
      </c>
      <c r="F10" s="355" t="e">
        <f>VLOOKUP($J$3,加盟団体名簿!$A$5:$K$609,7)</f>
        <v>#N/A</v>
      </c>
      <c r="G10" s="181" t="s">
        <v>17</v>
      </c>
      <c r="H10" s="355" t="e">
        <f>VLOOKUP(+申し込みについて!$J$13,加盟団体名簿!$A$5:$M$609,13)</f>
        <v>#N/A</v>
      </c>
      <c r="I10" s="355" t="e">
        <f>VLOOKUP($J$3,加盟団体名簿!$A$5:$K$609,7)</f>
        <v>#N/A</v>
      </c>
      <c r="J10" s="355" t="e">
        <f>VLOOKUP($J$3,加盟団体名簿!$A$5:$K$609,7)</f>
        <v>#N/A</v>
      </c>
      <c r="K10" s="356" t="e">
        <f>VLOOKUP($J$3,加盟団体名簿!$A$5:$K$609,7)</f>
        <v>#N/A</v>
      </c>
      <c r="L10" s="21"/>
      <c r="M10" s="364"/>
      <c r="N10" s="365"/>
      <c r="O10" s="365"/>
      <c r="P10" s="365"/>
      <c r="Q10" s="365"/>
      <c r="R10" s="365"/>
      <c r="S10" s="365"/>
      <c r="T10" s="365"/>
      <c r="U10" s="366"/>
      <c r="V10" s="241"/>
      <c r="W10" s="104"/>
    </row>
    <row r="11" spans="1:33" ht="26.25" customHeight="1" x14ac:dyDescent="0.15">
      <c r="A11" s="406" t="s">
        <v>11</v>
      </c>
      <c r="B11" s="182" t="s">
        <v>6</v>
      </c>
      <c r="C11" s="432"/>
      <c r="D11" s="433"/>
      <c r="E11" s="433"/>
      <c r="F11" s="434"/>
      <c r="G11" s="422" t="s">
        <v>12</v>
      </c>
      <c r="H11" s="424" t="s">
        <v>7</v>
      </c>
      <c r="I11" s="424"/>
      <c r="J11" s="424"/>
      <c r="K11" s="425"/>
      <c r="L11" s="39"/>
      <c r="M11" s="261" t="s">
        <v>3397</v>
      </c>
      <c r="N11" s="241"/>
      <c r="O11" s="241"/>
      <c r="P11" s="241"/>
      <c r="Q11" s="241"/>
      <c r="R11" s="241"/>
      <c r="S11" s="241"/>
      <c r="T11" s="241"/>
      <c r="U11" s="104"/>
      <c r="V11" s="104"/>
      <c r="W11" s="104"/>
    </row>
    <row r="12" spans="1:33" ht="22.5" customHeight="1" x14ac:dyDescent="0.15">
      <c r="A12" s="407"/>
      <c r="B12" s="183" t="s">
        <v>8</v>
      </c>
      <c r="C12" s="420"/>
      <c r="D12" s="435"/>
      <c r="E12" s="435"/>
      <c r="F12" s="436"/>
      <c r="G12" s="423"/>
      <c r="H12" s="426"/>
      <c r="I12" s="426"/>
      <c r="J12" s="426"/>
      <c r="K12" s="427"/>
      <c r="L12" s="38"/>
      <c r="M12" s="129" t="s">
        <v>21</v>
      </c>
      <c r="N12" s="16"/>
      <c r="O12" s="16"/>
      <c r="P12" s="16"/>
      <c r="Q12" s="16"/>
      <c r="R12" s="16"/>
      <c r="S12" s="16"/>
      <c r="T12" s="16"/>
    </row>
    <row r="13" spans="1:33" ht="26.25" customHeight="1" thickBot="1" x14ac:dyDescent="0.2">
      <c r="A13" s="408"/>
      <c r="B13" s="391" t="s">
        <v>18</v>
      </c>
      <c r="C13" s="428"/>
      <c r="D13" s="429"/>
      <c r="E13" s="430"/>
      <c r="F13" s="430"/>
      <c r="G13" s="430"/>
      <c r="H13" s="430"/>
      <c r="I13" s="430"/>
      <c r="J13" s="430"/>
      <c r="K13" s="431"/>
      <c r="M13" s="129" t="s">
        <v>10</v>
      </c>
      <c r="N13" s="16"/>
      <c r="O13" s="16"/>
      <c r="P13" s="16"/>
      <c r="Q13" s="16"/>
      <c r="R13" s="16"/>
      <c r="S13" s="16"/>
      <c r="T13" s="16"/>
    </row>
    <row r="14" spans="1:33" ht="7.5" customHeight="1" thickBot="1" x14ac:dyDescent="0.2">
      <c r="A14" s="1"/>
      <c r="M14" s="16"/>
      <c r="N14" s="16"/>
      <c r="O14" s="16"/>
      <c r="P14" s="16"/>
      <c r="Q14" s="16"/>
      <c r="R14" s="16"/>
      <c r="S14" s="16"/>
      <c r="T14" s="16"/>
    </row>
    <row r="15" spans="1:33" ht="22.5" customHeight="1" x14ac:dyDescent="0.15">
      <c r="A15" s="390" t="s">
        <v>1968</v>
      </c>
      <c r="B15" s="381" t="s">
        <v>1964</v>
      </c>
      <c r="C15" s="381"/>
      <c r="D15" s="381"/>
      <c r="E15" s="184" t="s">
        <v>1958</v>
      </c>
      <c r="F15" s="184" t="s">
        <v>1959</v>
      </c>
      <c r="G15" s="184" t="s">
        <v>1960</v>
      </c>
      <c r="H15" s="184" t="s">
        <v>1961</v>
      </c>
      <c r="I15" s="184" t="s">
        <v>1962</v>
      </c>
      <c r="J15" s="184" t="s">
        <v>1963</v>
      </c>
      <c r="K15" s="185" t="s">
        <v>1965</v>
      </c>
      <c r="M15" s="129" t="s">
        <v>1969</v>
      </c>
      <c r="N15" s="16"/>
      <c r="O15" s="16"/>
      <c r="P15" s="16"/>
      <c r="Q15" s="16"/>
      <c r="R15" s="16"/>
      <c r="S15" s="16"/>
      <c r="T15" s="16"/>
    </row>
    <row r="16" spans="1:33" ht="22.5" customHeight="1" thickBot="1" x14ac:dyDescent="0.2">
      <c r="A16" s="391"/>
      <c r="B16" s="382"/>
      <c r="C16" s="382"/>
      <c r="D16" s="382"/>
      <c r="E16" s="186"/>
      <c r="F16" s="186"/>
      <c r="G16" s="186"/>
      <c r="H16" s="186"/>
      <c r="I16" s="186"/>
      <c r="J16" s="186"/>
      <c r="K16" s="187">
        <f>SUM(E16:J16)</f>
        <v>0</v>
      </c>
      <c r="M16" s="129" t="s">
        <v>3395</v>
      </c>
      <c r="N16" s="16"/>
      <c r="O16" s="16"/>
      <c r="P16" s="16"/>
      <c r="Q16" s="16"/>
      <c r="R16" s="16"/>
      <c r="S16" s="16"/>
      <c r="T16" s="16"/>
    </row>
    <row r="17" spans="1:22" ht="7.5" customHeight="1" thickBot="1" x14ac:dyDescent="0.2">
      <c r="A17" s="1"/>
      <c r="M17" s="16"/>
      <c r="N17" s="16"/>
      <c r="O17" s="16"/>
      <c r="P17" s="16"/>
      <c r="Q17" s="16"/>
      <c r="R17" s="16"/>
      <c r="S17" s="16"/>
      <c r="T17" s="16"/>
    </row>
    <row r="18" spans="1:22" ht="22.5" customHeight="1" x14ac:dyDescent="0.15">
      <c r="A18" s="390" t="s">
        <v>1967</v>
      </c>
      <c r="B18" s="392" t="s">
        <v>3378</v>
      </c>
      <c r="C18" s="393"/>
      <c r="D18" s="393"/>
      <c r="E18" s="399" t="s">
        <v>3381</v>
      </c>
      <c r="F18" s="400"/>
      <c r="G18" s="401"/>
      <c r="H18" s="384" t="s">
        <v>3380</v>
      </c>
      <c r="I18" s="385"/>
      <c r="J18" s="385"/>
      <c r="K18" s="386"/>
      <c r="M18" s="129" t="s">
        <v>1966</v>
      </c>
      <c r="N18" s="16"/>
      <c r="O18" s="16"/>
      <c r="P18" s="16"/>
      <c r="Q18" s="16"/>
      <c r="R18" s="16"/>
      <c r="S18" s="16"/>
      <c r="T18" s="16"/>
    </row>
    <row r="19" spans="1:22" ht="22.5" customHeight="1" x14ac:dyDescent="0.15">
      <c r="A19" s="398"/>
      <c r="B19" s="394"/>
      <c r="C19" s="395"/>
      <c r="D19" s="395"/>
      <c r="E19" s="402" t="s">
        <v>3379</v>
      </c>
      <c r="F19" s="188"/>
      <c r="G19" s="188"/>
      <c r="H19" s="387"/>
      <c r="I19" s="388"/>
      <c r="J19" s="388"/>
      <c r="K19" s="389"/>
      <c r="M19" s="370" t="s">
        <v>3874</v>
      </c>
      <c r="N19" s="371"/>
      <c r="O19" s="371"/>
      <c r="P19" s="371"/>
      <c r="Q19" s="371"/>
      <c r="R19" s="371"/>
      <c r="S19" s="371"/>
      <c r="T19" s="371"/>
      <c r="U19" s="371"/>
      <c r="V19" s="371"/>
    </row>
    <row r="20" spans="1:22" ht="22.5" customHeight="1" x14ac:dyDescent="0.15">
      <c r="A20" s="398"/>
      <c r="B20" s="394"/>
      <c r="C20" s="395"/>
      <c r="D20" s="395"/>
      <c r="E20" s="403"/>
      <c r="F20" s="188"/>
      <c r="G20" s="188"/>
      <c r="H20" s="387"/>
      <c r="I20" s="388"/>
      <c r="J20" s="388"/>
      <c r="K20" s="389"/>
      <c r="M20" s="371"/>
      <c r="N20" s="371"/>
      <c r="O20" s="371"/>
      <c r="P20" s="371"/>
      <c r="Q20" s="371"/>
      <c r="R20" s="371"/>
      <c r="S20" s="371"/>
      <c r="T20" s="371"/>
      <c r="U20" s="371"/>
      <c r="V20" s="371"/>
    </row>
    <row r="21" spans="1:22" ht="22.5" customHeight="1" x14ac:dyDescent="0.15">
      <c r="A21" s="398"/>
      <c r="B21" s="394"/>
      <c r="C21" s="395"/>
      <c r="D21" s="395"/>
      <c r="E21" s="403"/>
      <c r="F21" s="188"/>
      <c r="G21" s="188"/>
      <c r="H21" s="387"/>
      <c r="I21" s="388"/>
      <c r="J21" s="388"/>
      <c r="K21" s="389"/>
      <c r="M21" s="16"/>
      <c r="N21" s="16"/>
      <c r="O21" s="16"/>
      <c r="P21" s="16"/>
      <c r="Q21" s="16"/>
      <c r="R21" s="16"/>
      <c r="S21" s="16"/>
      <c r="T21" s="16"/>
    </row>
    <row r="22" spans="1:22" ht="22.5" customHeight="1" x14ac:dyDescent="0.15">
      <c r="A22" s="398"/>
      <c r="B22" s="394"/>
      <c r="C22" s="395"/>
      <c r="D22" s="395"/>
      <c r="E22" s="403"/>
      <c r="F22" s="189"/>
      <c r="G22" s="189"/>
      <c r="H22" s="372"/>
      <c r="I22" s="373"/>
      <c r="J22" s="373"/>
      <c r="K22" s="374"/>
      <c r="M22" s="16"/>
      <c r="N22" s="16"/>
      <c r="O22" s="16"/>
      <c r="P22" s="16"/>
      <c r="Q22" s="16"/>
      <c r="R22" s="16"/>
      <c r="S22" s="16"/>
      <c r="T22" s="16"/>
    </row>
    <row r="23" spans="1:22" ht="22.5" customHeight="1" thickBot="1" x14ac:dyDescent="0.2">
      <c r="A23" s="391"/>
      <c r="B23" s="396"/>
      <c r="C23" s="397"/>
      <c r="D23" s="397"/>
      <c r="E23" s="404"/>
      <c r="F23" s="190"/>
      <c r="G23" s="190"/>
      <c r="H23" s="375"/>
      <c r="I23" s="376"/>
      <c r="J23" s="376"/>
      <c r="K23" s="377"/>
      <c r="M23" s="16"/>
      <c r="N23" s="16"/>
      <c r="O23" s="16"/>
      <c r="P23" s="16"/>
      <c r="Q23" s="16"/>
      <c r="R23" s="16"/>
      <c r="S23" s="16"/>
      <c r="T23" s="16"/>
    </row>
    <row r="24" spans="1:22" ht="7.5" customHeight="1" thickBot="1" x14ac:dyDescent="0.2">
      <c r="A24" s="1"/>
      <c r="L24" s="11"/>
      <c r="M24" s="16"/>
      <c r="N24" s="16"/>
      <c r="O24" s="16"/>
      <c r="P24" s="16"/>
      <c r="Q24" s="16"/>
      <c r="R24" s="16"/>
      <c r="S24" s="16"/>
      <c r="T24" s="16"/>
    </row>
    <row r="25" spans="1:22" ht="22.5" customHeight="1" x14ac:dyDescent="0.15">
      <c r="A25" s="126" t="s">
        <v>1930</v>
      </c>
      <c r="B25" s="191"/>
      <c r="C25" s="191"/>
      <c r="D25" s="191"/>
      <c r="E25" s="191"/>
      <c r="F25" s="191"/>
      <c r="G25" s="191"/>
      <c r="H25" s="191"/>
      <c r="I25" s="191"/>
      <c r="J25" s="191"/>
      <c r="K25" s="192"/>
      <c r="L25" s="9"/>
      <c r="M25" s="16"/>
      <c r="N25" s="16"/>
      <c r="O25" s="16"/>
      <c r="P25" s="16"/>
      <c r="Q25" s="16"/>
      <c r="R25" s="16"/>
      <c r="S25" s="16"/>
      <c r="T25" s="16"/>
    </row>
    <row r="26" spans="1:22" ht="22.5" customHeight="1" x14ac:dyDescent="0.15">
      <c r="A26" s="127" t="s">
        <v>3805</v>
      </c>
      <c r="B26" s="193"/>
      <c r="C26" s="193"/>
      <c r="D26" s="194"/>
      <c r="E26" s="195" t="s">
        <v>14</v>
      </c>
      <c r="F26" s="194"/>
      <c r="G26" s="195" t="s">
        <v>15</v>
      </c>
      <c r="H26" s="9"/>
      <c r="I26" s="9"/>
      <c r="J26" s="9"/>
      <c r="K26" s="196"/>
      <c r="L26" s="7"/>
      <c r="M26" s="129" t="s">
        <v>22</v>
      </c>
      <c r="N26" s="16"/>
      <c r="O26" s="16"/>
      <c r="P26" s="16"/>
      <c r="Q26" s="16"/>
      <c r="R26" s="16"/>
      <c r="S26" s="16"/>
      <c r="T26" s="16"/>
    </row>
    <row r="27" spans="1:22" ht="15" customHeight="1" x14ac:dyDescent="0.15">
      <c r="A27" s="127"/>
      <c r="B27" s="7"/>
      <c r="C27" s="7"/>
      <c r="D27" s="7"/>
      <c r="E27" s="7"/>
      <c r="F27" s="7"/>
      <c r="G27" s="7"/>
      <c r="H27" s="7"/>
      <c r="I27" s="7"/>
      <c r="J27" s="7"/>
      <c r="K27" s="8"/>
      <c r="L27" s="9"/>
      <c r="M27" s="16"/>
      <c r="N27" s="16"/>
      <c r="O27" s="16"/>
      <c r="P27" s="16"/>
      <c r="Q27" s="16"/>
      <c r="R27" s="16"/>
      <c r="S27" s="16"/>
      <c r="T27" s="16"/>
    </row>
    <row r="28" spans="1:22" ht="26.25" customHeight="1" x14ac:dyDescent="0.15">
      <c r="A28" s="127" t="s">
        <v>3394</v>
      </c>
      <c r="B28" s="9"/>
      <c r="C28" s="9"/>
      <c r="D28" s="9"/>
      <c r="E28" s="383"/>
      <c r="F28" s="383"/>
      <c r="G28" s="383"/>
      <c r="H28" s="383"/>
      <c r="I28" s="195" t="s">
        <v>13</v>
      </c>
      <c r="K28" s="196"/>
      <c r="L28" s="7"/>
      <c r="M28" s="129" t="s">
        <v>3396</v>
      </c>
      <c r="N28" s="16"/>
      <c r="O28" s="16"/>
      <c r="P28" s="16"/>
      <c r="Q28" s="16"/>
      <c r="R28" s="16"/>
      <c r="S28" s="16"/>
      <c r="T28" s="16"/>
    </row>
    <row r="29" spans="1:22" ht="15" customHeight="1" x14ac:dyDescent="0.15">
      <c r="A29" s="6"/>
      <c r="B29" s="7"/>
      <c r="C29" s="7"/>
      <c r="D29" s="7"/>
      <c r="E29" s="7"/>
      <c r="F29" s="7"/>
      <c r="G29" s="7"/>
      <c r="H29" s="7"/>
      <c r="I29" s="7"/>
      <c r="J29" s="7"/>
      <c r="K29" s="8"/>
      <c r="L29" s="11"/>
      <c r="M29" s="16"/>
      <c r="N29" s="16"/>
      <c r="O29" s="16"/>
      <c r="P29" s="16"/>
      <c r="Q29" s="16"/>
      <c r="R29" s="16"/>
      <c r="S29" s="16"/>
      <c r="T29" s="16"/>
    </row>
    <row r="30" spans="1:22" ht="18.75" customHeight="1" x14ac:dyDescent="0.15">
      <c r="A30" s="10"/>
      <c r="B30" s="128" t="str">
        <f>VLOOKUP($AC$2,$AB$3:$AD$9,2)</f>
        <v>相模原吹奏楽連盟　理事長　　小磯　　滋　様</v>
      </c>
      <c r="C30" s="11"/>
      <c r="D30" s="11"/>
      <c r="E30" s="11"/>
      <c r="F30" s="11"/>
      <c r="G30" s="11"/>
      <c r="H30" s="11"/>
      <c r="I30" s="11"/>
      <c r="J30" s="11"/>
      <c r="K30" s="12"/>
      <c r="L30" s="41"/>
      <c r="M30" s="129" t="s">
        <v>3393</v>
      </c>
      <c r="N30" s="16"/>
      <c r="O30" s="16"/>
      <c r="P30" s="16"/>
      <c r="Q30" s="16"/>
      <c r="R30" s="16"/>
      <c r="S30" s="16"/>
      <c r="T30" s="16"/>
    </row>
    <row r="31" spans="1:22" ht="15" customHeight="1" thickBot="1" x14ac:dyDescent="0.2">
      <c r="A31" s="13"/>
      <c r="B31" s="14"/>
      <c r="C31" s="125"/>
      <c r="D31" s="14"/>
      <c r="E31" s="14"/>
      <c r="F31" s="14"/>
      <c r="G31" s="14"/>
      <c r="H31" s="14"/>
      <c r="I31" s="14"/>
      <c r="J31" s="14"/>
      <c r="K31" s="15"/>
      <c r="L31" s="9"/>
      <c r="M31" s="16"/>
      <c r="N31" s="16"/>
      <c r="O31" s="16"/>
      <c r="P31" s="16"/>
      <c r="Q31" s="16"/>
      <c r="R31" s="16"/>
      <c r="S31" s="16"/>
      <c r="T31" s="16"/>
    </row>
    <row r="32" spans="1:22" ht="8.25" customHeight="1" thickBot="1" x14ac:dyDescent="0.2">
      <c r="A32" s="9"/>
      <c r="B32" s="9"/>
      <c r="C32" s="9"/>
      <c r="D32" s="9"/>
      <c r="E32" s="9"/>
      <c r="F32" s="9"/>
      <c r="G32" s="9"/>
      <c r="H32" s="9"/>
      <c r="I32" s="9"/>
      <c r="J32" s="9"/>
      <c r="K32" s="9"/>
      <c r="L32" s="16"/>
      <c r="M32" s="16"/>
      <c r="N32" s="16"/>
      <c r="O32" s="16"/>
      <c r="P32" s="16"/>
      <c r="Q32" s="16"/>
      <c r="R32" s="16"/>
      <c r="S32" s="16"/>
      <c r="T32" s="16"/>
    </row>
    <row r="33" spans="1:20" ht="7.5" customHeight="1" x14ac:dyDescent="0.15">
      <c r="A33" s="27"/>
      <c r="B33" s="28"/>
      <c r="C33" s="17"/>
      <c r="D33" s="17"/>
      <c r="E33" s="24"/>
      <c r="G33" s="5"/>
      <c r="H33" s="17"/>
      <c r="I33" s="17"/>
      <c r="J33" s="17"/>
      <c r="K33" s="24"/>
      <c r="L33" s="21"/>
      <c r="M33" s="16"/>
      <c r="N33" s="16"/>
      <c r="O33" s="16"/>
      <c r="P33" s="16"/>
      <c r="Q33" s="16"/>
      <c r="R33" s="16"/>
      <c r="S33" s="16"/>
      <c r="T33" s="16"/>
    </row>
    <row r="34" spans="1:20" ht="26.25" customHeight="1" x14ac:dyDescent="0.15">
      <c r="A34" s="378" t="s">
        <v>1932</v>
      </c>
      <c r="B34" s="379"/>
      <c r="C34" s="379"/>
      <c r="D34" s="379"/>
      <c r="E34" s="380"/>
      <c r="G34" s="378" t="s">
        <v>1931</v>
      </c>
      <c r="H34" s="379"/>
      <c r="I34" s="379"/>
      <c r="J34" s="379"/>
      <c r="K34" s="380"/>
      <c r="L34" s="42"/>
      <c r="M34" s="129" t="s">
        <v>3857</v>
      </c>
      <c r="N34" s="16"/>
      <c r="O34" s="16"/>
      <c r="P34" s="16"/>
      <c r="Q34" s="16"/>
      <c r="R34" s="16"/>
      <c r="S34" s="16"/>
      <c r="T34" s="16"/>
    </row>
    <row r="35" spans="1:20" ht="26.25" customHeight="1" x14ac:dyDescent="0.15">
      <c r="A35" s="378"/>
      <c r="B35" s="379"/>
      <c r="C35" s="379"/>
      <c r="D35" s="379"/>
      <c r="E35" s="380"/>
      <c r="G35" s="378"/>
      <c r="H35" s="379"/>
      <c r="I35" s="379"/>
      <c r="J35" s="379"/>
      <c r="K35" s="380"/>
      <c r="L35" s="42"/>
    </row>
    <row r="36" spans="1:20" ht="26.25" customHeight="1" x14ac:dyDescent="0.15">
      <c r="A36" s="378"/>
      <c r="B36" s="379"/>
      <c r="C36" s="379"/>
      <c r="D36" s="379"/>
      <c r="E36" s="380"/>
      <c r="G36" s="378"/>
      <c r="H36" s="379"/>
      <c r="I36" s="379"/>
      <c r="J36" s="379"/>
      <c r="K36" s="380"/>
      <c r="L36" s="42"/>
      <c r="N36" s="100"/>
    </row>
    <row r="37" spans="1:20" ht="26.25" customHeight="1" x14ac:dyDescent="0.15">
      <c r="A37" s="378"/>
      <c r="B37" s="379"/>
      <c r="C37" s="379"/>
      <c r="D37" s="379"/>
      <c r="E37" s="380"/>
      <c r="G37" s="378"/>
      <c r="H37" s="379"/>
      <c r="I37" s="379"/>
      <c r="J37" s="379"/>
      <c r="K37" s="380"/>
      <c r="L37" s="42"/>
    </row>
    <row r="38" spans="1:20" ht="26.25" customHeight="1" x14ac:dyDescent="0.15">
      <c r="A38" s="378"/>
      <c r="B38" s="379"/>
      <c r="C38" s="379"/>
      <c r="D38" s="379"/>
      <c r="E38" s="380"/>
      <c r="G38" s="378"/>
      <c r="H38" s="379"/>
      <c r="I38" s="379"/>
      <c r="J38" s="379"/>
      <c r="K38" s="380"/>
    </row>
    <row r="39" spans="1:20" ht="26.25" customHeight="1" thickBot="1" x14ac:dyDescent="0.2">
      <c r="A39" s="25"/>
      <c r="B39" s="26"/>
      <c r="C39" s="19"/>
      <c r="D39" s="19"/>
      <c r="E39" s="20"/>
      <c r="G39" s="18"/>
      <c r="H39" s="19"/>
      <c r="I39" s="19"/>
      <c r="J39" s="19"/>
      <c r="K39" s="20"/>
    </row>
    <row r="40" spans="1:20" ht="7.5" customHeight="1" x14ac:dyDescent="0.15">
      <c r="A40" s="22"/>
      <c r="B40" s="23"/>
    </row>
    <row r="41" spans="1:20" ht="18.75" customHeight="1" x14ac:dyDescent="0.15">
      <c r="A41" s="16" t="s">
        <v>23</v>
      </c>
      <c r="B41" s="23"/>
    </row>
    <row r="42" spans="1:20" ht="18.75" customHeight="1" x14ac:dyDescent="0.15">
      <c r="A42" s="16" t="s">
        <v>3822</v>
      </c>
      <c r="B42" s="23"/>
    </row>
    <row r="43" spans="1:20" ht="18.75" customHeight="1" x14ac:dyDescent="0.15">
      <c r="A43" s="16" t="s">
        <v>3892</v>
      </c>
      <c r="B43" s="23"/>
    </row>
    <row r="44" spans="1:20" ht="18.75" customHeight="1" x14ac:dyDescent="0.15">
      <c r="A44" s="16" t="s">
        <v>26</v>
      </c>
      <c r="B44" s="23"/>
    </row>
    <row r="45" spans="1:20" ht="18.75" customHeight="1" x14ac:dyDescent="0.15">
      <c r="A45" s="351" t="s">
        <v>24</v>
      </c>
      <c r="B45" s="352"/>
      <c r="C45" s="352"/>
      <c r="D45" s="352"/>
      <c r="E45" s="352"/>
      <c r="F45" s="352"/>
      <c r="G45" s="352"/>
      <c r="H45" s="352"/>
      <c r="I45" s="352"/>
      <c r="J45" s="352"/>
      <c r="K45" s="352"/>
    </row>
    <row r="46" spans="1:20" ht="18.75" customHeight="1" x14ac:dyDescent="0.15">
      <c r="A46" s="16" t="s">
        <v>25</v>
      </c>
      <c r="B46" s="16"/>
    </row>
    <row r="47" spans="1:20" ht="18.75" customHeight="1" x14ac:dyDescent="0.15">
      <c r="A47" s="22"/>
      <c r="B47" s="16"/>
    </row>
    <row r="48" spans="1:20" ht="12.75" customHeight="1" x14ac:dyDescent="0.15"/>
  </sheetData>
  <mergeCells count="41">
    <mergeCell ref="X2:Z7"/>
    <mergeCell ref="A11:A13"/>
    <mergeCell ref="C8:E8"/>
    <mergeCell ref="F8:K8"/>
    <mergeCell ref="A8:A10"/>
    <mergeCell ref="B6:I6"/>
    <mergeCell ref="B7:I7"/>
    <mergeCell ref="J6:K6"/>
    <mergeCell ref="J7:K7"/>
    <mergeCell ref="G11:G12"/>
    <mergeCell ref="H11:K11"/>
    <mergeCell ref="H12:K12"/>
    <mergeCell ref="B13:C13"/>
    <mergeCell ref="D13:K13"/>
    <mergeCell ref="C11:F11"/>
    <mergeCell ref="C12:F12"/>
    <mergeCell ref="H18:K18"/>
    <mergeCell ref="H19:K19"/>
    <mergeCell ref="H20:K20"/>
    <mergeCell ref="H21:K21"/>
    <mergeCell ref="A15:A16"/>
    <mergeCell ref="B18:D23"/>
    <mergeCell ref="A18:A23"/>
    <mergeCell ref="E18:G18"/>
    <mergeCell ref="E19:E23"/>
    <mergeCell ref="A45:K45"/>
    <mergeCell ref="C9:K9"/>
    <mergeCell ref="C10:F10"/>
    <mergeCell ref="H10:K10"/>
    <mergeCell ref="M1:V4"/>
    <mergeCell ref="M6:S7"/>
    <mergeCell ref="M8:U10"/>
    <mergeCell ref="B5:C5"/>
    <mergeCell ref="E5:F5"/>
    <mergeCell ref="M19:V20"/>
    <mergeCell ref="H22:K22"/>
    <mergeCell ref="H23:K23"/>
    <mergeCell ref="G34:K38"/>
    <mergeCell ref="B15:D16"/>
    <mergeCell ref="A34:E38"/>
    <mergeCell ref="E28:H28"/>
  </mergeCells>
  <phoneticPr fontId="1"/>
  <conditionalFormatting sqref="B5">
    <cfRule type="expression" dxfId="38" priority="40">
      <formula>$B$5:$B$6&lt;&gt;0</formula>
    </cfRule>
  </conditionalFormatting>
  <conditionalFormatting sqref="B5:C5 E5:F5 B6:I6 B7:K7 C8:E8 C9:K9 H10:K10 C10:F12 H12:K12 D13:K13 E16:J16 F19:K23 D26 F26 E28:H28">
    <cfRule type="containsBlanks" dxfId="37" priority="1">
      <formula>LEN(TRIM(B5))=0</formula>
    </cfRule>
  </conditionalFormatting>
  <conditionalFormatting sqref="B6:I6">
    <cfRule type="expression" dxfId="36" priority="36">
      <formula>$B$6&lt;&gt;0</formula>
    </cfRule>
  </conditionalFormatting>
  <conditionalFormatting sqref="B7:I7">
    <cfRule type="expression" dxfId="35" priority="35">
      <formula>$B$7&lt;&gt;0</formula>
    </cfRule>
  </conditionalFormatting>
  <conditionalFormatting sqref="C8:E8">
    <cfRule type="expression" dxfId="34" priority="33">
      <formula>$C$8&lt;&gt;0</formula>
    </cfRule>
  </conditionalFormatting>
  <conditionalFormatting sqref="C10:F10">
    <cfRule type="expression" dxfId="33" priority="31">
      <formula>$C$10&lt;&gt;0</formula>
    </cfRule>
  </conditionalFormatting>
  <conditionalFormatting sqref="C11:F11">
    <cfRule type="expression" dxfId="32" priority="29">
      <formula>$C$11&lt;&gt;0</formula>
    </cfRule>
  </conditionalFormatting>
  <conditionalFormatting sqref="C12:F12">
    <cfRule type="expression" dxfId="31" priority="28">
      <formula>$C$12&lt;&gt;0</formula>
    </cfRule>
  </conditionalFormatting>
  <conditionalFormatting sqref="C9:K9">
    <cfRule type="expression" dxfId="30" priority="32">
      <formula>$C$9&lt;&gt;0</formula>
    </cfRule>
  </conditionalFormatting>
  <conditionalFormatting sqref="D26">
    <cfRule type="expression" dxfId="29" priority="4">
      <formula>$D$26&lt;&gt;0</formula>
    </cfRule>
  </conditionalFormatting>
  <conditionalFormatting sqref="D13:K13">
    <cfRule type="expression" dxfId="28" priority="26">
      <formula>$D$13&lt;&gt;0</formula>
    </cfRule>
  </conditionalFormatting>
  <conditionalFormatting sqref="E5">
    <cfRule type="expression" dxfId="27" priority="37">
      <formula>$E$5:$F$5&lt;&gt;0</formula>
    </cfRule>
  </conditionalFormatting>
  <conditionalFormatting sqref="E16">
    <cfRule type="expression" dxfId="26" priority="25">
      <formula>$E$16&lt;&gt;0</formula>
    </cfRule>
  </conditionalFormatting>
  <conditionalFormatting sqref="E28:H28">
    <cfRule type="expression" dxfId="25" priority="2">
      <formula>$E$28&lt;&gt;0</formula>
    </cfRule>
  </conditionalFormatting>
  <conditionalFormatting sqref="F16">
    <cfRule type="expression" dxfId="24" priority="24">
      <formula>$F$16</formula>
    </cfRule>
  </conditionalFormatting>
  <conditionalFormatting sqref="F19">
    <cfRule type="expression" dxfId="23" priority="19">
      <formula>$F$19&lt;&gt;0</formula>
    </cfRule>
  </conditionalFormatting>
  <conditionalFormatting sqref="F20">
    <cfRule type="expression" dxfId="22" priority="16">
      <formula>$F$20&lt;&gt;0</formula>
    </cfRule>
  </conditionalFormatting>
  <conditionalFormatting sqref="F21">
    <cfRule type="expression" dxfId="21" priority="13">
      <formula>$F$21&lt;&gt;0</formula>
    </cfRule>
  </conditionalFormatting>
  <conditionalFormatting sqref="F22">
    <cfRule type="expression" dxfId="20" priority="10">
      <formula>$F$22&lt;&gt;0</formula>
    </cfRule>
  </conditionalFormatting>
  <conditionalFormatting sqref="F23">
    <cfRule type="expression" dxfId="19" priority="7">
      <formula>$F$23&lt;&gt;0</formula>
    </cfRule>
  </conditionalFormatting>
  <conditionalFormatting sqref="F26">
    <cfRule type="expression" dxfId="18" priority="3">
      <formula>$F$26&lt;&gt;0</formula>
    </cfRule>
  </conditionalFormatting>
  <conditionalFormatting sqref="G16">
    <cfRule type="expression" dxfId="17" priority="23">
      <formula>$G$16&lt;&gt;0</formula>
    </cfRule>
  </conditionalFormatting>
  <conditionalFormatting sqref="G19">
    <cfRule type="expression" dxfId="16" priority="18">
      <formula>$G$19&lt;&gt;0</formula>
    </cfRule>
  </conditionalFormatting>
  <conditionalFormatting sqref="G20">
    <cfRule type="expression" dxfId="15" priority="15">
      <formula>$G$20&lt;&gt;0</formula>
    </cfRule>
  </conditionalFormatting>
  <conditionalFormatting sqref="G21">
    <cfRule type="expression" dxfId="14" priority="12">
      <formula>$G$21&lt;&gt;0</formula>
    </cfRule>
  </conditionalFormatting>
  <conditionalFormatting sqref="G22">
    <cfRule type="expression" dxfId="13" priority="9">
      <formula>$G$22&lt;&gt;0</formula>
    </cfRule>
  </conditionalFormatting>
  <conditionalFormatting sqref="G23">
    <cfRule type="expression" dxfId="12" priority="6">
      <formula>$G$23&lt;&gt;0</formula>
    </cfRule>
  </conditionalFormatting>
  <conditionalFormatting sqref="H16">
    <cfRule type="expression" dxfId="11" priority="22">
      <formula>$H$16&lt;&gt;0</formula>
    </cfRule>
  </conditionalFormatting>
  <conditionalFormatting sqref="H10:K10">
    <cfRule type="expression" dxfId="10" priority="30">
      <formula>$H$10&lt;&gt;0</formula>
    </cfRule>
  </conditionalFormatting>
  <conditionalFormatting sqref="H12:K12">
    <cfRule type="expression" dxfId="9" priority="27">
      <formula>$H$12&lt;&gt;0</formula>
    </cfRule>
  </conditionalFormatting>
  <conditionalFormatting sqref="H19:K19">
    <cfRule type="expression" dxfId="8" priority="17">
      <formula>$H$19&lt;&gt;0</formula>
    </cfRule>
  </conditionalFormatting>
  <conditionalFormatting sqref="H20:K20">
    <cfRule type="expression" dxfId="7" priority="14">
      <formula>$H$20&lt;&gt;0</formula>
    </cfRule>
  </conditionalFormatting>
  <conditionalFormatting sqref="H21:K21">
    <cfRule type="expression" dxfId="6" priority="11">
      <formula>$H$21&lt;&gt;0</formula>
    </cfRule>
  </conditionalFormatting>
  <conditionalFormatting sqref="H22:K22">
    <cfRule type="expression" dxfId="5" priority="8">
      <formula>$H$22&lt;&gt;0</formula>
    </cfRule>
  </conditionalFormatting>
  <conditionalFormatting sqref="H23:K23">
    <cfRule type="expression" dxfId="4" priority="5">
      <formula>$H$23&lt;&gt;0</formula>
    </cfRule>
  </conditionalFormatting>
  <conditionalFormatting sqref="I16">
    <cfRule type="expression" dxfId="3" priority="21">
      <formula>$I$16&lt;&gt;0</formula>
    </cfRule>
  </conditionalFormatting>
  <conditionalFormatting sqref="J16">
    <cfRule type="expression" dxfId="2" priority="20">
      <formula>"&lt;&gt;0"</formula>
    </cfRule>
  </conditionalFormatting>
  <conditionalFormatting sqref="J7:K7">
    <cfRule type="expression" dxfId="1" priority="34">
      <formula>$J$7&lt;&gt;0</formula>
    </cfRule>
  </conditionalFormatting>
  <dataValidations count="1">
    <dataValidation showDropDown="1" showInputMessage="1" showErrorMessage="1" sqref="G5:H5" xr:uid="{00000000-0002-0000-0100-000000000000}"/>
  </dataValidations>
  <printOptions horizontalCentered="1" verticalCentered="1"/>
  <pageMargins left="0.19685039370078741" right="0.19685039370078741" top="0.19685039370078741" bottom="0.19685039370078741" header="0" footer="0"/>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DM52"/>
  <sheetViews>
    <sheetView showGridLines="0" view="pageBreakPreview" zoomScale="60" zoomScaleNormal="100" workbookViewId="0">
      <selection activeCell="AK16" sqref="AK16"/>
    </sheetView>
  </sheetViews>
  <sheetFormatPr defaultColWidth="9" defaultRowHeight="13.5" x14ac:dyDescent="0.15"/>
  <cols>
    <col min="1" max="2" width="5.75" customWidth="1"/>
    <col min="3" max="3" width="2.875" customWidth="1"/>
    <col min="4" max="4" width="5.75" customWidth="1"/>
    <col min="5" max="7" width="2.875" customWidth="1"/>
    <col min="8" max="8" width="5.75" customWidth="1"/>
    <col min="9" max="9" width="8.625" customWidth="1"/>
    <col min="10" max="10" width="5.75" customWidth="1"/>
    <col min="11" max="11" width="2.875" customWidth="1"/>
    <col min="12" max="12" width="5.75" customWidth="1"/>
    <col min="13" max="13" width="2.875" customWidth="1"/>
    <col min="14" max="14" width="5.75" customWidth="1"/>
    <col min="15" max="16" width="2.75" customWidth="1"/>
    <col min="17" max="17" width="5.75" customWidth="1"/>
    <col min="18" max="24" width="3" customWidth="1"/>
    <col min="25" max="25" width="0.625" customWidth="1"/>
    <col min="26" max="26" width="2.5" customWidth="1"/>
    <col min="27" max="5154" width="9" customWidth="1"/>
  </cols>
  <sheetData>
    <row r="1" spans="1:117" ht="19.149999999999999" customHeight="1" thickBot="1" x14ac:dyDescent="0.2">
      <c r="B1" s="2"/>
      <c r="C1" s="2"/>
      <c r="D1" s="2"/>
      <c r="E1" s="2"/>
      <c r="F1" s="2"/>
      <c r="G1" s="2"/>
      <c r="H1" s="2"/>
      <c r="I1" s="2"/>
      <c r="J1" s="2"/>
      <c r="K1" s="2"/>
      <c r="L1" s="114" t="s">
        <v>3398</v>
      </c>
      <c r="M1" s="2"/>
      <c r="N1" s="2"/>
      <c r="O1" s="2"/>
      <c r="P1" s="2"/>
      <c r="Q1" s="2"/>
      <c r="R1" s="2"/>
      <c r="S1" s="2"/>
      <c r="T1" s="2"/>
      <c r="U1" s="2"/>
      <c r="V1" s="2"/>
      <c r="W1" s="2"/>
      <c r="X1" s="2"/>
      <c r="Z1" s="437" t="s">
        <v>3814</v>
      </c>
      <c r="AA1" s="437"/>
      <c r="AB1" s="437"/>
      <c r="AC1" s="437"/>
      <c r="AD1" s="437"/>
      <c r="AE1" s="437"/>
      <c r="AF1" s="437"/>
      <c r="AG1" s="437"/>
      <c r="AH1" s="437"/>
      <c r="AI1" s="437"/>
      <c r="AJ1" s="271"/>
      <c r="AK1" s="250" t="s">
        <v>3813</v>
      </c>
      <c r="AL1" s="271"/>
      <c r="AM1" s="16"/>
      <c r="AN1" s="16"/>
      <c r="AW1" s="34"/>
      <c r="AX1" s="34"/>
      <c r="AY1" s="34"/>
      <c r="AZ1" s="34"/>
      <c r="BA1" s="34"/>
      <c r="BB1" s="34"/>
      <c r="BC1" s="34"/>
      <c r="BD1" s="34"/>
      <c r="BE1" s="34"/>
      <c r="BF1" s="34"/>
      <c r="BG1" s="34"/>
      <c r="BH1" s="34"/>
      <c r="BI1" s="34"/>
      <c r="BJ1" s="34"/>
      <c r="BK1" s="34"/>
      <c r="BL1" s="34"/>
      <c r="BM1" s="34"/>
      <c r="BN1" s="34"/>
      <c r="BO1" s="34"/>
      <c r="BP1" s="34"/>
      <c r="BQ1" s="34"/>
      <c r="BR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row>
    <row r="2" spans="1:117" ht="18.75" x14ac:dyDescent="0.15">
      <c r="B2" s="2"/>
      <c r="C2" s="2"/>
      <c r="D2" s="2"/>
      <c r="E2" s="2"/>
      <c r="F2" s="2"/>
      <c r="G2" s="2"/>
      <c r="H2" s="2"/>
      <c r="I2" s="2"/>
      <c r="K2" s="2"/>
      <c r="L2" s="114" t="s">
        <v>3399</v>
      </c>
      <c r="M2" s="2"/>
      <c r="N2" s="2"/>
      <c r="O2" s="2"/>
      <c r="P2" s="2"/>
      <c r="Q2" s="2"/>
      <c r="R2" s="2"/>
      <c r="S2" s="2"/>
      <c r="T2" s="2"/>
      <c r="U2" s="2"/>
      <c r="V2" s="2"/>
      <c r="W2" s="2"/>
      <c r="X2" s="2"/>
      <c r="Z2" s="437"/>
      <c r="AA2" s="437"/>
      <c r="AB2" s="437"/>
      <c r="AC2" s="437"/>
      <c r="AD2" s="437"/>
      <c r="AE2" s="437"/>
      <c r="AF2" s="437"/>
      <c r="AG2" s="437"/>
      <c r="AH2" s="437"/>
      <c r="AI2" s="437"/>
      <c r="AJ2" s="271"/>
      <c r="AK2" s="253" t="s">
        <v>57</v>
      </c>
      <c r="AL2" s="254" t="s">
        <v>58</v>
      </c>
      <c r="AM2" s="254" t="s">
        <v>59</v>
      </c>
      <c r="AN2" s="254" t="s">
        <v>60</v>
      </c>
      <c r="AO2" s="165" t="s">
        <v>61</v>
      </c>
      <c r="AP2" s="165" t="s">
        <v>3826</v>
      </c>
      <c r="AQ2" s="165" t="s">
        <v>62</v>
      </c>
      <c r="AR2" s="166" t="s">
        <v>63</v>
      </c>
      <c r="AW2" s="34"/>
      <c r="AX2" s="34"/>
      <c r="AY2" s="34"/>
      <c r="AZ2" s="34"/>
      <c r="BA2" s="34"/>
      <c r="BB2" s="34"/>
      <c r="BC2" s="34"/>
      <c r="BD2" s="34"/>
      <c r="BE2" s="34"/>
      <c r="BF2" s="34"/>
      <c r="BG2" s="34"/>
      <c r="BH2" s="34"/>
      <c r="BI2" s="34"/>
      <c r="BJ2" s="34"/>
      <c r="BK2" s="34"/>
      <c r="BL2" s="34"/>
      <c r="BM2" s="34"/>
      <c r="BN2" s="34"/>
      <c r="BO2" s="34"/>
      <c r="BP2" s="34"/>
      <c r="BQ2" s="34"/>
      <c r="BR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row>
    <row r="3" spans="1:117" ht="7.5" customHeight="1" x14ac:dyDescent="0.15">
      <c r="A3" s="2"/>
      <c r="Z3" s="437"/>
      <c r="AA3" s="437"/>
      <c r="AB3" s="437"/>
      <c r="AC3" s="437"/>
      <c r="AD3" s="437"/>
      <c r="AE3" s="437"/>
      <c r="AF3" s="437"/>
      <c r="AG3" s="437"/>
      <c r="AH3" s="437"/>
      <c r="AI3" s="437"/>
      <c r="AJ3" s="271"/>
      <c r="AK3" s="257" t="s">
        <v>64</v>
      </c>
      <c r="AL3" s="16" t="s">
        <v>65</v>
      </c>
      <c r="AM3" s="16" t="s">
        <v>66</v>
      </c>
      <c r="AN3" s="16" t="s">
        <v>67</v>
      </c>
      <c r="AO3" t="s">
        <v>68</v>
      </c>
      <c r="AP3" t="s">
        <v>3827</v>
      </c>
      <c r="AQ3" t="s">
        <v>69</v>
      </c>
      <c r="AR3" s="167" t="s">
        <v>70</v>
      </c>
      <c r="AW3" s="34"/>
      <c r="AX3" s="34"/>
      <c r="AY3" s="34"/>
      <c r="AZ3" s="34"/>
      <c r="BA3" s="34"/>
      <c r="BB3" s="34"/>
      <c r="BC3" s="34"/>
      <c r="BD3" s="34"/>
      <c r="BE3" s="34"/>
      <c r="BF3" s="34"/>
      <c r="BG3" s="34"/>
      <c r="BH3" s="34"/>
      <c r="BI3" s="34"/>
      <c r="BJ3" s="34"/>
      <c r="BK3" s="34"/>
      <c r="BL3" s="34"/>
      <c r="BM3" s="34"/>
      <c r="BN3" s="34"/>
      <c r="BO3" s="34"/>
      <c r="BP3" s="34"/>
      <c r="BQ3" s="34"/>
      <c r="BR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row>
    <row r="4" spans="1:117" ht="7.5" customHeight="1" x14ac:dyDescent="0.15">
      <c r="A4" s="56"/>
      <c r="Z4" s="437"/>
      <c r="AA4" s="437"/>
      <c r="AB4" s="437"/>
      <c r="AC4" s="437"/>
      <c r="AD4" s="437"/>
      <c r="AE4" s="437"/>
      <c r="AF4" s="437"/>
      <c r="AG4" s="437"/>
      <c r="AH4" s="437"/>
      <c r="AI4" s="437"/>
      <c r="AJ4" s="271"/>
      <c r="AK4" s="257"/>
      <c r="AL4" s="16"/>
      <c r="AM4" s="16"/>
      <c r="AN4" s="16"/>
      <c r="AO4" t="s">
        <v>71</v>
      </c>
      <c r="AP4" t="s">
        <v>3828</v>
      </c>
      <c r="AQ4" t="s">
        <v>72</v>
      </c>
      <c r="AR4" s="167" t="s">
        <v>73</v>
      </c>
      <c r="AW4" s="34"/>
      <c r="AX4" s="34"/>
      <c r="AY4" s="34"/>
      <c r="AZ4" s="34"/>
      <c r="BA4" s="34"/>
      <c r="BB4" s="34"/>
      <c r="BC4" s="34"/>
      <c r="BD4" s="34"/>
      <c r="BE4" s="34"/>
      <c r="BF4" s="34"/>
      <c r="BG4" s="34"/>
      <c r="BH4" s="34"/>
      <c r="BI4" s="34"/>
      <c r="BJ4" s="34"/>
      <c r="BK4" s="34"/>
      <c r="BL4" s="34"/>
      <c r="BM4" s="34"/>
      <c r="BN4" s="34"/>
      <c r="BO4" s="34"/>
      <c r="BP4" s="34"/>
      <c r="BQ4" s="34"/>
      <c r="BR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row>
    <row r="5" spans="1:117" ht="17.25" x14ac:dyDescent="0.15">
      <c r="A5" s="56" t="str">
        <f>+"　"&amp;+参加申込書!B30</f>
        <v>　相模原吹奏楽連盟　理事長　　小磯　　滋　様</v>
      </c>
      <c r="B5" s="56"/>
      <c r="I5" s="197"/>
      <c r="N5" s="56" t="s">
        <v>3400</v>
      </c>
      <c r="R5" s="584"/>
      <c r="S5" s="584"/>
      <c r="T5" t="s">
        <v>75</v>
      </c>
      <c r="U5" s="584"/>
      <c r="V5" s="584"/>
      <c r="W5" t="s">
        <v>76</v>
      </c>
      <c r="Z5" s="129" t="s">
        <v>22</v>
      </c>
      <c r="AA5" s="271"/>
      <c r="AB5" s="271"/>
      <c r="AC5" s="271"/>
      <c r="AD5" s="271"/>
      <c r="AE5" s="271"/>
      <c r="AF5" s="271"/>
      <c r="AG5" s="271"/>
      <c r="AH5" s="271"/>
      <c r="AI5" s="271"/>
      <c r="AJ5" s="271"/>
      <c r="AK5" s="257" t="s">
        <v>3818</v>
      </c>
      <c r="AL5" s="16">
        <f>+申し込みについて!J13</f>
        <v>0</v>
      </c>
      <c r="AM5" s="16"/>
      <c r="AN5" s="16"/>
      <c r="AP5" t="s">
        <v>3829</v>
      </c>
      <c r="AR5" s="167" t="s">
        <v>74</v>
      </c>
      <c r="AW5" s="34"/>
      <c r="AX5" s="34"/>
      <c r="AY5" s="34"/>
      <c r="AZ5" s="34"/>
      <c r="BA5" s="34"/>
      <c r="BB5" s="34"/>
      <c r="BC5" s="34"/>
      <c r="BD5" s="34"/>
      <c r="BE5" s="34"/>
      <c r="BF5" s="34"/>
      <c r="BG5" s="34"/>
      <c r="BH5" s="34"/>
      <c r="BI5" s="34"/>
      <c r="BJ5" s="34"/>
      <c r="BK5" s="34"/>
      <c r="BL5" s="34"/>
      <c r="BM5" s="34"/>
      <c r="BN5" s="34"/>
      <c r="BO5" s="34"/>
      <c r="BP5" s="34"/>
      <c r="BQ5" s="34"/>
      <c r="BR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row>
    <row r="6" spans="1:117" ht="7.5" customHeight="1" thickBot="1" x14ac:dyDescent="0.2">
      <c r="A6" s="56"/>
      <c r="H6" s="197"/>
      <c r="I6" s="197"/>
      <c r="Z6" s="271"/>
      <c r="AA6" s="271"/>
      <c r="AB6" s="271"/>
      <c r="AC6" s="271"/>
      <c r="AD6" s="271"/>
      <c r="AE6" s="271"/>
      <c r="AF6" s="271"/>
      <c r="AG6" s="271"/>
      <c r="AH6" s="271"/>
      <c r="AI6" s="271"/>
      <c r="AJ6" s="271"/>
      <c r="AK6" s="272"/>
      <c r="AL6" s="269"/>
      <c r="AM6" s="269"/>
      <c r="AN6" s="269"/>
      <c r="AO6" s="168"/>
      <c r="AP6" s="168"/>
      <c r="AQ6" s="168"/>
      <c r="AR6" s="169" t="s">
        <v>77</v>
      </c>
      <c r="AW6" s="34"/>
      <c r="AX6" s="34"/>
      <c r="AY6" s="34"/>
      <c r="AZ6" s="34"/>
      <c r="BA6" s="34"/>
      <c r="BB6" s="34"/>
      <c r="BC6" s="34"/>
      <c r="BD6" s="34"/>
      <c r="BE6" s="34"/>
      <c r="BF6" s="34"/>
      <c r="BG6" s="34"/>
      <c r="BH6" s="34"/>
      <c r="BI6" s="34"/>
      <c r="BJ6" s="34"/>
      <c r="BK6" s="34"/>
      <c r="BL6" s="34"/>
      <c r="BM6" s="34"/>
      <c r="BN6" s="34"/>
      <c r="BO6" s="34"/>
      <c r="BP6" s="34"/>
      <c r="BQ6" s="34"/>
      <c r="BR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row>
    <row r="7" spans="1:117" s="57" customFormat="1" ht="30" customHeight="1" x14ac:dyDescent="0.15">
      <c r="A7" s="585" t="s">
        <v>78</v>
      </c>
      <c r="B7" s="586"/>
      <c r="C7" s="587"/>
      <c r="D7" s="588">
        <f>+申し込みについて!J9</f>
        <v>0</v>
      </c>
      <c r="E7" s="588"/>
      <c r="F7" s="588"/>
      <c r="G7" s="588"/>
      <c r="H7" s="588"/>
      <c r="I7" s="588"/>
      <c r="J7" s="588"/>
      <c r="K7" s="588"/>
      <c r="L7" s="588"/>
      <c r="M7" s="589" t="s">
        <v>4</v>
      </c>
      <c r="N7" s="589"/>
      <c r="O7" s="589"/>
      <c r="P7" s="589"/>
      <c r="Q7" s="589"/>
      <c r="R7" s="590" t="str">
        <f>+参加申込書!I5</f>
        <v/>
      </c>
      <c r="S7" s="591" t="str">
        <f>IF(L7="小学生","小",IF(L7="大学","大",IF(L7="職場・一般","職・一","")))</f>
        <v/>
      </c>
      <c r="T7" s="591" t="e">
        <f>IF(#REF!="小学生","小",IF(#REF!="大学","大",IF(#REF!="職場・一般","職・一","")))</f>
        <v>#REF!</v>
      </c>
      <c r="U7" s="198" t="s">
        <v>5</v>
      </c>
      <c r="V7" s="592"/>
      <c r="W7" s="592"/>
      <c r="X7" s="593"/>
      <c r="Z7" s="273"/>
      <c r="AA7" s="359" t="s">
        <v>3875</v>
      </c>
      <c r="AB7" s="360"/>
      <c r="AC7" s="360"/>
      <c r="AD7" s="360"/>
      <c r="AE7" s="360"/>
      <c r="AF7" s="360"/>
      <c r="AG7" s="360"/>
      <c r="AH7" s="361"/>
      <c r="AI7" s="273"/>
      <c r="AJ7" s="273"/>
      <c r="AK7" s="273"/>
      <c r="AL7" s="273"/>
      <c r="AM7" s="274"/>
      <c r="AN7" s="275"/>
    </row>
    <row r="8" spans="1:117" s="57" customFormat="1" ht="22.5" customHeight="1" x14ac:dyDescent="0.15">
      <c r="A8" s="594" t="s">
        <v>79</v>
      </c>
      <c r="B8" s="595"/>
      <c r="C8" s="596"/>
      <c r="D8" s="597" t="e">
        <f>+参加申込書!B6</f>
        <v>#N/A</v>
      </c>
      <c r="E8" s="597"/>
      <c r="F8" s="597"/>
      <c r="G8" s="597"/>
      <c r="H8" s="597"/>
      <c r="I8" s="597"/>
      <c r="J8" s="597"/>
      <c r="K8" s="597"/>
      <c r="L8" s="597"/>
      <c r="M8" s="597"/>
      <c r="N8" s="597"/>
      <c r="O8" s="597"/>
      <c r="P8" s="597"/>
      <c r="Q8" s="597"/>
      <c r="R8" s="598" t="s">
        <v>1934</v>
      </c>
      <c r="S8" s="598"/>
      <c r="T8" s="598"/>
      <c r="U8" s="598"/>
      <c r="V8" s="598"/>
      <c r="W8" s="598"/>
      <c r="X8" s="599"/>
      <c r="Z8" s="129"/>
      <c r="AA8" s="362"/>
      <c r="AB8" s="308"/>
      <c r="AC8" s="308"/>
      <c r="AD8" s="308"/>
      <c r="AE8" s="308"/>
      <c r="AF8" s="308"/>
      <c r="AG8" s="308"/>
      <c r="AH8" s="363"/>
      <c r="AI8" s="405"/>
      <c r="AJ8" s="405"/>
      <c r="AK8" s="405"/>
      <c r="AL8" s="276"/>
      <c r="AM8" s="276"/>
      <c r="AN8" s="276"/>
      <c r="AO8" s="58"/>
      <c r="AP8" s="58"/>
      <c r="AQ8" s="58"/>
      <c r="AR8" s="58"/>
      <c r="AS8" s="58"/>
      <c r="AT8" s="58"/>
      <c r="AU8" s="58"/>
      <c r="AV8" s="58"/>
      <c r="AW8" s="58"/>
      <c r="AX8" s="58"/>
      <c r="AY8" s="58"/>
      <c r="AZ8" s="58"/>
      <c r="BA8" s="58"/>
    </row>
    <row r="9" spans="1:117" s="57" customFormat="1" ht="26.25" customHeight="1" x14ac:dyDescent="0.15">
      <c r="A9" s="600" t="s">
        <v>80</v>
      </c>
      <c r="B9" s="601"/>
      <c r="C9" s="602"/>
      <c r="D9" s="611" t="e">
        <f>+参加申込書!B7</f>
        <v>#N/A</v>
      </c>
      <c r="E9" s="611"/>
      <c r="F9" s="611"/>
      <c r="G9" s="611"/>
      <c r="H9" s="611"/>
      <c r="I9" s="611"/>
      <c r="J9" s="611"/>
      <c r="K9" s="611"/>
      <c r="L9" s="611"/>
      <c r="M9" s="611"/>
      <c r="N9" s="611"/>
      <c r="O9" s="611"/>
      <c r="P9" s="611"/>
      <c r="Q9" s="611"/>
      <c r="R9" s="612">
        <f>+申し込みについて!J11</f>
        <v>0</v>
      </c>
      <c r="S9" s="612"/>
      <c r="T9" s="612"/>
      <c r="U9" s="612"/>
      <c r="V9" s="612"/>
      <c r="W9" s="612"/>
      <c r="X9" s="613"/>
      <c r="Z9" s="273"/>
      <c r="AA9" s="362"/>
      <c r="AB9" s="308"/>
      <c r="AC9" s="308"/>
      <c r="AD9" s="308"/>
      <c r="AE9" s="308"/>
      <c r="AF9" s="308"/>
      <c r="AG9" s="308"/>
      <c r="AH9" s="363"/>
      <c r="AI9" s="405"/>
      <c r="AJ9" s="405"/>
      <c r="AK9" s="405"/>
      <c r="AL9" s="276"/>
      <c r="AM9" s="276"/>
      <c r="AN9" s="276"/>
      <c r="AO9" s="58"/>
      <c r="AP9" s="58"/>
      <c r="AQ9" s="58"/>
      <c r="AR9" s="58"/>
      <c r="AS9" s="58"/>
      <c r="AT9" s="58"/>
      <c r="AU9" s="58"/>
      <c r="AV9" s="58"/>
      <c r="AW9" s="58"/>
      <c r="AX9" s="58"/>
      <c r="AY9" s="58"/>
      <c r="AZ9" s="58"/>
      <c r="BA9" s="58"/>
    </row>
    <row r="10" spans="1:117" ht="18.75" customHeight="1" x14ac:dyDescent="0.15">
      <c r="A10" s="603" t="s">
        <v>1929</v>
      </c>
      <c r="B10" s="604"/>
      <c r="C10" s="604"/>
      <c r="D10" s="605" t="s">
        <v>3</v>
      </c>
      <c r="E10" s="605"/>
      <c r="F10" s="575" t="e">
        <f>+参加申込書!C8</f>
        <v>#N/A</v>
      </c>
      <c r="G10" s="575"/>
      <c r="H10" s="575"/>
      <c r="I10" s="575"/>
      <c r="J10" s="575"/>
      <c r="K10" s="575"/>
      <c r="L10" s="575"/>
      <c r="M10" s="614"/>
      <c r="N10" s="615"/>
      <c r="O10" s="615"/>
      <c r="P10" s="615"/>
      <c r="Q10" s="615"/>
      <c r="R10" s="615"/>
      <c r="S10" s="615"/>
      <c r="T10" s="615"/>
      <c r="U10" s="615"/>
      <c r="V10" s="615"/>
      <c r="W10" s="615"/>
      <c r="X10" s="616"/>
      <c r="Y10" s="3"/>
      <c r="Z10" s="129"/>
      <c r="AA10" s="362"/>
      <c r="AB10" s="308"/>
      <c r="AC10" s="308"/>
      <c r="AD10" s="308"/>
      <c r="AE10" s="308"/>
      <c r="AF10" s="308"/>
      <c r="AG10" s="308"/>
      <c r="AH10" s="363"/>
      <c r="AI10" s="405"/>
      <c r="AJ10" s="405"/>
      <c r="AK10" s="405"/>
      <c r="AL10" s="16"/>
      <c r="AM10" s="16"/>
      <c r="AN10" s="16"/>
    </row>
    <row r="11" spans="1:117" ht="30" customHeight="1" x14ac:dyDescent="0.15">
      <c r="A11" s="603"/>
      <c r="B11" s="604"/>
      <c r="C11" s="604"/>
      <c r="D11" s="409" t="e">
        <f>+参加申込書!C9</f>
        <v>#N/A</v>
      </c>
      <c r="E11" s="409"/>
      <c r="F11" s="409"/>
      <c r="G11" s="409"/>
      <c r="H11" s="409"/>
      <c r="I11" s="409"/>
      <c r="J11" s="409"/>
      <c r="K11" s="409"/>
      <c r="L11" s="409"/>
      <c r="M11" s="409"/>
      <c r="N11" s="409"/>
      <c r="O11" s="409"/>
      <c r="P11" s="409"/>
      <c r="Q11" s="409"/>
      <c r="R11" s="409"/>
      <c r="S11" s="409"/>
      <c r="T11" s="409"/>
      <c r="U11" s="409"/>
      <c r="V11" s="409"/>
      <c r="W11" s="409"/>
      <c r="X11" s="606"/>
      <c r="Z11" s="129"/>
      <c r="AA11" s="362"/>
      <c r="AB11" s="308"/>
      <c r="AC11" s="308"/>
      <c r="AD11" s="308"/>
      <c r="AE11" s="308"/>
      <c r="AF11" s="308"/>
      <c r="AG11" s="308"/>
      <c r="AH11" s="363"/>
      <c r="AI11" s="405"/>
      <c r="AJ11" s="405"/>
      <c r="AK11" s="405"/>
      <c r="AL11" s="16"/>
      <c r="AM11" s="16"/>
      <c r="AN11" s="16"/>
    </row>
    <row r="12" spans="1:117" ht="18.75" customHeight="1" x14ac:dyDescent="0.15">
      <c r="A12" s="603"/>
      <c r="B12" s="604"/>
      <c r="C12" s="604"/>
      <c r="D12" s="550" t="s">
        <v>82</v>
      </c>
      <c r="E12" s="550"/>
      <c r="F12" s="607" t="e">
        <f>+参加申込書!C10</f>
        <v>#N/A</v>
      </c>
      <c r="G12" s="608"/>
      <c r="H12" s="608"/>
      <c r="I12" s="608"/>
      <c r="J12" s="608"/>
      <c r="K12" s="608"/>
      <c r="L12" s="608"/>
      <c r="M12" s="605" t="s">
        <v>83</v>
      </c>
      <c r="N12" s="605"/>
      <c r="O12" s="609" t="e">
        <f>+参加申込書!H10</f>
        <v>#N/A</v>
      </c>
      <c r="P12" s="575"/>
      <c r="Q12" s="575"/>
      <c r="R12" s="575"/>
      <c r="S12" s="575"/>
      <c r="T12" s="575"/>
      <c r="U12" s="575"/>
      <c r="V12" s="575"/>
      <c r="W12" s="575"/>
      <c r="X12" s="610"/>
      <c r="Y12" s="3"/>
      <c r="Z12" s="129"/>
      <c r="AA12" s="362"/>
      <c r="AB12" s="308"/>
      <c r="AC12" s="308"/>
      <c r="AD12" s="308"/>
      <c r="AE12" s="308"/>
      <c r="AF12" s="308"/>
      <c r="AG12" s="308"/>
      <c r="AH12" s="363"/>
      <c r="AI12" s="405"/>
      <c r="AJ12" s="405"/>
      <c r="AK12" s="405"/>
      <c r="AL12" s="16"/>
      <c r="AM12" s="16"/>
      <c r="AN12" s="16"/>
    </row>
    <row r="13" spans="1:117" ht="22.5" customHeight="1" x14ac:dyDescent="0.15">
      <c r="A13" s="546" t="s">
        <v>6</v>
      </c>
      <c r="B13" s="547"/>
      <c r="C13" s="547"/>
      <c r="D13" s="548">
        <f>+参加申込書!C11</f>
        <v>0</v>
      </c>
      <c r="E13" s="548"/>
      <c r="F13" s="548"/>
      <c r="G13" s="548"/>
      <c r="H13" s="548"/>
      <c r="I13" s="548"/>
      <c r="J13" s="548"/>
      <c r="K13" s="548"/>
      <c r="L13" s="548"/>
      <c r="M13" s="549" t="s">
        <v>12</v>
      </c>
      <c r="N13" s="549"/>
      <c r="O13" s="550" t="s">
        <v>7</v>
      </c>
      <c r="P13" s="550"/>
      <c r="Q13" s="550"/>
      <c r="R13" s="550"/>
      <c r="S13" s="550"/>
      <c r="T13" s="550"/>
      <c r="U13" s="550"/>
      <c r="V13" s="550"/>
      <c r="W13" s="550"/>
      <c r="X13" s="551"/>
      <c r="Z13" s="16"/>
      <c r="AA13" s="362"/>
      <c r="AB13" s="308"/>
      <c r="AC13" s="308"/>
      <c r="AD13" s="308"/>
      <c r="AE13" s="308"/>
      <c r="AF13" s="308"/>
      <c r="AG13" s="308"/>
      <c r="AH13" s="363"/>
      <c r="AI13" s="405"/>
      <c r="AJ13" s="405"/>
      <c r="AK13" s="405"/>
      <c r="AL13" s="16"/>
      <c r="AM13" s="16"/>
      <c r="AN13" s="16"/>
    </row>
    <row r="14" spans="1:117" ht="26.25" customHeight="1" x14ac:dyDescent="0.15">
      <c r="A14" s="552" t="s">
        <v>84</v>
      </c>
      <c r="B14" s="553"/>
      <c r="C14" s="553"/>
      <c r="D14" s="563">
        <f>+参加申込書!C12</f>
        <v>0</v>
      </c>
      <c r="E14" s="563"/>
      <c r="F14" s="563"/>
      <c r="G14" s="563"/>
      <c r="H14" s="563"/>
      <c r="I14" s="563"/>
      <c r="J14" s="563"/>
      <c r="K14" s="563"/>
      <c r="L14" s="563"/>
      <c r="M14" s="549"/>
      <c r="N14" s="549"/>
      <c r="O14" s="564">
        <f>+参加申込書!H12</f>
        <v>0</v>
      </c>
      <c r="P14" s="565"/>
      <c r="Q14" s="565"/>
      <c r="R14" s="565"/>
      <c r="S14" s="565"/>
      <c r="T14" s="565"/>
      <c r="U14" s="565"/>
      <c r="V14" s="565"/>
      <c r="W14" s="565"/>
      <c r="X14" s="566"/>
      <c r="Y14" s="3"/>
      <c r="Z14" s="129"/>
      <c r="AA14" s="362"/>
      <c r="AB14" s="308"/>
      <c r="AC14" s="308"/>
      <c r="AD14" s="308"/>
      <c r="AE14" s="308"/>
      <c r="AF14" s="308"/>
      <c r="AG14" s="308"/>
      <c r="AH14" s="363"/>
      <c r="AI14" s="16"/>
      <c r="AJ14" s="16"/>
      <c r="AK14" s="16"/>
      <c r="AL14" s="16"/>
      <c r="AM14" s="16"/>
      <c r="AN14" s="16"/>
    </row>
    <row r="15" spans="1:117" ht="22.5" customHeight="1" thickBot="1" x14ac:dyDescent="0.2">
      <c r="A15" s="554"/>
      <c r="B15" s="555"/>
      <c r="C15" s="555"/>
      <c r="D15" s="199" t="s">
        <v>85</v>
      </c>
      <c r="E15" s="199"/>
      <c r="F15" s="200"/>
      <c r="G15" s="201"/>
      <c r="H15" s="567">
        <f>+参加申込書!D13</f>
        <v>0</v>
      </c>
      <c r="I15" s="567"/>
      <c r="J15" s="567"/>
      <c r="K15" s="567"/>
      <c r="L15" s="567"/>
      <c r="M15" s="567"/>
      <c r="N15" s="567"/>
      <c r="O15" s="567"/>
      <c r="P15" s="567"/>
      <c r="Q15" s="567"/>
      <c r="R15" s="567"/>
      <c r="S15" s="567"/>
      <c r="T15" s="567"/>
      <c r="U15" s="567"/>
      <c r="V15" s="567"/>
      <c r="W15" s="567"/>
      <c r="X15" s="568"/>
      <c r="Y15" s="3"/>
      <c r="Z15" s="129"/>
      <c r="AA15" s="364"/>
      <c r="AB15" s="365"/>
      <c r="AC15" s="365"/>
      <c r="AD15" s="365"/>
      <c r="AE15" s="365"/>
      <c r="AF15" s="365"/>
      <c r="AG15" s="365"/>
      <c r="AH15" s="366"/>
      <c r="AI15" s="16"/>
      <c r="AJ15" s="16"/>
      <c r="AK15" s="16"/>
      <c r="AL15" s="16"/>
      <c r="AM15" s="16"/>
      <c r="AN15" s="16"/>
    </row>
    <row r="16" spans="1:117" ht="22.5" customHeight="1" thickTop="1" x14ac:dyDescent="0.15">
      <c r="A16" s="569" t="s">
        <v>1</v>
      </c>
      <c r="B16" s="570"/>
      <c r="C16" s="570"/>
      <c r="D16" s="571"/>
      <c r="E16" s="571"/>
      <c r="F16" s="571"/>
      <c r="G16" s="571"/>
      <c r="H16" s="571"/>
      <c r="I16" s="571"/>
      <c r="J16" s="571"/>
      <c r="K16" s="571"/>
      <c r="L16" s="571"/>
      <c r="M16" s="572" t="s">
        <v>86</v>
      </c>
      <c r="N16" s="572"/>
      <c r="O16" s="572"/>
      <c r="P16" s="572"/>
      <c r="Q16" s="572"/>
      <c r="R16" s="574"/>
      <c r="S16" s="574"/>
      <c r="T16" s="574"/>
      <c r="U16" s="574"/>
      <c r="V16" s="576" t="s">
        <v>81</v>
      </c>
      <c r="W16" s="576"/>
      <c r="X16" s="577"/>
      <c r="Y16" s="59"/>
      <c r="Z16" s="129" t="s">
        <v>87</v>
      </c>
      <c r="AA16" s="16"/>
      <c r="AB16" s="16"/>
      <c r="AC16" s="16"/>
      <c r="AD16" s="16"/>
      <c r="AE16" s="16"/>
      <c r="AF16" s="16"/>
      <c r="AG16" s="16"/>
      <c r="AH16" s="16"/>
      <c r="AI16" s="16"/>
      <c r="AJ16" s="16"/>
      <c r="AK16" s="16"/>
      <c r="AL16" s="16"/>
      <c r="AM16" s="16"/>
      <c r="AN16" s="16"/>
    </row>
    <row r="17" spans="1:81" ht="22.5" customHeight="1" x14ac:dyDescent="0.15">
      <c r="A17" s="580" t="s">
        <v>88</v>
      </c>
      <c r="B17" s="581"/>
      <c r="C17" s="581"/>
      <c r="D17" s="582"/>
      <c r="E17" s="582"/>
      <c r="F17" s="582"/>
      <c r="G17" s="582"/>
      <c r="H17" s="582"/>
      <c r="I17" s="582"/>
      <c r="J17" s="582"/>
      <c r="K17" s="582"/>
      <c r="L17" s="582"/>
      <c r="M17" s="573"/>
      <c r="N17" s="573"/>
      <c r="O17" s="573"/>
      <c r="P17" s="573"/>
      <c r="Q17" s="573"/>
      <c r="R17" s="575"/>
      <c r="S17" s="575"/>
      <c r="T17" s="575"/>
      <c r="U17" s="575"/>
      <c r="V17" s="578"/>
      <c r="W17" s="578"/>
      <c r="X17" s="579"/>
      <c r="Y17" s="59"/>
      <c r="Z17" s="129" t="s">
        <v>89</v>
      </c>
      <c r="AA17" s="16"/>
      <c r="AB17" s="16"/>
      <c r="AC17" s="16"/>
      <c r="AD17" s="16"/>
      <c r="AE17" s="16"/>
      <c r="AF17" s="16"/>
      <c r="AG17" s="16"/>
      <c r="AH17" s="16"/>
      <c r="AI17" s="16"/>
      <c r="AJ17" s="16"/>
      <c r="AK17" s="16"/>
      <c r="AL17" s="16"/>
      <c r="AM17" s="16"/>
      <c r="AN17" s="16"/>
    </row>
    <row r="18" spans="1:81" ht="18.75" customHeight="1" x14ac:dyDescent="0.15">
      <c r="A18" s="556" t="s">
        <v>90</v>
      </c>
      <c r="B18" s="557"/>
      <c r="C18" s="557"/>
      <c r="D18" s="517"/>
      <c r="E18" s="518"/>
      <c r="F18" s="518"/>
      <c r="G18" s="558"/>
      <c r="H18" s="559" t="s">
        <v>91</v>
      </c>
      <c r="I18" s="560"/>
      <c r="J18" s="561"/>
      <c r="K18" s="561"/>
      <c r="L18" s="561"/>
      <c r="M18" s="516" t="s">
        <v>92</v>
      </c>
      <c r="N18" s="516"/>
      <c r="O18" s="516"/>
      <c r="P18" s="516"/>
      <c r="Q18" s="516"/>
      <c r="R18" s="561"/>
      <c r="S18" s="561"/>
      <c r="T18" s="561"/>
      <c r="U18" s="561"/>
      <c r="V18" s="561"/>
      <c r="W18" s="561"/>
      <c r="X18" s="562"/>
      <c r="Y18" s="59"/>
      <c r="Z18" s="129" t="s">
        <v>93</v>
      </c>
      <c r="AA18" s="16"/>
      <c r="AB18" s="16"/>
      <c r="AC18" s="16"/>
      <c r="AD18" s="16"/>
      <c r="AE18" s="16"/>
      <c r="AF18" s="16"/>
      <c r="AG18" s="16"/>
      <c r="AH18" s="16"/>
      <c r="AI18" s="16"/>
      <c r="AJ18" s="16"/>
      <c r="AK18" s="16"/>
      <c r="AL18" s="16"/>
      <c r="AM18" s="16"/>
      <c r="AN18" s="16"/>
    </row>
    <row r="19" spans="1:81" ht="18.75" customHeight="1" x14ac:dyDescent="0.15">
      <c r="A19" s="515" t="s">
        <v>94</v>
      </c>
      <c r="B19" s="516"/>
      <c r="C19" s="516"/>
      <c r="D19" s="517"/>
      <c r="E19" s="518"/>
      <c r="F19" s="518"/>
      <c r="G19" s="518"/>
      <c r="H19" s="518"/>
      <c r="I19" s="518"/>
      <c r="J19" s="518"/>
      <c r="K19" s="518"/>
      <c r="L19" s="518"/>
      <c r="M19" s="518"/>
      <c r="N19" s="518"/>
      <c r="O19" s="518"/>
      <c r="P19" s="518"/>
      <c r="Q19" s="518"/>
      <c r="R19" s="518"/>
      <c r="S19" s="518"/>
      <c r="T19" s="518"/>
      <c r="U19" s="518"/>
      <c r="V19" s="518"/>
      <c r="W19" s="518"/>
      <c r="X19" s="519"/>
      <c r="Y19" s="59"/>
      <c r="Z19" s="129" t="s">
        <v>95</v>
      </c>
      <c r="AA19" s="16"/>
      <c r="AB19" s="16"/>
      <c r="AC19" s="16"/>
      <c r="AD19" s="16"/>
      <c r="AE19" s="16"/>
      <c r="AF19" s="16"/>
      <c r="AG19" s="16"/>
      <c r="AH19" s="16"/>
      <c r="AI19" s="16"/>
      <c r="AJ19" s="16"/>
      <c r="AK19" s="16"/>
      <c r="AL19" s="16"/>
      <c r="AM19" s="16"/>
      <c r="AN19" s="16"/>
    </row>
    <row r="20" spans="1:81" s="57" customFormat="1" ht="26.25" customHeight="1" x14ac:dyDescent="0.15">
      <c r="A20" s="520" t="s">
        <v>96</v>
      </c>
      <c r="B20" s="522" t="s">
        <v>97</v>
      </c>
      <c r="C20" s="523"/>
      <c r="D20" s="524" t="s">
        <v>98</v>
      </c>
      <c r="E20" s="525"/>
      <c r="F20" s="526"/>
      <c r="G20" s="527"/>
      <c r="H20" s="527"/>
      <c r="I20" s="527"/>
      <c r="J20" s="527"/>
      <c r="K20" s="527"/>
      <c r="L20" s="527"/>
      <c r="M20" s="527"/>
      <c r="N20" s="527"/>
      <c r="O20" s="527"/>
      <c r="P20" s="527"/>
      <c r="Q20" s="527"/>
      <c r="R20" s="527"/>
      <c r="S20" s="527"/>
      <c r="T20" s="527"/>
      <c r="U20" s="527"/>
      <c r="V20" s="527"/>
      <c r="W20" s="527"/>
      <c r="X20" s="528"/>
      <c r="Z20" s="276" t="s">
        <v>99</v>
      </c>
      <c r="AA20" s="276"/>
      <c r="AB20" s="276"/>
      <c r="AC20" s="276"/>
      <c r="AD20" s="276"/>
      <c r="AE20" s="276"/>
      <c r="AF20" s="276"/>
      <c r="AG20" s="276"/>
      <c r="AH20" s="276"/>
      <c r="AI20" s="276"/>
      <c r="AJ20" s="276"/>
      <c r="AK20" s="276"/>
      <c r="AL20" s="276"/>
      <c r="AM20" s="276"/>
      <c r="AN20" s="276"/>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row>
    <row r="21" spans="1:81" s="57" customFormat="1" ht="26.25" customHeight="1" x14ac:dyDescent="0.15">
      <c r="A21" s="520"/>
      <c r="B21" s="522"/>
      <c r="C21" s="523"/>
      <c r="D21" s="529" t="s">
        <v>100</v>
      </c>
      <c r="E21" s="530"/>
      <c r="F21" s="543"/>
      <c r="G21" s="544"/>
      <c r="H21" s="544"/>
      <c r="I21" s="544"/>
      <c r="J21" s="544"/>
      <c r="K21" s="544"/>
      <c r="L21" s="544"/>
      <c r="M21" s="544"/>
      <c r="N21" s="544"/>
      <c r="O21" s="544"/>
      <c r="P21" s="544"/>
      <c r="Q21" s="544"/>
      <c r="R21" s="544"/>
      <c r="S21" s="544"/>
      <c r="T21" s="544"/>
      <c r="U21" s="544"/>
      <c r="V21" s="544"/>
      <c r="W21" s="544"/>
      <c r="X21" s="545"/>
      <c r="Z21" s="276"/>
      <c r="AA21" s="276"/>
      <c r="AB21" s="276"/>
      <c r="AC21" s="276"/>
      <c r="AD21" s="276"/>
      <c r="AE21" s="276"/>
      <c r="AF21" s="276"/>
      <c r="AG21" s="276"/>
      <c r="AH21" s="276"/>
      <c r="AI21" s="276"/>
      <c r="AJ21" s="276"/>
      <c r="AK21" s="276"/>
      <c r="AL21" s="276"/>
      <c r="AM21" s="276"/>
      <c r="AN21" s="276"/>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row>
    <row r="22" spans="1:81" s="57" customFormat="1" ht="26.25" customHeight="1" x14ac:dyDescent="0.15">
      <c r="A22" s="520"/>
      <c r="B22" s="504"/>
      <c r="C22" s="505"/>
      <c r="D22" s="499" t="s">
        <v>101</v>
      </c>
      <c r="E22" s="500"/>
      <c r="F22" s="480"/>
      <c r="G22" s="481"/>
      <c r="H22" s="481"/>
      <c r="I22" s="481"/>
      <c r="J22" s="481"/>
      <c r="K22" s="481"/>
      <c r="L22" s="481"/>
      <c r="M22" s="481"/>
      <c r="N22" s="481"/>
      <c r="O22" s="481"/>
      <c r="P22" s="481"/>
      <c r="Q22" s="481"/>
      <c r="R22" s="481"/>
      <c r="S22" s="481"/>
      <c r="T22" s="481"/>
      <c r="U22" s="481"/>
      <c r="V22" s="481"/>
      <c r="W22" s="481"/>
      <c r="X22" s="501"/>
      <c r="Z22" s="276" t="s">
        <v>102</v>
      </c>
      <c r="AA22" s="273"/>
      <c r="AB22" s="273"/>
      <c r="AC22" s="273"/>
      <c r="AD22" s="273"/>
      <c r="AE22" s="273"/>
      <c r="AF22" s="273"/>
      <c r="AG22" s="273"/>
      <c r="AH22" s="273"/>
      <c r="AI22" s="273"/>
      <c r="AJ22" s="273"/>
      <c r="AK22" s="273"/>
      <c r="AL22" s="273"/>
      <c r="AM22" s="273"/>
      <c r="AN22" s="273"/>
    </row>
    <row r="23" spans="1:81" s="57" customFormat="1" ht="22.5" customHeight="1" x14ac:dyDescent="0.15">
      <c r="A23" s="520"/>
      <c r="B23" s="502" t="s">
        <v>103</v>
      </c>
      <c r="C23" s="503"/>
      <c r="D23" s="506" t="s">
        <v>104</v>
      </c>
      <c r="E23" s="507"/>
      <c r="F23" s="508"/>
      <c r="G23" s="509"/>
      <c r="H23" s="509"/>
      <c r="I23" s="509"/>
      <c r="J23" s="509"/>
      <c r="K23" s="510"/>
      <c r="L23" s="511" t="s">
        <v>101</v>
      </c>
      <c r="M23" s="512"/>
      <c r="N23" s="480"/>
      <c r="O23" s="481"/>
      <c r="P23" s="481"/>
      <c r="Q23" s="481"/>
      <c r="R23" s="481"/>
      <c r="S23" s="481"/>
      <c r="T23" s="481"/>
      <c r="U23" s="481"/>
      <c r="V23" s="481"/>
      <c r="W23" s="481"/>
      <c r="X23" s="501"/>
      <c r="Z23" s="276" t="s">
        <v>105</v>
      </c>
      <c r="AA23" s="273"/>
      <c r="AB23" s="273"/>
      <c r="AC23" s="273"/>
      <c r="AD23" s="273"/>
      <c r="AE23" s="273"/>
      <c r="AF23" s="273"/>
      <c r="AG23" s="273"/>
      <c r="AH23" s="273"/>
      <c r="AI23" s="273"/>
      <c r="AJ23" s="273"/>
      <c r="AK23" s="273"/>
      <c r="AL23" s="273"/>
      <c r="AM23" s="273"/>
      <c r="AN23" s="273"/>
    </row>
    <row r="24" spans="1:81" s="57" customFormat="1" ht="22.5" customHeight="1" x14ac:dyDescent="0.15">
      <c r="A24" s="520"/>
      <c r="B24" s="504"/>
      <c r="C24" s="505"/>
      <c r="D24" s="529" t="s">
        <v>100</v>
      </c>
      <c r="E24" s="530"/>
      <c r="F24" s="531"/>
      <c r="G24" s="532"/>
      <c r="H24" s="532"/>
      <c r="I24" s="532"/>
      <c r="J24" s="532"/>
      <c r="K24" s="533"/>
      <c r="L24" s="534" t="s">
        <v>106</v>
      </c>
      <c r="M24" s="535"/>
      <c r="N24" s="480"/>
      <c r="O24" s="481"/>
      <c r="P24" s="482"/>
      <c r="Q24" s="202" t="s">
        <v>107</v>
      </c>
      <c r="R24" s="202" t="s">
        <v>108</v>
      </c>
      <c r="S24" s="457"/>
      <c r="T24" s="457"/>
      <c r="U24" s="457"/>
      <c r="V24" s="457"/>
      <c r="W24" s="513" t="s">
        <v>107</v>
      </c>
      <c r="X24" s="514"/>
      <c r="Z24" s="276" t="s">
        <v>3767</v>
      </c>
      <c r="AA24" s="273"/>
      <c r="AB24" s="273"/>
      <c r="AC24" s="273"/>
      <c r="AD24" s="273"/>
      <c r="AE24" s="273"/>
      <c r="AF24" s="273"/>
      <c r="AG24" s="273"/>
      <c r="AH24" s="273"/>
      <c r="AI24" s="273"/>
      <c r="AJ24" s="273"/>
      <c r="AK24" s="273"/>
      <c r="AL24" s="273"/>
      <c r="AM24" s="273"/>
      <c r="AN24" s="273"/>
    </row>
    <row r="25" spans="1:81" s="57" customFormat="1" ht="22.5" customHeight="1" x14ac:dyDescent="0.15">
      <c r="A25" s="520"/>
      <c r="B25" s="502" t="s">
        <v>109</v>
      </c>
      <c r="C25" s="503"/>
      <c r="D25" s="506" t="s">
        <v>110</v>
      </c>
      <c r="E25" s="507"/>
      <c r="F25" s="508"/>
      <c r="G25" s="509"/>
      <c r="H25" s="509"/>
      <c r="I25" s="509"/>
      <c r="J25" s="509"/>
      <c r="K25" s="510"/>
      <c r="L25" s="499" t="s">
        <v>111</v>
      </c>
      <c r="M25" s="500"/>
      <c r="N25" s="480"/>
      <c r="O25" s="481"/>
      <c r="P25" s="481"/>
      <c r="Q25" s="481"/>
      <c r="R25" s="481"/>
      <c r="S25" s="481"/>
      <c r="T25" s="481"/>
      <c r="U25" s="481"/>
      <c r="V25" s="481"/>
      <c r="W25" s="481"/>
      <c r="X25" s="501"/>
      <c r="Z25" s="276" t="s">
        <v>105</v>
      </c>
      <c r="AA25" s="273"/>
      <c r="AB25" s="273"/>
      <c r="AC25" s="273"/>
      <c r="AD25" s="273"/>
      <c r="AE25" s="273"/>
      <c r="AF25" s="273"/>
      <c r="AG25" s="273"/>
      <c r="AH25" s="273"/>
      <c r="AI25" s="273"/>
      <c r="AJ25" s="273"/>
      <c r="AK25" s="273"/>
      <c r="AL25" s="273"/>
      <c r="AM25" s="273"/>
      <c r="AN25" s="273"/>
    </row>
    <row r="26" spans="1:81" s="57" customFormat="1" ht="22.5" customHeight="1" x14ac:dyDescent="0.15">
      <c r="A26" s="520"/>
      <c r="B26" s="504"/>
      <c r="C26" s="505"/>
      <c r="D26" s="529" t="s">
        <v>100</v>
      </c>
      <c r="E26" s="530"/>
      <c r="F26" s="531"/>
      <c r="G26" s="532"/>
      <c r="H26" s="532"/>
      <c r="I26" s="532"/>
      <c r="J26" s="532"/>
      <c r="K26" s="533"/>
      <c r="L26" s="540" t="str">
        <f>IF(OR(T27="レンタル",T27="未出版"),"許諾書の提出が必要です。","")</f>
        <v/>
      </c>
      <c r="M26" s="541" t="str">
        <f t="shared" ref="M26:X26" si="0">IF(OR(Q24&gt;=21,Q25&gt;=21),"変更願の提出が必要です。","")</f>
        <v>変更願の提出が必要です。</v>
      </c>
      <c r="N26" s="541" t="str">
        <f t="shared" si="0"/>
        <v>変更願の提出が必要です。</v>
      </c>
      <c r="O26" s="541" t="str">
        <f t="shared" si="0"/>
        <v/>
      </c>
      <c r="P26" s="541" t="str">
        <f t="shared" si="0"/>
        <v/>
      </c>
      <c r="Q26" s="541" t="str">
        <f t="shared" si="0"/>
        <v/>
      </c>
      <c r="R26" s="541" t="str">
        <f t="shared" si="0"/>
        <v/>
      </c>
      <c r="S26" s="541" t="str">
        <f t="shared" si="0"/>
        <v>変更願の提出が必要です。</v>
      </c>
      <c r="T26" s="541" t="str">
        <f t="shared" si="0"/>
        <v/>
      </c>
      <c r="U26" s="541" t="str">
        <f t="shared" si="0"/>
        <v/>
      </c>
      <c r="V26" s="541" t="str">
        <f t="shared" si="0"/>
        <v>変更願の提出が必要です。</v>
      </c>
      <c r="W26" s="541" t="str">
        <f t="shared" si="0"/>
        <v/>
      </c>
      <c r="X26" s="542" t="str">
        <f t="shared" si="0"/>
        <v/>
      </c>
      <c r="Z26" s="273"/>
      <c r="AA26" s="273"/>
      <c r="AB26" s="273"/>
      <c r="AC26" s="273"/>
      <c r="AD26" s="273"/>
      <c r="AE26" s="273"/>
      <c r="AF26" s="273"/>
      <c r="AG26" s="273"/>
      <c r="AH26" s="273"/>
      <c r="AI26" s="273"/>
      <c r="AJ26" s="273"/>
      <c r="AK26" s="273"/>
      <c r="AL26" s="273"/>
      <c r="AM26" s="273"/>
      <c r="AN26" s="273"/>
    </row>
    <row r="27" spans="1:81" s="57" customFormat="1" ht="22.5" customHeight="1" thickBot="1" x14ac:dyDescent="0.2">
      <c r="A27" s="521"/>
      <c r="B27" s="536" t="s">
        <v>112</v>
      </c>
      <c r="C27" s="537"/>
      <c r="D27" s="536" t="s">
        <v>113</v>
      </c>
      <c r="E27" s="537"/>
      <c r="F27" s="538"/>
      <c r="G27" s="538"/>
      <c r="H27" s="538"/>
      <c r="I27" s="538"/>
      <c r="J27" s="538"/>
      <c r="K27" s="538"/>
      <c r="L27" s="538"/>
      <c r="M27" s="538"/>
      <c r="N27" s="538"/>
      <c r="O27" s="538"/>
      <c r="P27" s="538"/>
      <c r="Q27" s="538"/>
      <c r="R27" s="538"/>
      <c r="S27" s="538"/>
      <c r="T27" s="538"/>
      <c r="U27" s="538"/>
      <c r="V27" s="538"/>
      <c r="W27" s="538"/>
      <c r="X27" s="539"/>
      <c r="Z27" s="276" t="s">
        <v>114</v>
      </c>
      <c r="AA27" s="273"/>
      <c r="AB27" s="273"/>
      <c r="AC27" s="273"/>
      <c r="AD27" s="273"/>
      <c r="AE27" s="273"/>
      <c r="AF27" s="273"/>
      <c r="AG27" s="273"/>
      <c r="AH27" s="273"/>
      <c r="AI27" s="273"/>
      <c r="AJ27" s="273"/>
      <c r="AK27" s="273"/>
      <c r="AL27" s="273"/>
      <c r="AM27" s="273"/>
      <c r="AN27" s="273"/>
    </row>
    <row r="28" spans="1:81" s="57" customFormat="1" ht="75" customHeight="1" thickTop="1" x14ac:dyDescent="0.15">
      <c r="A28" s="487" t="s">
        <v>3821</v>
      </c>
      <c r="B28" s="488"/>
      <c r="C28" s="489"/>
      <c r="D28" s="493"/>
      <c r="E28" s="493"/>
      <c r="F28" s="493"/>
      <c r="G28" s="493"/>
      <c r="H28" s="493"/>
      <c r="I28" s="493"/>
      <c r="J28" s="493"/>
      <c r="K28" s="493"/>
      <c r="L28" s="493"/>
      <c r="M28" s="493"/>
      <c r="N28" s="493"/>
      <c r="O28" s="493"/>
      <c r="P28" s="493"/>
      <c r="Q28" s="493"/>
      <c r="R28" s="495" t="s">
        <v>3820</v>
      </c>
      <c r="S28" s="496"/>
      <c r="T28" s="496"/>
      <c r="U28" s="496"/>
      <c r="V28" s="497"/>
      <c r="W28" s="497"/>
      <c r="X28" s="204" t="s">
        <v>115</v>
      </c>
      <c r="Z28" s="498" t="s">
        <v>116</v>
      </c>
      <c r="AA28" s="498"/>
      <c r="AB28" s="498"/>
      <c r="AC28" s="498"/>
      <c r="AD28" s="498"/>
      <c r="AE28" s="498"/>
      <c r="AF28" s="498"/>
      <c r="AG28" s="498"/>
      <c r="AH28" s="498"/>
      <c r="AI28" s="498"/>
      <c r="AJ28" s="498"/>
      <c r="AK28" s="498"/>
      <c r="AL28" s="498"/>
      <c r="AM28" s="498"/>
      <c r="AN28" s="498"/>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row>
    <row r="29" spans="1:81" s="57" customFormat="1" ht="19.149999999999999" customHeight="1" x14ac:dyDescent="0.15">
      <c r="A29" s="490"/>
      <c r="B29" s="491"/>
      <c r="C29" s="492"/>
      <c r="D29" s="494"/>
      <c r="E29" s="494"/>
      <c r="F29" s="494"/>
      <c r="G29" s="494"/>
      <c r="H29" s="494"/>
      <c r="I29" s="494"/>
      <c r="J29" s="494"/>
      <c r="K29" s="494"/>
      <c r="L29" s="494"/>
      <c r="M29" s="494"/>
      <c r="N29" s="494"/>
      <c r="O29" s="494"/>
      <c r="P29" s="494"/>
      <c r="Q29" s="494"/>
      <c r="R29" s="475" t="str">
        <f>IF(OR(V27&gt;=21,V28&gt;=21),"変更願の提出が必要です。","")</f>
        <v/>
      </c>
      <c r="S29" s="475"/>
      <c r="T29" s="475"/>
      <c r="U29" s="475"/>
      <c r="V29" s="475"/>
      <c r="W29" s="475"/>
      <c r="X29" s="476"/>
      <c r="Z29" s="129" t="s">
        <v>117</v>
      </c>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row>
    <row r="30" spans="1:81" s="57" customFormat="1" ht="18.75" customHeight="1" x14ac:dyDescent="0.15">
      <c r="A30" s="477" t="s">
        <v>118</v>
      </c>
      <c r="B30" s="478"/>
      <c r="C30" s="478"/>
      <c r="D30" s="479" t="s">
        <v>119</v>
      </c>
      <c r="E30" s="479"/>
      <c r="F30" s="479"/>
      <c r="G30" s="479"/>
      <c r="H30" s="455" t="s">
        <v>120</v>
      </c>
      <c r="I30" s="456"/>
      <c r="J30" s="203"/>
      <c r="K30" s="205" t="s">
        <v>121</v>
      </c>
      <c r="L30" s="455" t="s">
        <v>122</v>
      </c>
      <c r="M30" s="456"/>
      <c r="N30" s="480"/>
      <c r="O30" s="481"/>
      <c r="P30" s="481"/>
      <c r="Q30" s="481"/>
      <c r="R30" s="481"/>
      <c r="S30" s="482"/>
      <c r="T30" s="483" t="s">
        <v>123</v>
      </c>
      <c r="U30" s="484"/>
      <c r="V30" s="457"/>
      <c r="W30" s="457"/>
      <c r="X30" s="206" t="s">
        <v>124</v>
      </c>
      <c r="Z30" s="276" t="s">
        <v>125</v>
      </c>
      <c r="AA30" s="273"/>
      <c r="AB30" s="273"/>
      <c r="AC30" s="273"/>
      <c r="AD30" s="273"/>
      <c r="AE30" s="273"/>
      <c r="AF30" s="273"/>
      <c r="AG30" s="273"/>
      <c r="AH30" s="273"/>
      <c r="AI30" s="273"/>
      <c r="AJ30" s="273"/>
      <c r="AK30" s="273"/>
      <c r="AL30" s="273"/>
      <c r="AM30" s="273"/>
      <c r="AN30" s="273"/>
    </row>
    <row r="31" spans="1:81" s="57" customFormat="1" ht="18.75" customHeight="1" x14ac:dyDescent="0.15">
      <c r="A31" s="485"/>
      <c r="B31" s="486"/>
      <c r="C31" s="486"/>
      <c r="D31" s="479"/>
      <c r="E31" s="479"/>
      <c r="F31" s="479"/>
      <c r="G31" s="479"/>
      <c r="H31" s="455" t="s">
        <v>126</v>
      </c>
      <c r="I31" s="456"/>
      <c r="J31" s="457"/>
      <c r="K31" s="457"/>
      <c r="L31" s="457"/>
      <c r="M31" s="458" t="s">
        <v>1933</v>
      </c>
      <c r="N31" s="458"/>
      <c r="O31" s="458"/>
      <c r="P31" s="459"/>
      <c r="Q31" s="459"/>
      <c r="R31" s="459"/>
      <c r="S31" s="459"/>
      <c r="T31" s="459"/>
      <c r="U31" s="459"/>
      <c r="V31" s="459"/>
      <c r="W31" s="459"/>
      <c r="X31" s="460"/>
      <c r="Z31" s="276" t="s">
        <v>127</v>
      </c>
      <c r="AA31" s="273"/>
      <c r="AB31" s="273"/>
      <c r="AC31" s="273"/>
      <c r="AD31" s="273"/>
      <c r="AE31" s="273"/>
      <c r="AF31" s="273"/>
      <c r="AG31" s="273"/>
      <c r="AH31" s="273"/>
      <c r="AI31" s="273"/>
      <c r="AJ31" s="273"/>
      <c r="AK31" s="273"/>
      <c r="AL31" s="273"/>
      <c r="AM31" s="273"/>
      <c r="AN31" s="273"/>
    </row>
    <row r="32" spans="1:81" s="57" customFormat="1" ht="15.75" customHeight="1" x14ac:dyDescent="0.15">
      <c r="A32" s="461" t="s">
        <v>128</v>
      </c>
      <c r="B32" s="462"/>
      <c r="C32" s="462"/>
      <c r="D32" s="465" t="s">
        <v>129</v>
      </c>
      <c r="E32" s="465"/>
      <c r="F32" s="466"/>
      <c r="G32" s="207"/>
      <c r="H32" s="469" t="s">
        <v>130</v>
      </c>
      <c r="I32" s="469"/>
      <c r="J32" s="469"/>
      <c r="K32" s="469"/>
      <c r="L32" s="469"/>
      <c r="M32" s="469"/>
      <c r="N32" s="469"/>
      <c r="O32" s="469"/>
      <c r="P32" s="469"/>
      <c r="Q32" s="469"/>
      <c r="R32" s="469"/>
      <c r="S32" s="469"/>
      <c r="T32" s="469"/>
      <c r="U32" s="469"/>
      <c r="V32" s="469"/>
      <c r="W32" s="469"/>
      <c r="X32" s="470"/>
      <c r="Y32" s="61"/>
      <c r="Z32" s="276"/>
      <c r="AA32" s="277"/>
      <c r="AB32" s="273"/>
      <c r="AC32" s="273"/>
      <c r="AD32" s="273"/>
      <c r="AE32" s="273"/>
      <c r="AF32" s="273"/>
      <c r="AG32" s="273"/>
      <c r="AH32" s="273"/>
      <c r="AI32" s="273"/>
      <c r="AJ32" s="273"/>
      <c r="AK32" s="273"/>
      <c r="AL32" s="273"/>
      <c r="AM32" s="273"/>
      <c r="AN32" s="273"/>
    </row>
    <row r="33" spans="1:40" s="57" customFormat="1" ht="15.75" customHeight="1" x14ac:dyDescent="0.15">
      <c r="A33" s="463"/>
      <c r="B33" s="464"/>
      <c r="C33" s="464"/>
      <c r="D33" s="467"/>
      <c r="E33" s="467"/>
      <c r="F33" s="468"/>
      <c r="G33" s="63"/>
      <c r="H33" s="440" t="s">
        <v>131</v>
      </c>
      <c r="I33" s="440"/>
      <c r="J33" s="440"/>
      <c r="K33" s="440"/>
      <c r="L33" s="440"/>
      <c r="M33" s="440"/>
      <c r="N33" s="440"/>
      <c r="O33" s="440"/>
      <c r="P33" s="440"/>
      <c r="Q33" s="440"/>
      <c r="R33" s="440"/>
      <c r="S33" s="440"/>
      <c r="T33" s="440"/>
      <c r="U33" s="440"/>
      <c r="V33" s="440"/>
      <c r="W33" s="440"/>
      <c r="X33" s="441"/>
      <c r="Y33" s="61"/>
      <c r="Z33" s="276"/>
      <c r="AA33" s="277"/>
      <c r="AB33" s="273"/>
      <c r="AC33" s="273"/>
      <c r="AD33" s="273"/>
      <c r="AE33" s="273"/>
      <c r="AF33" s="273"/>
      <c r="AG33" s="273"/>
      <c r="AH33" s="273"/>
      <c r="AI33" s="273"/>
      <c r="AJ33" s="273"/>
      <c r="AK33" s="273"/>
      <c r="AL33" s="273"/>
      <c r="AM33" s="273"/>
      <c r="AN33" s="273"/>
    </row>
    <row r="34" spans="1:40" s="57" customFormat="1" ht="15.75" customHeight="1" x14ac:dyDescent="0.15">
      <c r="A34" s="471" t="s">
        <v>132</v>
      </c>
      <c r="B34" s="472"/>
      <c r="C34" s="472"/>
      <c r="D34" s="467"/>
      <c r="E34" s="467"/>
      <c r="F34" s="468"/>
      <c r="G34" s="208"/>
      <c r="H34" s="209" t="s">
        <v>133</v>
      </c>
      <c r="I34" s="208"/>
      <c r="J34" s="209"/>
      <c r="K34" s="208"/>
      <c r="L34" s="208"/>
      <c r="M34" s="208"/>
      <c r="N34" s="208"/>
      <c r="O34" s="208"/>
      <c r="P34" s="208"/>
      <c r="Q34" s="208"/>
      <c r="R34" s="208"/>
      <c r="S34" s="208"/>
      <c r="T34" s="208"/>
      <c r="U34" s="208"/>
      <c r="V34" s="208"/>
      <c r="W34" s="208"/>
      <c r="X34" s="210"/>
      <c r="Y34" s="61"/>
      <c r="Z34" s="277"/>
      <c r="AA34" s="277"/>
      <c r="AB34" s="273"/>
      <c r="AC34" s="273"/>
      <c r="AD34" s="273"/>
      <c r="AE34" s="273"/>
      <c r="AF34" s="273"/>
      <c r="AG34" s="273"/>
      <c r="AH34" s="273"/>
      <c r="AI34" s="273"/>
      <c r="AJ34" s="273"/>
      <c r="AK34" s="273"/>
      <c r="AL34" s="273"/>
      <c r="AM34" s="273"/>
      <c r="AN34" s="273"/>
    </row>
    <row r="35" spans="1:40" s="57" customFormat="1" ht="15.75" customHeight="1" x14ac:dyDescent="0.15">
      <c r="A35" s="471"/>
      <c r="B35" s="472"/>
      <c r="C35" s="472"/>
      <c r="D35" s="467" t="s">
        <v>134</v>
      </c>
      <c r="E35" s="467"/>
      <c r="F35" s="468"/>
      <c r="G35" s="211"/>
      <c r="H35" s="438" t="s">
        <v>135</v>
      </c>
      <c r="I35" s="438"/>
      <c r="J35" s="438"/>
      <c r="K35" s="438"/>
      <c r="L35" s="438"/>
      <c r="M35" s="438"/>
      <c r="N35" s="438"/>
      <c r="O35" s="438"/>
      <c r="P35" s="438"/>
      <c r="Q35" s="438"/>
      <c r="R35" s="438"/>
      <c r="S35" s="438"/>
      <c r="T35" s="438"/>
      <c r="U35" s="438"/>
      <c r="V35" s="438"/>
      <c r="W35" s="438"/>
      <c r="X35" s="439"/>
      <c r="Y35" s="61"/>
      <c r="Z35" s="276" t="s">
        <v>136</v>
      </c>
      <c r="AA35" s="277"/>
      <c r="AB35" s="273"/>
      <c r="AC35" s="273"/>
      <c r="AD35" s="273"/>
      <c r="AE35" s="273"/>
      <c r="AF35" s="273"/>
      <c r="AG35" s="273"/>
      <c r="AH35" s="273"/>
      <c r="AI35" s="273"/>
      <c r="AJ35" s="273"/>
      <c r="AK35" s="273"/>
      <c r="AL35" s="273"/>
      <c r="AM35" s="273"/>
      <c r="AN35" s="273"/>
    </row>
    <row r="36" spans="1:40" s="57" customFormat="1" ht="15.75" customHeight="1" x14ac:dyDescent="0.15">
      <c r="A36" s="471"/>
      <c r="B36" s="472"/>
      <c r="C36" s="472"/>
      <c r="D36" s="467"/>
      <c r="E36" s="467"/>
      <c r="F36" s="468"/>
      <c r="G36" s="61"/>
      <c r="H36" s="440" t="s">
        <v>3858</v>
      </c>
      <c r="I36" s="440"/>
      <c r="J36" s="440"/>
      <c r="K36" s="440"/>
      <c r="L36" s="440"/>
      <c r="M36" s="440"/>
      <c r="N36" s="440"/>
      <c r="O36" s="440"/>
      <c r="P36" s="440"/>
      <c r="Q36" s="440"/>
      <c r="R36" s="440"/>
      <c r="S36" s="440"/>
      <c r="T36" s="440"/>
      <c r="U36" s="440"/>
      <c r="V36" s="440"/>
      <c r="W36" s="440"/>
      <c r="X36" s="441"/>
      <c r="Y36" s="61"/>
      <c r="Z36" s="277"/>
      <c r="AA36" s="277"/>
      <c r="AB36" s="273"/>
      <c r="AC36" s="273"/>
      <c r="AD36" s="273"/>
      <c r="AE36" s="273"/>
      <c r="AF36" s="273"/>
      <c r="AG36" s="273"/>
      <c r="AH36" s="273"/>
      <c r="AI36" s="273"/>
      <c r="AJ36" s="273"/>
      <c r="AK36" s="273"/>
      <c r="AL36" s="273"/>
      <c r="AM36" s="273"/>
      <c r="AN36" s="273"/>
    </row>
    <row r="37" spans="1:40" s="64" customFormat="1" ht="15" customHeight="1" x14ac:dyDescent="0.15">
      <c r="A37" s="442"/>
      <c r="B37" s="443"/>
      <c r="C37" s="443"/>
      <c r="D37" s="473"/>
      <c r="E37" s="473"/>
      <c r="F37" s="474"/>
      <c r="H37" s="446" t="s">
        <v>137</v>
      </c>
      <c r="I37" s="446"/>
      <c r="J37" s="446"/>
      <c r="K37" s="446"/>
      <c r="L37" s="446"/>
      <c r="M37" s="446"/>
      <c r="N37" s="446"/>
      <c r="O37" s="446"/>
      <c r="P37" s="446"/>
      <c r="Q37" s="446"/>
      <c r="R37" s="446"/>
      <c r="S37" s="446"/>
      <c r="T37" s="446"/>
      <c r="U37" s="446"/>
      <c r="V37" s="446"/>
      <c r="W37" s="446"/>
      <c r="X37" s="447"/>
      <c r="Z37" s="277"/>
      <c r="AA37" s="277"/>
      <c r="AB37" s="278"/>
      <c r="AC37" s="278"/>
      <c r="AD37" s="278"/>
      <c r="AE37" s="278"/>
      <c r="AF37" s="278"/>
      <c r="AG37" s="278"/>
      <c r="AH37" s="278"/>
      <c r="AI37" s="278"/>
      <c r="AJ37" s="278"/>
      <c r="AK37" s="278"/>
      <c r="AL37" s="278"/>
      <c r="AM37" s="278"/>
      <c r="AN37" s="278"/>
    </row>
    <row r="38" spans="1:40" s="57" customFormat="1" ht="22.5" customHeight="1" thickBot="1" x14ac:dyDescent="0.2">
      <c r="A38" s="444"/>
      <c r="B38" s="445"/>
      <c r="C38" s="445"/>
      <c r="D38" s="448" t="s">
        <v>138</v>
      </c>
      <c r="E38" s="448"/>
      <c r="F38" s="448"/>
      <c r="G38" s="449"/>
      <c r="H38" s="450"/>
      <c r="I38" s="450"/>
      <c r="J38" s="450"/>
      <c r="K38" s="450"/>
      <c r="L38" s="450"/>
      <c r="M38" s="450"/>
      <c r="N38" s="451"/>
      <c r="O38" s="452" t="str">
        <f>IF(OR(A37="ウ",OR(A37="エ",OR(A37="オ"))),"許諾書（コピー）の提出（A4）が必要です。","")</f>
        <v/>
      </c>
      <c r="P38" s="453" t="str">
        <f t="shared" ref="P38:X38" si="1">IF(OR(P35&gt;=21,P36&gt;=21,P37&gt;=21),"変更願の提出が必要です。","")</f>
        <v/>
      </c>
      <c r="Q38" s="453" t="str">
        <f t="shared" si="1"/>
        <v/>
      </c>
      <c r="R38" s="453" t="str">
        <f t="shared" si="1"/>
        <v/>
      </c>
      <c r="S38" s="453" t="str">
        <f t="shared" si="1"/>
        <v/>
      </c>
      <c r="T38" s="453" t="str">
        <f t="shared" si="1"/>
        <v/>
      </c>
      <c r="U38" s="453" t="str">
        <f t="shared" si="1"/>
        <v/>
      </c>
      <c r="V38" s="453" t="str">
        <f t="shared" si="1"/>
        <v/>
      </c>
      <c r="W38" s="453" t="str">
        <f t="shared" si="1"/>
        <v/>
      </c>
      <c r="X38" s="454" t="str">
        <f t="shared" si="1"/>
        <v/>
      </c>
      <c r="Z38" s="276" t="s">
        <v>139</v>
      </c>
      <c r="AA38" s="277"/>
      <c r="AB38" s="273"/>
      <c r="AC38" s="273"/>
      <c r="AD38" s="279"/>
      <c r="AE38" s="280"/>
      <c r="AF38" s="273"/>
      <c r="AG38" s="273"/>
      <c r="AH38" s="273"/>
      <c r="AI38" s="273"/>
      <c r="AJ38" s="273"/>
      <c r="AK38" s="273"/>
      <c r="AL38" s="273"/>
      <c r="AM38" s="273"/>
      <c r="AN38" s="273"/>
    </row>
    <row r="39" spans="1:40" s="57" customFormat="1" ht="16.5" customHeight="1" x14ac:dyDescent="0.15">
      <c r="A39" s="63" t="s">
        <v>140</v>
      </c>
      <c r="Z39" s="62"/>
      <c r="AA39" s="62"/>
    </row>
    <row r="40" spans="1:40" s="57" customFormat="1" ht="28.15" customHeight="1" x14ac:dyDescent="0.15">
      <c r="A40" s="583" t="s">
        <v>3893</v>
      </c>
      <c r="B40" s="583"/>
      <c r="C40" s="583"/>
      <c r="D40" s="583"/>
      <c r="E40" s="583"/>
      <c r="F40" s="583"/>
      <c r="G40" s="583"/>
      <c r="H40" s="583"/>
      <c r="I40" s="583"/>
      <c r="J40" s="583"/>
      <c r="K40" s="583"/>
      <c r="L40" s="583"/>
      <c r="M40" s="583"/>
      <c r="N40" s="583"/>
      <c r="O40" s="583"/>
      <c r="P40" s="583"/>
      <c r="Q40" s="583"/>
      <c r="R40" s="583"/>
      <c r="S40" s="583"/>
      <c r="T40" s="583"/>
      <c r="U40" s="583"/>
      <c r="V40" s="583"/>
      <c r="W40" s="583"/>
      <c r="X40" s="583"/>
      <c r="Z40" s="65"/>
      <c r="AA40" s="65"/>
      <c r="AB40" s="65"/>
      <c r="AC40" s="65"/>
      <c r="AD40" s="65"/>
      <c r="AE40" s="65"/>
      <c r="AF40" s="65"/>
      <c r="AG40" s="65"/>
      <c r="AH40" s="65"/>
      <c r="AI40" s="65"/>
      <c r="AJ40" s="65"/>
      <c r="AK40" s="65"/>
      <c r="AL40" s="65"/>
    </row>
    <row r="41" spans="1:40" s="57" customFormat="1" ht="16.5" customHeight="1" x14ac:dyDescent="0.15">
      <c r="A41" s="63" t="s">
        <v>141</v>
      </c>
      <c r="Z41" s="65"/>
      <c r="AA41" s="65"/>
      <c r="AB41" s="65"/>
      <c r="AC41" s="65"/>
      <c r="AD41" s="65"/>
      <c r="AE41" s="65"/>
      <c r="AF41" s="65"/>
      <c r="AG41" s="65"/>
      <c r="AH41" s="65"/>
      <c r="AI41" s="65"/>
      <c r="AJ41" s="65"/>
      <c r="AK41" s="65"/>
      <c r="AL41" s="65"/>
    </row>
    <row r="42" spans="1:40" s="57" customFormat="1" ht="16.149999999999999" customHeight="1" x14ac:dyDescent="0.15">
      <c r="A42" t="s">
        <v>3825</v>
      </c>
      <c r="B42" s="63"/>
      <c r="C42" s="63"/>
      <c r="D42" s="63"/>
      <c r="E42" s="63"/>
      <c r="F42" s="63"/>
      <c r="G42" s="63"/>
      <c r="H42" s="63"/>
      <c r="I42" s="63"/>
      <c r="J42" s="63"/>
      <c r="K42" s="63"/>
      <c r="L42" s="63"/>
      <c r="M42" s="63"/>
      <c r="N42" s="63"/>
      <c r="O42" s="63"/>
      <c r="P42" s="63"/>
      <c r="Q42" s="63"/>
      <c r="R42" s="63"/>
      <c r="S42" s="63"/>
      <c r="T42" s="63"/>
      <c r="U42" s="63"/>
      <c r="V42" s="63"/>
      <c r="W42" s="63"/>
      <c r="X42" s="63"/>
      <c r="Z42" s="62"/>
      <c r="AA42" s="62"/>
    </row>
    <row r="43" spans="1:40" s="57" customFormat="1" ht="16.149999999999999" customHeight="1" x14ac:dyDescent="0.15">
      <c r="A43" t="s">
        <v>3823</v>
      </c>
      <c r="B43" s="63"/>
      <c r="C43" s="63"/>
      <c r="D43" s="63"/>
      <c r="E43" s="63"/>
      <c r="F43" s="63"/>
      <c r="G43" s="63"/>
      <c r="H43" s="63"/>
      <c r="I43" s="63"/>
      <c r="J43" s="63"/>
      <c r="K43" s="63"/>
      <c r="L43" s="63"/>
      <c r="M43" s="63"/>
      <c r="N43" s="63"/>
      <c r="O43" s="63"/>
      <c r="P43" s="63"/>
      <c r="Q43" s="63"/>
      <c r="R43" s="63"/>
      <c r="S43" s="63"/>
      <c r="T43" s="63"/>
      <c r="U43" s="63"/>
      <c r="V43" s="63"/>
      <c r="W43" s="63"/>
      <c r="X43" s="63"/>
      <c r="Z43" s="62"/>
      <c r="AA43" s="62"/>
    </row>
    <row r="44" spans="1:40" s="57" customFormat="1" ht="16.5" customHeight="1" x14ac:dyDescent="0.15">
      <c r="A44" t="s">
        <v>3824</v>
      </c>
      <c r="Z44" s="62"/>
      <c r="AA44" s="62"/>
    </row>
    <row r="45" spans="1:40" s="57" customFormat="1" ht="16.5" customHeight="1" x14ac:dyDescent="0.15">
      <c r="A45" s="63" t="s">
        <v>142</v>
      </c>
      <c r="Z45" s="62"/>
      <c r="AA45" s="62"/>
    </row>
    <row r="46" spans="1:40" s="57" customFormat="1" ht="16.5" customHeight="1" x14ac:dyDescent="0.15">
      <c r="A46" s="63" t="s">
        <v>143</v>
      </c>
      <c r="Z46" s="62"/>
      <c r="AA46" s="62"/>
    </row>
    <row r="47" spans="1:40" s="57" customFormat="1" ht="16.5" customHeight="1" x14ac:dyDescent="0.15">
      <c r="A47" s="63"/>
      <c r="Z47" s="62"/>
      <c r="AA47" s="62"/>
    </row>
    <row r="48" spans="1:40" s="57" customFormat="1" x14ac:dyDescent="0.15">
      <c r="A48" s="63"/>
      <c r="Z48" s="62"/>
      <c r="AA48" s="62"/>
    </row>
    <row r="49" spans="1:38" s="57" customFormat="1" ht="16.5" customHeight="1" x14ac:dyDescent="0.15">
      <c r="A49" s="63"/>
      <c r="Z49" s="65"/>
      <c r="AA49" s="65"/>
      <c r="AB49" s="65"/>
      <c r="AC49" s="65"/>
      <c r="AD49" s="65"/>
      <c r="AE49" s="65"/>
      <c r="AF49" s="65"/>
      <c r="AG49" s="65"/>
      <c r="AH49" s="65"/>
      <c r="AI49" s="65"/>
      <c r="AJ49" s="65"/>
      <c r="AK49" s="65"/>
      <c r="AL49" s="65"/>
    </row>
    <row r="50" spans="1:38" s="57" customFormat="1" ht="16.5" customHeight="1" x14ac:dyDescent="0.15">
      <c r="A50" s="63"/>
      <c r="Z50" s="65"/>
      <c r="AA50" s="65"/>
      <c r="AB50" s="65"/>
      <c r="AC50" s="65"/>
      <c r="AD50" s="65"/>
      <c r="AE50" s="65"/>
      <c r="AF50" s="65"/>
      <c r="AG50" s="65"/>
      <c r="AH50" s="65"/>
      <c r="AI50" s="65"/>
      <c r="AJ50" s="65"/>
      <c r="AK50" s="65"/>
      <c r="AL50" s="65"/>
    </row>
    <row r="51" spans="1:38" s="57" customFormat="1" ht="16.5" customHeight="1" x14ac:dyDescent="0.15">
      <c r="A51" s="63"/>
      <c r="Z51" s="62"/>
      <c r="AA51" s="62"/>
    </row>
    <row r="52" spans="1:38" s="57" customFormat="1" ht="16.5" customHeight="1" x14ac:dyDescent="0.15">
      <c r="A52" s="63"/>
      <c r="Z52" s="62"/>
      <c r="AA52" s="62"/>
    </row>
  </sheetData>
  <mergeCells count="111">
    <mergeCell ref="A40:X40"/>
    <mergeCell ref="AI8:AK13"/>
    <mergeCell ref="R5:S5"/>
    <mergeCell ref="U5:V5"/>
    <mergeCell ref="A7:C7"/>
    <mergeCell ref="D7:L7"/>
    <mergeCell ref="M7:Q7"/>
    <mergeCell ref="R7:T7"/>
    <mergeCell ref="V7:X7"/>
    <mergeCell ref="A8:C8"/>
    <mergeCell ref="D8:Q8"/>
    <mergeCell ref="R8:X8"/>
    <mergeCell ref="A9:C9"/>
    <mergeCell ref="A10:C12"/>
    <mergeCell ref="D10:E10"/>
    <mergeCell ref="F10:L10"/>
    <mergeCell ref="D11:X11"/>
    <mergeCell ref="D12:E12"/>
    <mergeCell ref="F12:L12"/>
    <mergeCell ref="M12:N12"/>
    <mergeCell ref="O12:X12"/>
    <mergeCell ref="D9:Q9"/>
    <mergeCell ref="R9:X9"/>
    <mergeCell ref="M10:X10"/>
    <mergeCell ref="A13:C13"/>
    <mergeCell ref="D13:L13"/>
    <mergeCell ref="M13:N14"/>
    <mergeCell ref="O13:X13"/>
    <mergeCell ref="A14:C15"/>
    <mergeCell ref="A18:C18"/>
    <mergeCell ref="D18:G18"/>
    <mergeCell ref="H18:I18"/>
    <mergeCell ref="J18:L18"/>
    <mergeCell ref="M18:Q18"/>
    <mergeCell ref="R18:X18"/>
    <mergeCell ref="D14:L14"/>
    <mergeCell ref="O14:X14"/>
    <mergeCell ref="H15:X15"/>
    <mergeCell ref="A16:C16"/>
    <mergeCell ref="D16:L16"/>
    <mergeCell ref="M16:Q17"/>
    <mergeCell ref="R16:U17"/>
    <mergeCell ref="V16:X17"/>
    <mergeCell ref="A17:C17"/>
    <mergeCell ref="D17:L17"/>
    <mergeCell ref="A19:C19"/>
    <mergeCell ref="D19:X19"/>
    <mergeCell ref="A20:A27"/>
    <mergeCell ref="B20:C22"/>
    <mergeCell ref="D20:E20"/>
    <mergeCell ref="F20:X20"/>
    <mergeCell ref="D24:E24"/>
    <mergeCell ref="F24:K24"/>
    <mergeCell ref="L24:M24"/>
    <mergeCell ref="N24:P24"/>
    <mergeCell ref="B27:C27"/>
    <mergeCell ref="D27:E27"/>
    <mergeCell ref="F27:S27"/>
    <mergeCell ref="T27:X27"/>
    <mergeCell ref="B25:C26"/>
    <mergeCell ref="D25:E25"/>
    <mergeCell ref="F25:K25"/>
    <mergeCell ref="L25:M25"/>
    <mergeCell ref="N25:X25"/>
    <mergeCell ref="D26:E26"/>
    <mergeCell ref="F26:K26"/>
    <mergeCell ref="L26:X26"/>
    <mergeCell ref="D21:E21"/>
    <mergeCell ref="F21:X21"/>
    <mergeCell ref="D22:E22"/>
    <mergeCell ref="F22:X22"/>
    <mergeCell ref="B23:C24"/>
    <mergeCell ref="D23:E23"/>
    <mergeCell ref="F23:K23"/>
    <mergeCell ref="L23:M23"/>
    <mergeCell ref="N23:X23"/>
    <mergeCell ref="S24:V24"/>
    <mergeCell ref="W24:X24"/>
    <mergeCell ref="N30:S30"/>
    <mergeCell ref="T30:U30"/>
    <mergeCell ref="V30:W30"/>
    <mergeCell ref="A31:C31"/>
    <mergeCell ref="A28:C29"/>
    <mergeCell ref="D28:Q29"/>
    <mergeCell ref="R28:U28"/>
    <mergeCell ref="V28:W28"/>
    <mergeCell ref="Z28:AN28"/>
    <mergeCell ref="Z1:AI4"/>
    <mergeCell ref="AA7:AH15"/>
    <mergeCell ref="H35:X35"/>
    <mergeCell ref="H36:X36"/>
    <mergeCell ref="A37:C38"/>
    <mergeCell ref="H37:X37"/>
    <mergeCell ref="D38:F38"/>
    <mergeCell ref="G38:N38"/>
    <mergeCell ref="O38:X38"/>
    <mergeCell ref="H31:I31"/>
    <mergeCell ref="J31:L31"/>
    <mergeCell ref="M31:O31"/>
    <mergeCell ref="P31:X31"/>
    <mergeCell ref="A32:C33"/>
    <mergeCell ref="D32:F34"/>
    <mergeCell ref="H32:X32"/>
    <mergeCell ref="H33:X33"/>
    <mergeCell ref="A34:C36"/>
    <mergeCell ref="D35:F37"/>
    <mergeCell ref="R29:X29"/>
    <mergeCell ref="A30:C30"/>
    <mergeCell ref="D30:G31"/>
    <mergeCell ref="H30:I30"/>
    <mergeCell ref="L30:M30"/>
  </mergeCells>
  <phoneticPr fontId="1"/>
  <conditionalFormatting sqref="A5 R5:S5 U5:V5 D7:L7 D8:Q8 D9:X9 F10:L10 D11:X11 F12:L12 O12:X12 D13:L14 O14:X14 H15:X15 D16:L17 R16:U17 D18:G18 J18:L18 R18:X18 D19:X19 F20:X22 N23:X23 F23:K26 N24:P24 S24:V24 N25:X25 F27:X27 V28:W28 D28:Q29 J30 N30:S30 V30:W30 A31:C31 J31:L31 P31:X31 A37:C38 G38:N38">
    <cfRule type="containsBlanks" dxfId="0" priority="1">
      <formula>LEN(TRIM(A5))=0</formula>
    </cfRule>
  </conditionalFormatting>
  <dataValidations count="8">
    <dataValidation type="list" allowBlank="1" showInputMessage="1" showErrorMessage="1" sqref="A37:C38" xr:uid="{00000000-0002-0000-0200-000000000000}">
      <formula1>$AR$2:$AR$6</formula1>
    </dataValidation>
    <dataValidation type="list" allowBlank="1" showInputMessage="1" showErrorMessage="1" sqref="D19:X19" xr:uid="{00000000-0002-0000-0200-000001000000}">
      <formula1>$AP$2:$AP$5</formula1>
    </dataValidation>
    <dataValidation type="list" allowBlank="1" showInputMessage="1" showErrorMessage="1" sqref="J31:L31" xr:uid="{00000000-0002-0000-0200-000002000000}">
      <formula1>$AO$2:$AO$4</formula1>
    </dataValidation>
    <dataValidation type="list" allowBlank="1" showInputMessage="1" showErrorMessage="1" sqref="R18:X18" xr:uid="{00000000-0002-0000-0200-000003000000}">
      <formula1>$AM$2:$AM$3</formula1>
    </dataValidation>
    <dataValidation type="list" allowBlank="1" showInputMessage="1" showErrorMessage="1" sqref="J18:L18" xr:uid="{00000000-0002-0000-0200-000004000000}">
      <formula1>$AL$2:$AL$3</formula1>
    </dataValidation>
    <dataValidation type="list" allowBlank="1" showInputMessage="1" showErrorMessage="1" sqref="D18" xr:uid="{00000000-0002-0000-0200-000005000000}">
      <formula1>$AK$2:$AK$3</formula1>
    </dataValidation>
    <dataValidation type="list" allowBlank="1" showInputMessage="1" showErrorMessage="1" sqref="T27:X27" xr:uid="{00000000-0002-0000-0200-000006000000}">
      <formula1>$AQ$2:$AQ$4</formula1>
    </dataValidation>
    <dataValidation type="list" allowBlank="1" showInputMessage="1" showErrorMessage="1" sqref="A31:C31" xr:uid="{00000000-0002-0000-0200-000007000000}">
      <formula1>$AN$2:$AN$3</formula1>
    </dataValidation>
  </dataValidations>
  <printOptions horizontalCentered="1" verticalCentered="1"/>
  <pageMargins left="0.19685039370078741" right="0.19685039370078741" top="0" bottom="0.19685039370078741" header="0" footer="0"/>
  <pageSetup paperSize="9" scale="90" orientation="portrait" r:id="rId1"/>
  <rowBreaks count="1" manualBreakCount="1">
    <brk id="47"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I58"/>
  <sheetViews>
    <sheetView zoomScaleNormal="100" workbookViewId="0"/>
  </sheetViews>
  <sheetFormatPr defaultColWidth="9" defaultRowHeight="13.5" x14ac:dyDescent="0.15"/>
  <cols>
    <col min="1" max="1" width="23.125" style="66" customWidth="1"/>
    <col min="2" max="2" width="20.25" style="66" customWidth="1"/>
    <col min="3" max="16384" width="9" style="66"/>
  </cols>
  <sheetData>
    <row r="1" spans="1:2" ht="17.25" x14ac:dyDescent="0.2">
      <c r="A1" s="153" t="s">
        <v>144</v>
      </c>
    </row>
    <row r="2" spans="1:2" ht="17.25" x14ac:dyDescent="0.2">
      <c r="A2" s="153" t="s">
        <v>145</v>
      </c>
      <c r="B2" s="66" t="s">
        <v>146</v>
      </c>
    </row>
    <row r="3" spans="1:2" ht="24" x14ac:dyDescent="0.25">
      <c r="A3" s="150" t="s">
        <v>147</v>
      </c>
      <c r="B3" s="66" t="s">
        <v>148</v>
      </c>
    </row>
    <row r="4" spans="1:2" ht="24" x14ac:dyDescent="0.25">
      <c r="A4" s="150" t="s">
        <v>149</v>
      </c>
      <c r="B4" s="66" t="s">
        <v>150</v>
      </c>
    </row>
    <row r="5" spans="1:2" ht="24" x14ac:dyDescent="0.25">
      <c r="A5" s="150" t="s">
        <v>151</v>
      </c>
      <c r="B5" s="66" t="s">
        <v>152</v>
      </c>
    </row>
    <row r="6" spans="1:2" ht="24" x14ac:dyDescent="0.25">
      <c r="A6" s="150" t="s">
        <v>153</v>
      </c>
      <c r="B6" s="66" t="s">
        <v>154</v>
      </c>
    </row>
    <row r="7" spans="1:2" ht="24" x14ac:dyDescent="0.25">
      <c r="A7" s="150" t="s">
        <v>155</v>
      </c>
      <c r="B7" s="66" t="s">
        <v>156</v>
      </c>
    </row>
    <row r="8" spans="1:2" ht="24" x14ac:dyDescent="0.25">
      <c r="A8" s="150" t="s">
        <v>157</v>
      </c>
      <c r="B8" s="66" t="s">
        <v>158</v>
      </c>
    </row>
    <row r="9" spans="1:2" ht="24" x14ac:dyDescent="0.25">
      <c r="A9" s="150" t="s">
        <v>159</v>
      </c>
      <c r="B9" s="66" t="s">
        <v>160</v>
      </c>
    </row>
    <row r="10" spans="1:2" ht="24" x14ac:dyDescent="0.25">
      <c r="A10" s="150" t="s">
        <v>161</v>
      </c>
      <c r="B10" s="66" t="s">
        <v>162</v>
      </c>
    </row>
    <row r="11" spans="1:2" ht="24" x14ac:dyDescent="0.25">
      <c r="A11" s="151" t="s">
        <v>54</v>
      </c>
    </row>
    <row r="12" spans="1:2" ht="24" x14ac:dyDescent="0.25">
      <c r="A12" s="150"/>
    </row>
    <row r="13" spans="1:2" ht="14.25" x14ac:dyDescent="0.15">
      <c r="A13" s="152" t="s">
        <v>163</v>
      </c>
    </row>
    <row r="14" spans="1:2" ht="24" x14ac:dyDescent="0.25">
      <c r="A14" s="150" t="s">
        <v>164</v>
      </c>
      <c r="B14" s="66" t="s">
        <v>165</v>
      </c>
    </row>
    <row r="15" spans="1:2" ht="24" x14ac:dyDescent="0.25">
      <c r="A15" s="150" t="s">
        <v>166</v>
      </c>
      <c r="B15" s="66" t="s">
        <v>167</v>
      </c>
    </row>
    <row r="16" spans="1:2" ht="24" x14ac:dyDescent="0.25">
      <c r="A16" s="150" t="s">
        <v>168</v>
      </c>
      <c r="B16" s="66" t="s">
        <v>169</v>
      </c>
    </row>
    <row r="17" spans="1:2" ht="24" x14ac:dyDescent="0.25">
      <c r="A17" s="150" t="s">
        <v>170</v>
      </c>
      <c r="B17" s="66" t="s">
        <v>171</v>
      </c>
    </row>
    <row r="18" spans="1:2" ht="24" x14ac:dyDescent="0.25">
      <c r="A18" s="150" t="s">
        <v>172</v>
      </c>
      <c r="B18" s="66" t="s">
        <v>173</v>
      </c>
    </row>
    <row r="19" spans="1:2" ht="24" x14ac:dyDescent="0.25">
      <c r="A19" s="150" t="s">
        <v>174</v>
      </c>
      <c r="B19" s="66" t="s">
        <v>175</v>
      </c>
    </row>
    <row r="20" spans="1:2" ht="24" x14ac:dyDescent="0.25">
      <c r="A20" s="150" t="s">
        <v>176</v>
      </c>
      <c r="B20" s="66" t="s">
        <v>177</v>
      </c>
    </row>
    <row r="21" spans="1:2" ht="24" x14ac:dyDescent="0.25">
      <c r="A21" s="150" t="s">
        <v>178</v>
      </c>
      <c r="B21" s="66" t="s">
        <v>179</v>
      </c>
    </row>
    <row r="22" spans="1:2" ht="24" x14ac:dyDescent="0.25">
      <c r="A22" s="150" t="s">
        <v>180</v>
      </c>
      <c r="B22" s="66" t="s">
        <v>181</v>
      </c>
    </row>
    <row r="23" spans="1:2" ht="24" x14ac:dyDescent="0.25">
      <c r="A23" s="150" t="s">
        <v>182</v>
      </c>
      <c r="B23" s="66" t="s">
        <v>182</v>
      </c>
    </row>
    <row r="24" spans="1:2" ht="24" x14ac:dyDescent="0.25">
      <c r="A24" s="150" t="s">
        <v>183</v>
      </c>
      <c r="B24" s="66" t="s">
        <v>184</v>
      </c>
    </row>
    <row r="25" spans="1:2" ht="24" x14ac:dyDescent="0.25">
      <c r="A25" s="150" t="s">
        <v>185</v>
      </c>
      <c r="B25" s="66" t="s">
        <v>185</v>
      </c>
    </row>
    <row r="26" spans="1:2" ht="24" x14ac:dyDescent="0.25">
      <c r="A26" s="150" t="s">
        <v>186</v>
      </c>
      <c r="B26" s="66" t="s">
        <v>187</v>
      </c>
    </row>
    <row r="27" spans="1:2" ht="24" x14ac:dyDescent="0.25">
      <c r="A27" s="150" t="s">
        <v>188</v>
      </c>
      <c r="B27" s="66" t="s">
        <v>188</v>
      </c>
    </row>
    <row r="28" spans="1:2" ht="24" x14ac:dyDescent="0.25">
      <c r="A28" s="150" t="s">
        <v>189</v>
      </c>
      <c r="B28" s="66" t="s">
        <v>189</v>
      </c>
    </row>
    <row r="29" spans="1:2" ht="24" x14ac:dyDescent="0.25">
      <c r="A29" s="150" t="s">
        <v>190</v>
      </c>
      <c r="B29" s="66" t="s">
        <v>190</v>
      </c>
    </row>
    <row r="30" spans="1:2" ht="24" x14ac:dyDescent="0.25">
      <c r="A30" s="150" t="s">
        <v>191</v>
      </c>
      <c r="B30" s="66" t="s">
        <v>192</v>
      </c>
    </row>
    <row r="31" spans="1:2" ht="24" x14ac:dyDescent="0.25">
      <c r="A31" s="150" t="s">
        <v>193</v>
      </c>
      <c r="B31" s="66" t="s">
        <v>194</v>
      </c>
    </row>
    <row r="32" spans="1:2" ht="24" x14ac:dyDescent="0.25">
      <c r="A32" s="150" t="s">
        <v>195</v>
      </c>
      <c r="B32" s="66" t="s">
        <v>195</v>
      </c>
    </row>
    <row r="33" spans="1:2" ht="24" x14ac:dyDescent="0.25">
      <c r="A33" s="150" t="s">
        <v>196</v>
      </c>
      <c r="B33" s="66" t="s">
        <v>196</v>
      </c>
    </row>
    <row r="34" spans="1:2" ht="24" x14ac:dyDescent="0.25">
      <c r="A34" s="150" t="s">
        <v>197</v>
      </c>
      <c r="B34" s="66" t="s">
        <v>198</v>
      </c>
    </row>
    <row r="35" spans="1:2" ht="24" x14ac:dyDescent="0.25">
      <c r="A35" s="150" t="s">
        <v>199</v>
      </c>
      <c r="B35" s="66" t="s">
        <v>199</v>
      </c>
    </row>
    <row r="36" spans="1:2" ht="24" x14ac:dyDescent="0.25">
      <c r="A36" s="150" t="s">
        <v>200</v>
      </c>
      <c r="B36" s="66" t="s">
        <v>200</v>
      </c>
    </row>
    <row r="37" spans="1:2" ht="24" x14ac:dyDescent="0.25">
      <c r="A37" s="150" t="s">
        <v>201</v>
      </c>
      <c r="B37" s="66" t="s">
        <v>202</v>
      </c>
    </row>
    <row r="38" spans="1:2" ht="24" x14ac:dyDescent="0.25">
      <c r="A38" s="150" t="s">
        <v>203</v>
      </c>
      <c r="B38" s="66" t="s">
        <v>202</v>
      </c>
    </row>
    <row r="39" spans="1:2" ht="24" x14ac:dyDescent="0.25">
      <c r="A39" s="150" t="s">
        <v>204</v>
      </c>
      <c r="B39" s="66" t="s">
        <v>204</v>
      </c>
    </row>
    <row r="40" spans="1:2" ht="24" x14ac:dyDescent="0.25">
      <c r="A40" s="150" t="s">
        <v>205</v>
      </c>
      <c r="B40" s="66" t="s">
        <v>205</v>
      </c>
    </row>
    <row r="41" spans="1:2" ht="24" x14ac:dyDescent="0.25">
      <c r="A41" s="150" t="s">
        <v>206</v>
      </c>
      <c r="B41" s="66" t="s">
        <v>206</v>
      </c>
    </row>
    <row r="42" spans="1:2" ht="24" x14ac:dyDescent="0.25">
      <c r="A42" s="150" t="s">
        <v>207</v>
      </c>
      <c r="B42" s="66" t="s">
        <v>208</v>
      </c>
    </row>
    <row r="43" spans="1:2" ht="24" x14ac:dyDescent="0.25">
      <c r="A43" s="150" t="s">
        <v>209</v>
      </c>
      <c r="B43" s="66" t="s">
        <v>209</v>
      </c>
    </row>
    <row r="44" spans="1:2" ht="24" x14ac:dyDescent="0.25">
      <c r="A44" s="150" t="s">
        <v>210</v>
      </c>
      <c r="B44" s="66" t="s">
        <v>210</v>
      </c>
    </row>
    <row r="45" spans="1:2" ht="24" x14ac:dyDescent="0.25">
      <c r="A45" s="150" t="s">
        <v>211</v>
      </c>
      <c r="B45" s="66" t="s">
        <v>211</v>
      </c>
    </row>
    <row r="46" spans="1:2" ht="24" x14ac:dyDescent="0.25">
      <c r="A46" s="150" t="s">
        <v>212</v>
      </c>
      <c r="B46" s="66" t="s">
        <v>212</v>
      </c>
    </row>
    <row r="47" spans="1:2" ht="24" x14ac:dyDescent="0.25">
      <c r="A47" s="150" t="s">
        <v>213</v>
      </c>
      <c r="B47" s="66" t="s">
        <v>214</v>
      </c>
    </row>
    <row r="48" spans="1:2" ht="24" x14ac:dyDescent="0.25">
      <c r="A48" s="150" t="s">
        <v>215</v>
      </c>
      <c r="B48" s="66" t="s">
        <v>216</v>
      </c>
    </row>
    <row r="49" spans="1:9" ht="24" x14ac:dyDescent="0.25">
      <c r="A49" s="150" t="s">
        <v>217</v>
      </c>
      <c r="B49" s="66" t="s">
        <v>217</v>
      </c>
    </row>
    <row r="50" spans="1:9" ht="24" x14ac:dyDescent="0.25">
      <c r="A50" s="150" t="s">
        <v>218</v>
      </c>
      <c r="B50" s="66" t="s">
        <v>218</v>
      </c>
    </row>
    <row r="51" spans="1:9" ht="24" x14ac:dyDescent="0.25">
      <c r="A51" s="150" t="s">
        <v>219</v>
      </c>
      <c r="B51" s="66" t="s">
        <v>220</v>
      </c>
    </row>
    <row r="52" spans="1:9" ht="24" x14ac:dyDescent="0.25">
      <c r="A52" s="150" t="s">
        <v>221</v>
      </c>
      <c r="B52" s="66" t="s">
        <v>222</v>
      </c>
    </row>
    <row r="53" spans="1:9" ht="24" x14ac:dyDescent="0.25">
      <c r="A53" s="150" t="s">
        <v>223</v>
      </c>
      <c r="B53" s="66" t="s">
        <v>224</v>
      </c>
    </row>
    <row r="54" spans="1:9" ht="24" x14ac:dyDescent="0.25">
      <c r="A54" s="150" t="s">
        <v>225</v>
      </c>
      <c r="B54" s="66" t="s">
        <v>226</v>
      </c>
    </row>
    <row r="55" spans="1:9" ht="24" x14ac:dyDescent="0.25">
      <c r="A55" s="150" t="s">
        <v>227</v>
      </c>
      <c r="B55" s="66" t="s">
        <v>227</v>
      </c>
      <c r="H55" s="66" t="s">
        <v>54</v>
      </c>
      <c r="I55" s="66" t="s">
        <v>54</v>
      </c>
    </row>
    <row r="56" spans="1:9" ht="24" x14ac:dyDescent="0.25">
      <c r="A56" s="150" t="s">
        <v>228</v>
      </c>
      <c r="B56" s="66" t="s">
        <v>228</v>
      </c>
    </row>
    <row r="57" spans="1:9" ht="24" x14ac:dyDescent="0.25">
      <c r="A57" s="150" t="s">
        <v>229</v>
      </c>
      <c r="B57" s="66" t="s">
        <v>229</v>
      </c>
    </row>
    <row r="58" spans="1:9" ht="24" x14ac:dyDescent="0.25">
      <c r="A58" s="150"/>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6699"/>
  </sheetPr>
  <dimension ref="A1:U1046744"/>
  <sheetViews>
    <sheetView zoomScale="150" zoomScaleNormal="150" workbookViewId="0">
      <pane xSplit="6" ySplit="4" topLeftCell="G5" activePane="bottomRight" state="frozen"/>
      <selection pane="topRight" activeCell="G1" sqref="G1"/>
      <selection pane="bottomLeft" activeCell="A10" sqref="A10"/>
      <selection pane="bottomRight" activeCell="H14" sqref="H14"/>
    </sheetView>
  </sheetViews>
  <sheetFormatPr defaultColWidth="9" defaultRowHeight="13.5" x14ac:dyDescent="0.15"/>
  <cols>
    <col min="1" max="2" width="6.25" style="29" customWidth="1"/>
    <col min="3" max="3" width="2.5" style="29" hidden="1" customWidth="1"/>
    <col min="4" max="4" width="6.25" style="29" customWidth="1"/>
    <col min="5" max="5" width="2.625" style="29" hidden="1" customWidth="1"/>
    <col min="6" max="6" width="6.25" style="29" hidden="1" customWidth="1"/>
    <col min="7" max="7" width="4" style="29" customWidth="1"/>
    <col min="8" max="9" width="26.875" style="29" customWidth="1"/>
    <col min="10" max="10" width="9" style="29"/>
    <col min="11" max="11" width="30.375" style="29" customWidth="1"/>
    <col min="12" max="13" width="9" style="70"/>
    <col min="14" max="16384" width="9" style="29"/>
  </cols>
  <sheetData>
    <row r="1" spans="1:21" x14ac:dyDescent="0.15">
      <c r="A1" s="31">
        <v>1</v>
      </c>
      <c r="B1" s="31">
        <v>2</v>
      </c>
      <c r="C1" s="31">
        <v>3</v>
      </c>
      <c r="D1" s="31">
        <v>4</v>
      </c>
      <c r="E1" s="31">
        <v>5</v>
      </c>
      <c r="F1" s="31">
        <v>6</v>
      </c>
      <c r="G1" s="31">
        <v>7</v>
      </c>
      <c r="H1" s="31">
        <v>8</v>
      </c>
      <c r="I1" s="31">
        <v>9</v>
      </c>
      <c r="J1" s="31">
        <v>10</v>
      </c>
      <c r="K1" s="105">
        <v>11</v>
      </c>
      <c r="L1" s="105">
        <v>12</v>
      </c>
      <c r="M1" s="31">
        <v>13</v>
      </c>
    </row>
    <row r="2" spans="1:21" x14ac:dyDescent="0.15">
      <c r="A2" s="617" t="s">
        <v>3815</v>
      </c>
      <c r="B2" s="162" t="s">
        <v>3811</v>
      </c>
      <c r="C2" s="31"/>
      <c r="D2" s="31"/>
      <c r="E2" s="31"/>
      <c r="F2" s="31"/>
      <c r="G2" s="31"/>
      <c r="H2" s="31"/>
      <c r="I2" s="162" t="s">
        <v>3888</v>
      </c>
      <c r="J2" s="31"/>
      <c r="K2" s="105"/>
      <c r="L2" s="105"/>
      <c r="M2" s="31"/>
    </row>
    <row r="3" spans="1:21" ht="15" customHeight="1" x14ac:dyDescent="0.15">
      <c r="A3" s="617"/>
      <c r="G3" s="29" t="s">
        <v>1919</v>
      </c>
    </row>
    <row r="4" spans="1:21" s="71" customFormat="1" ht="15" customHeight="1" x14ac:dyDescent="0.15">
      <c r="A4" s="617"/>
      <c r="B4" s="71" t="s">
        <v>1976</v>
      </c>
      <c r="C4" s="106" t="s">
        <v>1988</v>
      </c>
      <c r="D4" s="71" t="s">
        <v>3809</v>
      </c>
      <c r="E4" s="107" t="s">
        <v>1989</v>
      </c>
      <c r="F4" s="161" t="s">
        <v>250</v>
      </c>
      <c r="G4" s="87" t="s">
        <v>251</v>
      </c>
      <c r="H4" s="88" t="s">
        <v>252</v>
      </c>
      <c r="I4" s="88" t="s">
        <v>1970</v>
      </c>
      <c r="J4" s="83" t="s">
        <v>3</v>
      </c>
      <c r="K4" s="83" t="s">
        <v>678</v>
      </c>
      <c r="L4" s="83" t="s">
        <v>1972</v>
      </c>
      <c r="M4" s="83" t="s">
        <v>1973</v>
      </c>
    </row>
    <row r="5" spans="1:21" s="71" customFormat="1" ht="15" customHeight="1" x14ac:dyDescent="0.15">
      <c r="A5" s="71">
        <f t="shared" ref="A5:A66" si="0">+C5*10000+E5*1000+F5</f>
        <v>12001</v>
      </c>
      <c r="B5" s="71" t="s">
        <v>1977</v>
      </c>
      <c r="C5" s="71">
        <v>1</v>
      </c>
      <c r="D5" s="71" t="s">
        <v>1985</v>
      </c>
      <c r="E5" s="71">
        <v>2</v>
      </c>
      <c r="F5" s="71">
        <v>1</v>
      </c>
      <c r="G5" s="87">
        <v>1</v>
      </c>
      <c r="H5" s="89" t="s">
        <v>614</v>
      </c>
      <c r="I5" s="89" t="s">
        <v>1971</v>
      </c>
      <c r="J5" s="84" t="s">
        <v>615</v>
      </c>
      <c r="K5" s="84" t="s">
        <v>616</v>
      </c>
      <c r="L5" s="83" t="s">
        <v>1974</v>
      </c>
      <c r="M5" s="83" t="s">
        <v>1975</v>
      </c>
    </row>
    <row r="6" spans="1:21" s="71" customFormat="1" ht="15" customHeight="1" x14ac:dyDescent="0.15">
      <c r="A6" s="71">
        <f t="shared" si="0"/>
        <v>12002</v>
      </c>
      <c r="B6" s="71" t="s">
        <v>1977</v>
      </c>
      <c r="C6" s="71">
        <v>1</v>
      </c>
      <c r="D6" s="71" t="s">
        <v>1985</v>
      </c>
      <c r="E6" s="71">
        <v>2</v>
      </c>
      <c r="F6" s="71">
        <v>2</v>
      </c>
      <c r="G6" s="87">
        <v>2</v>
      </c>
      <c r="H6" s="89" t="s">
        <v>253</v>
      </c>
      <c r="I6" s="89" t="s">
        <v>3135</v>
      </c>
      <c r="J6" s="84" t="s">
        <v>617</v>
      </c>
      <c r="K6" s="84" t="s">
        <v>618</v>
      </c>
      <c r="L6" s="83" t="s">
        <v>1990</v>
      </c>
      <c r="M6" s="83" t="s">
        <v>1991</v>
      </c>
      <c r="O6" s="29"/>
    </row>
    <row r="7" spans="1:21" s="71" customFormat="1" ht="15" customHeight="1" x14ac:dyDescent="0.15">
      <c r="A7" s="71">
        <f t="shared" si="0"/>
        <v>12003</v>
      </c>
      <c r="B7" s="71" t="s">
        <v>1977</v>
      </c>
      <c r="C7" s="71">
        <v>1</v>
      </c>
      <c r="D7" s="71" t="s">
        <v>1985</v>
      </c>
      <c r="E7" s="71">
        <v>2</v>
      </c>
      <c r="F7" s="71">
        <v>3</v>
      </c>
      <c r="G7" s="87">
        <v>3</v>
      </c>
      <c r="H7" s="89" t="s">
        <v>254</v>
      </c>
      <c r="I7" s="89" t="s">
        <v>3136</v>
      </c>
      <c r="J7" s="84" t="s">
        <v>619</v>
      </c>
      <c r="K7" s="84" t="s">
        <v>620</v>
      </c>
      <c r="L7" s="83" t="s">
        <v>1992</v>
      </c>
      <c r="M7" s="83" t="s">
        <v>1993</v>
      </c>
      <c r="O7" s="81"/>
    </row>
    <row r="8" spans="1:21" s="71" customFormat="1" ht="15" customHeight="1" x14ac:dyDescent="0.15">
      <c r="A8" s="71">
        <f t="shared" si="0"/>
        <v>12004</v>
      </c>
      <c r="B8" s="71" t="s">
        <v>1977</v>
      </c>
      <c r="C8" s="71">
        <v>1</v>
      </c>
      <c r="D8" s="71" t="s">
        <v>1985</v>
      </c>
      <c r="E8" s="71">
        <v>2</v>
      </c>
      <c r="F8" s="71">
        <v>4</v>
      </c>
      <c r="G8" s="87">
        <v>4</v>
      </c>
      <c r="H8" s="89" t="s">
        <v>255</v>
      </c>
      <c r="I8" s="89" t="s">
        <v>3137</v>
      </c>
      <c r="J8" s="84" t="s">
        <v>621</v>
      </c>
      <c r="K8" s="84" t="s">
        <v>622</v>
      </c>
      <c r="L8" s="83" t="s">
        <v>1994</v>
      </c>
      <c r="M8" s="83" t="s">
        <v>1995</v>
      </c>
      <c r="N8" s="75"/>
      <c r="O8" s="29"/>
      <c r="P8" s="75"/>
      <c r="Q8" s="75"/>
      <c r="R8" s="75"/>
      <c r="S8" s="75"/>
      <c r="T8" s="75"/>
      <c r="U8" s="75"/>
    </row>
    <row r="9" spans="1:21" s="71" customFormat="1" ht="15" customHeight="1" x14ac:dyDescent="0.15">
      <c r="A9" s="71">
        <f t="shared" si="0"/>
        <v>12005</v>
      </c>
      <c r="B9" s="71" t="s">
        <v>1977</v>
      </c>
      <c r="C9" s="71">
        <v>1</v>
      </c>
      <c r="D9" s="71" t="s">
        <v>1985</v>
      </c>
      <c r="E9" s="71">
        <v>2</v>
      </c>
      <c r="F9" s="71">
        <v>5</v>
      </c>
      <c r="G9" s="87">
        <v>5</v>
      </c>
      <c r="H9" s="89" t="s">
        <v>256</v>
      </c>
      <c r="I9" s="89" t="s">
        <v>3138</v>
      </c>
      <c r="J9" s="84" t="s">
        <v>623</v>
      </c>
      <c r="K9" s="84" t="s">
        <v>624</v>
      </c>
      <c r="L9" s="83" t="s">
        <v>1996</v>
      </c>
      <c r="M9" s="83" t="s">
        <v>1997</v>
      </c>
      <c r="N9" s="77"/>
      <c r="O9" s="81"/>
    </row>
    <row r="10" spans="1:21" s="71" customFormat="1" ht="15" customHeight="1" x14ac:dyDescent="0.15">
      <c r="A10" s="71">
        <f t="shared" si="0"/>
        <v>12006</v>
      </c>
      <c r="B10" s="71" t="s">
        <v>1977</v>
      </c>
      <c r="C10" s="71">
        <v>1</v>
      </c>
      <c r="D10" s="71" t="s">
        <v>1985</v>
      </c>
      <c r="E10" s="71">
        <v>2</v>
      </c>
      <c r="F10" s="71">
        <v>6</v>
      </c>
      <c r="G10" s="87">
        <v>6</v>
      </c>
      <c r="H10" s="89" t="s">
        <v>257</v>
      </c>
      <c r="I10" s="89" t="s">
        <v>3139</v>
      </c>
      <c r="J10" s="84" t="s">
        <v>625</v>
      </c>
      <c r="K10" s="84" t="s">
        <v>626</v>
      </c>
      <c r="L10" s="83" t="s">
        <v>1998</v>
      </c>
      <c r="M10" s="83" t="s">
        <v>1999</v>
      </c>
      <c r="N10" s="78"/>
      <c r="O10" s="29"/>
    </row>
    <row r="11" spans="1:21" s="71" customFormat="1" ht="15" customHeight="1" x14ac:dyDescent="0.15">
      <c r="A11" s="71">
        <f t="shared" si="0"/>
        <v>12007</v>
      </c>
      <c r="B11" s="71" t="s">
        <v>1977</v>
      </c>
      <c r="C11" s="71">
        <v>1</v>
      </c>
      <c r="D11" s="71" t="s">
        <v>1985</v>
      </c>
      <c r="E11" s="71">
        <v>2</v>
      </c>
      <c r="F11" s="71">
        <v>7</v>
      </c>
      <c r="G11" s="87">
        <v>7</v>
      </c>
      <c r="H11" s="89" t="s">
        <v>627</v>
      </c>
      <c r="I11" s="89" t="s">
        <v>3140</v>
      </c>
      <c r="J11" s="84" t="s">
        <v>628</v>
      </c>
      <c r="K11" s="84" t="s">
        <v>629</v>
      </c>
      <c r="L11" s="83" t="s">
        <v>2000</v>
      </c>
      <c r="M11" s="83" t="s">
        <v>2001</v>
      </c>
      <c r="N11" s="72"/>
      <c r="P11" s="77"/>
      <c r="Q11" s="77"/>
      <c r="R11" s="77"/>
      <c r="S11" s="77"/>
      <c r="T11" s="77"/>
      <c r="U11" s="77"/>
    </row>
    <row r="12" spans="1:21" s="73" customFormat="1" ht="15" customHeight="1" x14ac:dyDescent="0.2">
      <c r="A12" s="71">
        <f t="shared" si="0"/>
        <v>12008</v>
      </c>
      <c r="B12" s="71" t="s">
        <v>1977</v>
      </c>
      <c r="C12" s="71">
        <v>1</v>
      </c>
      <c r="D12" s="71" t="s">
        <v>1985</v>
      </c>
      <c r="E12" s="71">
        <v>2</v>
      </c>
      <c r="F12" s="71">
        <v>8</v>
      </c>
      <c r="G12" s="87">
        <v>8</v>
      </c>
      <c r="H12" s="89" t="s">
        <v>630</v>
      </c>
      <c r="I12" s="89" t="s">
        <v>3141</v>
      </c>
      <c r="J12" s="84" t="s">
        <v>631</v>
      </c>
      <c r="K12" s="84" t="s">
        <v>632</v>
      </c>
      <c r="L12" s="83" t="s">
        <v>2002</v>
      </c>
      <c r="M12" s="83" t="s">
        <v>2003</v>
      </c>
      <c r="N12" s="82"/>
      <c r="O12" s="29"/>
      <c r="P12" s="81"/>
      <c r="Q12" s="81"/>
      <c r="R12" s="81"/>
      <c r="S12" s="81"/>
      <c r="T12" s="81"/>
      <c r="U12" s="81"/>
    </row>
    <row r="13" spans="1:21" s="71" customFormat="1" ht="15" customHeight="1" x14ac:dyDescent="0.15">
      <c r="A13" s="71">
        <f t="shared" si="0"/>
        <v>12009</v>
      </c>
      <c r="B13" s="71" t="s">
        <v>1977</v>
      </c>
      <c r="C13" s="71">
        <v>1</v>
      </c>
      <c r="D13" s="71" t="s">
        <v>1985</v>
      </c>
      <c r="E13" s="71">
        <v>2</v>
      </c>
      <c r="F13" s="71">
        <v>9</v>
      </c>
      <c r="G13" s="87">
        <v>9</v>
      </c>
      <c r="H13" s="89" t="s">
        <v>258</v>
      </c>
      <c r="I13" s="89" t="s">
        <v>3142</v>
      </c>
      <c r="J13" s="84" t="s">
        <v>633</v>
      </c>
      <c r="K13" s="84" t="s">
        <v>634</v>
      </c>
      <c r="L13" s="83" t="s">
        <v>2004</v>
      </c>
      <c r="M13" s="83" t="s">
        <v>2005</v>
      </c>
    </row>
    <row r="14" spans="1:21" s="71" customFormat="1" ht="15" customHeight="1" x14ac:dyDescent="0.15">
      <c r="A14" s="71">
        <f t="shared" si="0"/>
        <v>12010</v>
      </c>
      <c r="B14" s="71" t="s">
        <v>1977</v>
      </c>
      <c r="C14" s="71">
        <v>1</v>
      </c>
      <c r="D14" s="71" t="s">
        <v>1985</v>
      </c>
      <c r="E14" s="71">
        <v>2</v>
      </c>
      <c r="F14" s="71">
        <v>10</v>
      </c>
      <c r="G14" s="87">
        <v>10</v>
      </c>
      <c r="H14" s="89" t="s">
        <v>259</v>
      </c>
      <c r="I14" s="89" t="s">
        <v>3143</v>
      </c>
      <c r="J14" s="84" t="s">
        <v>635</v>
      </c>
      <c r="K14" s="84" t="s">
        <v>636</v>
      </c>
      <c r="L14" s="83" t="s">
        <v>2006</v>
      </c>
      <c r="M14" s="83" t="s">
        <v>2007</v>
      </c>
      <c r="O14" s="29"/>
      <c r="P14" s="74"/>
      <c r="Q14" s="74"/>
      <c r="R14" s="74"/>
      <c r="S14" s="74"/>
      <c r="T14" s="74"/>
      <c r="U14" s="74"/>
    </row>
    <row r="15" spans="1:21" s="71" customFormat="1" ht="15" customHeight="1" x14ac:dyDescent="0.15">
      <c r="A15" s="71">
        <f t="shared" si="0"/>
        <v>12011</v>
      </c>
      <c r="B15" s="71" t="s">
        <v>1977</v>
      </c>
      <c r="C15" s="71">
        <v>1</v>
      </c>
      <c r="D15" s="71" t="s">
        <v>1985</v>
      </c>
      <c r="E15" s="71">
        <v>2</v>
      </c>
      <c r="F15" s="71">
        <v>11</v>
      </c>
      <c r="G15" s="87">
        <v>11</v>
      </c>
      <c r="H15" s="89" t="s">
        <v>637</v>
      </c>
      <c r="I15" s="89" t="s">
        <v>3144</v>
      </c>
      <c r="J15" s="84" t="s">
        <v>638</v>
      </c>
      <c r="K15" s="84" t="s">
        <v>639</v>
      </c>
      <c r="L15" s="83" t="s">
        <v>2008</v>
      </c>
      <c r="M15" s="83" t="s">
        <v>2009</v>
      </c>
      <c r="O15" s="29"/>
    </row>
    <row r="16" spans="1:21" s="71" customFormat="1" ht="15" customHeight="1" x14ac:dyDescent="0.15">
      <c r="A16" s="71">
        <f t="shared" si="0"/>
        <v>12012</v>
      </c>
      <c r="B16" s="71" t="s">
        <v>1977</v>
      </c>
      <c r="C16" s="71">
        <v>1</v>
      </c>
      <c r="D16" s="71" t="s">
        <v>1985</v>
      </c>
      <c r="E16" s="71">
        <v>2</v>
      </c>
      <c r="F16" s="71">
        <v>12</v>
      </c>
      <c r="G16" s="87">
        <v>12</v>
      </c>
      <c r="H16" s="89" t="s">
        <v>260</v>
      </c>
      <c r="I16" s="89" t="s">
        <v>3145</v>
      </c>
      <c r="J16" s="84" t="s">
        <v>640</v>
      </c>
      <c r="K16" s="84" t="s">
        <v>641</v>
      </c>
      <c r="L16" s="83" t="s">
        <v>2010</v>
      </c>
      <c r="M16" s="83" t="s">
        <v>2011</v>
      </c>
      <c r="N16" s="75"/>
      <c r="P16" s="75"/>
      <c r="Q16" s="75"/>
      <c r="R16" s="75"/>
      <c r="S16" s="75"/>
      <c r="T16" s="75"/>
      <c r="U16" s="75"/>
    </row>
    <row r="17" spans="1:21" s="71" customFormat="1" ht="15" customHeight="1" x14ac:dyDescent="0.15">
      <c r="A17" s="71">
        <f t="shared" si="0"/>
        <v>12013</v>
      </c>
      <c r="B17" s="71" t="s">
        <v>1977</v>
      </c>
      <c r="C17" s="71">
        <v>1</v>
      </c>
      <c r="D17" s="71" t="s">
        <v>1985</v>
      </c>
      <c r="E17" s="71">
        <v>2</v>
      </c>
      <c r="F17" s="71">
        <v>13</v>
      </c>
      <c r="G17" s="87">
        <v>13</v>
      </c>
      <c r="H17" s="89" t="s">
        <v>261</v>
      </c>
      <c r="I17" s="89" t="s">
        <v>3146</v>
      </c>
      <c r="J17" s="84" t="s">
        <v>642</v>
      </c>
      <c r="K17" s="84" t="s">
        <v>643</v>
      </c>
      <c r="L17" s="83" t="s">
        <v>2012</v>
      </c>
      <c r="M17" s="83" t="s">
        <v>2013</v>
      </c>
      <c r="N17" s="72"/>
      <c r="P17" s="77"/>
      <c r="Q17" s="77"/>
      <c r="R17" s="77"/>
      <c r="S17" s="77"/>
      <c r="T17" s="77"/>
      <c r="U17" s="77"/>
    </row>
    <row r="18" spans="1:21" s="71" customFormat="1" ht="15" customHeight="1" x14ac:dyDescent="0.15">
      <c r="A18" s="71">
        <f t="shared" si="0"/>
        <v>12014</v>
      </c>
      <c r="B18" s="71" t="s">
        <v>1977</v>
      </c>
      <c r="C18" s="71">
        <v>1</v>
      </c>
      <c r="D18" s="71" t="s">
        <v>1985</v>
      </c>
      <c r="E18" s="71">
        <v>2</v>
      </c>
      <c r="F18" s="71">
        <v>14</v>
      </c>
      <c r="G18" s="87">
        <v>14</v>
      </c>
      <c r="H18" s="89" t="s">
        <v>262</v>
      </c>
      <c r="I18" s="89" t="s">
        <v>3147</v>
      </c>
      <c r="J18" s="84" t="s">
        <v>644</v>
      </c>
      <c r="K18" s="84" t="s">
        <v>645</v>
      </c>
      <c r="L18" s="83" t="s">
        <v>2014</v>
      </c>
      <c r="M18" s="83" t="s">
        <v>2015</v>
      </c>
      <c r="N18" s="81"/>
      <c r="P18" s="81"/>
      <c r="Q18" s="81"/>
      <c r="R18" s="81"/>
      <c r="S18" s="81"/>
      <c r="T18" s="81"/>
      <c r="U18" s="81"/>
    </row>
    <row r="19" spans="1:21" s="71" customFormat="1" ht="15" customHeight="1" x14ac:dyDescent="0.15">
      <c r="A19" s="71">
        <f t="shared" si="0"/>
        <v>12015</v>
      </c>
      <c r="B19" s="71" t="s">
        <v>1977</v>
      </c>
      <c r="C19" s="71">
        <v>1</v>
      </c>
      <c r="D19" s="71" t="s">
        <v>1985</v>
      </c>
      <c r="E19" s="71">
        <v>2</v>
      </c>
      <c r="F19" s="71">
        <v>15</v>
      </c>
      <c r="G19" s="87">
        <v>15</v>
      </c>
      <c r="H19" s="89" t="s">
        <v>263</v>
      </c>
      <c r="I19" s="89" t="s">
        <v>3148</v>
      </c>
      <c r="J19" s="84" t="s">
        <v>646</v>
      </c>
      <c r="K19" s="84" t="s">
        <v>647</v>
      </c>
      <c r="L19" s="83" t="s">
        <v>2016</v>
      </c>
      <c r="M19" s="83" t="s">
        <v>2017</v>
      </c>
      <c r="N19" s="29"/>
      <c r="P19" s="82"/>
      <c r="Q19" s="82"/>
      <c r="R19" s="82"/>
      <c r="S19" s="82"/>
      <c r="T19" s="82"/>
      <c r="U19" s="82"/>
    </row>
    <row r="20" spans="1:21" s="71" customFormat="1" ht="15" customHeight="1" x14ac:dyDescent="0.15">
      <c r="A20" s="71">
        <f t="shared" si="0"/>
        <v>12016</v>
      </c>
      <c r="B20" s="71" t="s">
        <v>1977</v>
      </c>
      <c r="C20" s="71">
        <v>1</v>
      </c>
      <c r="D20" s="71" t="s">
        <v>1985</v>
      </c>
      <c r="E20" s="71">
        <v>2</v>
      </c>
      <c r="F20" s="71">
        <v>16</v>
      </c>
      <c r="G20" s="87">
        <v>16</v>
      </c>
      <c r="H20" s="89" t="s">
        <v>264</v>
      </c>
      <c r="I20" s="89" t="s">
        <v>3149</v>
      </c>
      <c r="J20" s="84" t="s">
        <v>648</v>
      </c>
      <c r="K20" s="84" t="s">
        <v>649</v>
      </c>
      <c r="L20" s="83" t="s">
        <v>2018</v>
      </c>
      <c r="M20" s="83" t="s">
        <v>2019</v>
      </c>
      <c r="O20" s="81"/>
    </row>
    <row r="21" spans="1:21" s="71" customFormat="1" ht="15" customHeight="1" x14ac:dyDescent="0.15">
      <c r="A21" s="71">
        <f t="shared" si="0"/>
        <v>12017</v>
      </c>
      <c r="B21" s="71" t="s">
        <v>1977</v>
      </c>
      <c r="C21" s="71">
        <v>1</v>
      </c>
      <c r="D21" s="71" t="s">
        <v>1985</v>
      </c>
      <c r="E21" s="71">
        <v>2</v>
      </c>
      <c r="F21" s="71">
        <v>17</v>
      </c>
      <c r="G21" s="87">
        <v>17</v>
      </c>
      <c r="H21" s="89" t="s">
        <v>650</v>
      </c>
      <c r="I21" s="89" t="s">
        <v>3150</v>
      </c>
      <c r="J21" s="84" t="s">
        <v>651</v>
      </c>
      <c r="K21" s="84" t="s">
        <v>652</v>
      </c>
      <c r="L21" s="83" t="s">
        <v>2020</v>
      </c>
      <c r="M21" s="83" t="s">
        <v>2021</v>
      </c>
      <c r="N21" s="72"/>
      <c r="P21" s="77"/>
      <c r="Q21" s="77"/>
      <c r="R21" s="77"/>
      <c r="S21" s="77"/>
      <c r="T21" s="77"/>
      <c r="U21" s="77"/>
    </row>
    <row r="22" spans="1:21" s="71" customFormat="1" ht="15" customHeight="1" x14ac:dyDescent="0.15">
      <c r="A22" s="71">
        <f t="shared" si="0"/>
        <v>12018</v>
      </c>
      <c r="B22" s="71" t="s">
        <v>1977</v>
      </c>
      <c r="C22" s="71">
        <v>1</v>
      </c>
      <c r="D22" s="71" t="s">
        <v>1985</v>
      </c>
      <c r="E22" s="71">
        <v>2</v>
      </c>
      <c r="F22" s="71">
        <v>18</v>
      </c>
      <c r="G22" s="87">
        <v>18</v>
      </c>
      <c r="H22" s="89" t="s">
        <v>653</v>
      </c>
      <c r="I22" s="89" t="s">
        <v>3151</v>
      </c>
      <c r="J22" s="84" t="s">
        <v>654</v>
      </c>
      <c r="K22" s="84" t="s">
        <v>655</v>
      </c>
      <c r="L22" s="83" t="s">
        <v>2022</v>
      </c>
      <c r="M22" s="83" t="s">
        <v>2023</v>
      </c>
      <c r="O22" s="74"/>
    </row>
    <row r="23" spans="1:21" s="71" customFormat="1" ht="15" customHeight="1" x14ac:dyDescent="0.15">
      <c r="A23" s="71">
        <f t="shared" si="0"/>
        <v>12019</v>
      </c>
      <c r="B23" s="71" t="s">
        <v>1977</v>
      </c>
      <c r="C23" s="71">
        <v>1</v>
      </c>
      <c r="D23" s="71" t="s">
        <v>1985</v>
      </c>
      <c r="E23" s="71">
        <v>2</v>
      </c>
      <c r="F23" s="71">
        <v>19</v>
      </c>
      <c r="G23" s="87">
        <v>19</v>
      </c>
      <c r="H23" s="89" t="s">
        <v>656</v>
      </c>
      <c r="I23" s="89" t="s">
        <v>3152</v>
      </c>
      <c r="J23" s="84" t="s">
        <v>657</v>
      </c>
      <c r="K23" s="84" t="s">
        <v>658</v>
      </c>
      <c r="L23" s="83" t="s">
        <v>2024</v>
      </c>
      <c r="M23" s="83" t="s">
        <v>2025</v>
      </c>
    </row>
    <row r="24" spans="1:21" s="71" customFormat="1" ht="15" customHeight="1" x14ac:dyDescent="0.15">
      <c r="A24" s="71">
        <f t="shared" si="0"/>
        <v>12020</v>
      </c>
      <c r="B24" s="71" t="s">
        <v>1977</v>
      </c>
      <c r="C24" s="71">
        <v>1</v>
      </c>
      <c r="D24" s="71" t="s">
        <v>1985</v>
      </c>
      <c r="E24" s="71">
        <v>2</v>
      </c>
      <c r="F24" s="71">
        <v>20</v>
      </c>
      <c r="G24" s="87">
        <v>20</v>
      </c>
      <c r="H24" s="89" t="s">
        <v>659</v>
      </c>
      <c r="I24" s="89" t="s">
        <v>3153</v>
      </c>
      <c r="J24" s="84" t="s">
        <v>660</v>
      </c>
      <c r="K24" s="84" t="s">
        <v>661</v>
      </c>
      <c r="L24" s="83" t="s">
        <v>2026</v>
      </c>
      <c r="M24" s="83" t="s">
        <v>2027</v>
      </c>
    </row>
    <row r="25" spans="1:21" s="71" customFormat="1" ht="15" customHeight="1" x14ac:dyDescent="0.15">
      <c r="A25" s="71">
        <f t="shared" si="0"/>
        <v>12021</v>
      </c>
      <c r="B25" s="71" t="s">
        <v>1977</v>
      </c>
      <c r="C25" s="71">
        <v>1</v>
      </c>
      <c r="D25" s="71" t="s">
        <v>1985</v>
      </c>
      <c r="E25" s="71">
        <v>2</v>
      </c>
      <c r="F25" s="71">
        <v>21</v>
      </c>
      <c r="G25" s="87">
        <v>21</v>
      </c>
      <c r="H25" s="89" t="s">
        <v>265</v>
      </c>
      <c r="I25" s="89" t="s">
        <v>3154</v>
      </c>
      <c r="J25" s="84" t="s">
        <v>662</v>
      </c>
      <c r="K25" s="84" t="s">
        <v>663</v>
      </c>
      <c r="L25" s="83" t="s">
        <v>2028</v>
      </c>
      <c r="M25" s="83" t="s">
        <v>2029</v>
      </c>
    </row>
    <row r="26" spans="1:21" s="71" customFormat="1" ht="15" customHeight="1" x14ac:dyDescent="0.15">
      <c r="A26" s="71">
        <f t="shared" si="0"/>
        <v>12022</v>
      </c>
      <c r="B26" s="71" t="s">
        <v>1977</v>
      </c>
      <c r="C26" s="71">
        <v>1</v>
      </c>
      <c r="D26" s="71" t="s">
        <v>1985</v>
      </c>
      <c r="E26" s="71">
        <v>2</v>
      </c>
      <c r="F26" s="71">
        <v>22</v>
      </c>
      <c r="G26" s="87">
        <v>22</v>
      </c>
      <c r="H26" s="89" t="s">
        <v>266</v>
      </c>
      <c r="I26" s="89" t="s">
        <v>3155</v>
      </c>
      <c r="J26" s="84" t="s">
        <v>664</v>
      </c>
      <c r="K26" s="84" t="s">
        <v>665</v>
      </c>
      <c r="L26" s="83" t="s">
        <v>2030</v>
      </c>
      <c r="M26" s="83" t="s">
        <v>2031</v>
      </c>
      <c r="N26" s="72"/>
      <c r="P26" s="77"/>
      <c r="Q26" s="77"/>
      <c r="R26" s="77"/>
      <c r="S26" s="77"/>
      <c r="T26" s="77"/>
      <c r="U26" s="77"/>
    </row>
    <row r="27" spans="1:21" s="71" customFormat="1" ht="15" customHeight="1" x14ac:dyDescent="0.15">
      <c r="A27" s="71">
        <f t="shared" si="0"/>
        <v>12023</v>
      </c>
      <c r="B27" s="71" t="s">
        <v>1977</v>
      </c>
      <c r="C27" s="71">
        <v>1</v>
      </c>
      <c r="D27" s="71" t="s">
        <v>1985</v>
      </c>
      <c r="E27" s="71">
        <v>2</v>
      </c>
      <c r="F27" s="71">
        <v>23</v>
      </c>
      <c r="G27" s="87">
        <v>23</v>
      </c>
      <c r="H27" s="89" t="s">
        <v>267</v>
      </c>
      <c r="I27" s="89" t="s">
        <v>3156</v>
      </c>
      <c r="J27" s="84" t="s">
        <v>666</v>
      </c>
      <c r="K27" s="84" t="s">
        <v>667</v>
      </c>
      <c r="L27" s="83" t="s">
        <v>2032</v>
      </c>
      <c r="M27" s="83" t="s">
        <v>2033</v>
      </c>
      <c r="N27" s="81"/>
      <c r="P27" s="81"/>
      <c r="Q27" s="81"/>
      <c r="R27" s="81"/>
      <c r="S27" s="81"/>
      <c r="T27" s="81"/>
      <c r="U27" s="81"/>
    </row>
    <row r="28" spans="1:21" s="71" customFormat="1" ht="15" customHeight="1" x14ac:dyDescent="0.15">
      <c r="A28" s="71">
        <f t="shared" si="0"/>
        <v>12024</v>
      </c>
      <c r="B28" s="71" t="s">
        <v>1977</v>
      </c>
      <c r="C28" s="71">
        <v>1</v>
      </c>
      <c r="D28" s="71" t="s">
        <v>1985</v>
      </c>
      <c r="E28" s="71">
        <v>2</v>
      </c>
      <c r="F28" s="71">
        <v>24</v>
      </c>
      <c r="G28" s="87">
        <v>24</v>
      </c>
      <c r="H28" s="89" t="s">
        <v>668</v>
      </c>
      <c r="I28" s="89" t="s">
        <v>3157</v>
      </c>
      <c r="J28" s="84" t="s">
        <v>669</v>
      </c>
      <c r="K28" s="84" t="s">
        <v>670</v>
      </c>
      <c r="L28" s="83" t="s">
        <v>2034</v>
      </c>
      <c r="M28" s="83" t="s">
        <v>2035</v>
      </c>
      <c r="N28" s="82"/>
      <c r="P28" s="81"/>
      <c r="Q28" s="81"/>
      <c r="R28" s="81"/>
      <c r="S28" s="81"/>
      <c r="T28" s="81"/>
      <c r="U28" s="81"/>
    </row>
    <row r="29" spans="1:21" s="71" customFormat="1" ht="15" customHeight="1" x14ac:dyDescent="0.15">
      <c r="A29" s="71">
        <f t="shared" si="0"/>
        <v>12025</v>
      </c>
      <c r="B29" s="71" t="s">
        <v>1977</v>
      </c>
      <c r="C29" s="71">
        <v>1</v>
      </c>
      <c r="D29" s="71" t="s">
        <v>1985</v>
      </c>
      <c r="E29" s="71">
        <v>2</v>
      </c>
      <c r="F29" s="71">
        <v>25</v>
      </c>
      <c r="G29" s="87">
        <v>25</v>
      </c>
      <c r="H29" s="89" t="s">
        <v>671</v>
      </c>
      <c r="I29" s="89" t="s">
        <v>3158</v>
      </c>
      <c r="J29" s="84" t="s">
        <v>672</v>
      </c>
      <c r="K29" s="84" t="s">
        <v>673</v>
      </c>
      <c r="L29" s="83" t="s">
        <v>2036</v>
      </c>
      <c r="M29" s="83" t="s">
        <v>2037</v>
      </c>
      <c r="N29" s="29"/>
      <c r="O29" s="29"/>
      <c r="P29" s="82"/>
      <c r="Q29" s="82"/>
      <c r="R29" s="82"/>
      <c r="S29" s="82"/>
      <c r="T29" s="82"/>
      <c r="U29" s="82"/>
    </row>
    <row r="30" spans="1:21" s="71" customFormat="1" ht="15" customHeight="1" x14ac:dyDescent="0.15">
      <c r="A30" s="71">
        <f t="shared" si="0"/>
        <v>12026</v>
      </c>
      <c r="B30" s="71" t="s">
        <v>1977</v>
      </c>
      <c r="C30" s="71">
        <v>1</v>
      </c>
      <c r="D30" s="71" t="s">
        <v>1985</v>
      </c>
      <c r="E30" s="71">
        <v>2</v>
      </c>
      <c r="F30" s="71">
        <v>26</v>
      </c>
      <c r="G30" s="87">
        <v>26</v>
      </c>
      <c r="H30" s="89" t="s">
        <v>268</v>
      </c>
      <c r="I30" s="89" t="s">
        <v>3159</v>
      </c>
      <c r="J30" s="84" t="s">
        <v>674</v>
      </c>
      <c r="K30" s="84" t="s">
        <v>675</v>
      </c>
      <c r="L30" s="83" t="s">
        <v>2038</v>
      </c>
      <c r="M30" s="83" t="s">
        <v>2039</v>
      </c>
      <c r="O30" s="29"/>
    </row>
    <row r="31" spans="1:21" s="71" customFormat="1" ht="15" customHeight="1" x14ac:dyDescent="0.15">
      <c r="A31" s="71">
        <f t="shared" si="0"/>
        <v>12027</v>
      </c>
      <c r="B31" s="71" t="s">
        <v>1977</v>
      </c>
      <c r="C31" s="71">
        <v>1</v>
      </c>
      <c r="D31" s="71" t="s">
        <v>1985</v>
      </c>
      <c r="E31" s="71">
        <v>2</v>
      </c>
      <c r="F31" s="71">
        <v>27</v>
      </c>
      <c r="G31" s="87">
        <v>27</v>
      </c>
      <c r="H31" s="89" t="s">
        <v>269</v>
      </c>
      <c r="I31" s="89" t="s">
        <v>3160</v>
      </c>
      <c r="J31" s="84" t="s">
        <v>676</v>
      </c>
      <c r="K31" s="84" t="s">
        <v>677</v>
      </c>
      <c r="L31" s="83" t="s">
        <v>2040</v>
      </c>
      <c r="M31" s="83" t="s">
        <v>2041</v>
      </c>
      <c r="N31" s="72"/>
      <c r="P31" s="77"/>
      <c r="Q31" s="77"/>
      <c r="R31" s="77"/>
      <c r="S31" s="77"/>
      <c r="T31" s="77"/>
      <c r="U31" s="77"/>
    </row>
    <row r="32" spans="1:21" s="71" customFormat="1" ht="15" customHeight="1" x14ac:dyDescent="0.15">
      <c r="A32" s="71">
        <f t="shared" si="0"/>
        <v>12028</v>
      </c>
      <c r="B32" s="71" t="s">
        <v>1977</v>
      </c>
      <c r="C32" s="71">
        <v>1</v>
      </c>
      <c r="D32" s="71" t="s">
        <v>1985</v>
      </c>
      <c r="E32" s="71">
        <v>2</v>
      </c>
      <c r="F32" s="71">
        <v>28</v>
      </c>
      <c r="G32" s="87">
        <v>28</v>
      </c>
      <c r="H32" s="89" t="s">
        <v>270</v>
      </c>
      <c r="I32" s="89" t="s">
        <v>3161</v>
      </c>
      <c r="J32" s="84" t="s">
        <v>679</v>
      </c>
      <c r="K32" s="84" t="s">
        <v>680</v>
      </c>
      <c r="L32" s="83" t="s">
        <v>2042</v>
      </c>
      <c r="M32" s="83" t="s">
        <v>2043</v>
      </c>
      <c r="N32" s="81"/>
      <c r="P32" s="79"/>
      <c r="Q32" s="79"/>
      <c r="R32" s="79"/>
      <c r="S32" s="79"/>
      <c r="T32" s="79"/>
      <c r="U32" s="79"/>
    </row>
    <row r="33" spans="1:21" s="71" customFormat="1" ht="15" customHeight="1" x14ac:dyDescent="0.15">
      <c r="A33" s="71">
        <f t="shared" si="0"/>
        <v>12029</v>
      </c>
      <c r="B33" s="71" t="s">
        <v>1977</v>
      </c>
      <c r="C33" s="71">
        <v>1</v>
      </c>
      <c r="D33" s="71" t="s">
        <v>1985</v>
      </c>
      <c r="E33" s="71">
        <v>2</v>
      </c>
      <c r="F33" s="71">
        <v>29</v>
      </c>
      <c r="G33" s="87">
        <v>29</v>
      </c>
      <c r="H33" s="89" t="s">
        <v>271</v>
      </c>
      <c r="I33" s="89" t="s">
        <v>3162</v>
      </c>
      <c r="J33" s="84" t="s">
        <v>681</v>
      </c>
      <c r="K33" s="84" t="s">
        <v>682</v>
      </c>
      <c r="L33" s="83" t="s">
        <v>2044</v>
      </c>
      <c r="M33" s="83" t="s">
        <v>2045</v>
      </c>
      <c r="N33" s="81"/>
      <c r="P33" s="81"/>
      <c r="Q33" s="81"/>
      <c r="R33" s="81"/>
      <c r="S33" s="81"/>
      <c r="T33" s="81"/>
      <c r="U33" s="81"/>
    </row>
    <row r="34" spans="1:21" s="71" customFormat="1" ht="15" customHeight="1" x14ac:dyDescent="0.15">
      <c r="A34" s="71">
        <f t="shared" si="0"/>
        <v>12030</v>
      </c>
      <c r="B34" s="71" t="s">
        <v>1977</v>
      </c>
      <c r="C34" s="71">
        <v>1</v>
      </c>
      <c r="D34" s="71" t="s">
        <v>1985</v>
      </c>
      <c r="E34" s="71">
        <v>2</v>
      </c>
      <c r="F34" s="71">
        <v>30</v>
      </c>
      <c r="G34" s="87">
        <v>30</v>
      </c>
      <c r="H34" s="89" t="s">
        <v>272</v>
      </c>
      <c r="I34" s="89" t="s">
        <v>3163</v>
      </c>
      <c r="J34" s="84" t="s">
        <v>683</v>
      </c>
      <c r="K34" s="84" t="s">
        <v>684</v>
      </c>
      <c r="L34" s="83" t="s">
        <v>2046</v>
      </c>
      <c r="M34" s="83" t="s">
        <v>2047</v>
      </c>
      <c r="N34" s="81"/>
      <c r="P34" s="81"/>
      <c r="Q34" s="81"/>
      <c r="R34" s="81"/>
      <c r="S34" s="81"/>
      <c r="T34" s="81"/>
      <c r="U34" s="81"/>
    </row>
    <row r="35" spans="1:21" s="71" customFormat="1" ht="15" customHeight="1" x14ac:dyDescent="0.15">
      <c r="A35" s="71">
        <f t="shared" si="0"/>
        <v>12031</v>
      </c>
      <c r="B35" s="71" t="s">
        <v>1977</v>
      </c>
      <c r="C35" s="71">
        <v>1</v>
      </c>
      <c r="D35" s="71" t="s">
        <v>1985</v>
      </c>
      <c r="E35" s="71">
        <v>2</v>
      </c>
      <c r="F35" s="71">
        <v>31</v>
      </c>
      <c r="G35" s="87">
        <v>31</v>
      </c>
      <c r="H35" s="89" t="s">
        <v>273</v>
      </c>
      <c r="I35" s="89" t="s">
        <v>3164</v>
      </c>
      <c r="J35" s="84" t="s">
        <v>613</v>
      </c>
      <c r="K35" s="84" t="s">
        <v>685</v>
      </c>
      <c r="L35" s="83" t="s">
        <v>2048</v>
      </c>
      <c r="M35" s="83" t="s">
        <v>2049</v>
      </c>
      <c r="N35" s="82"/>
      <c r="P35" s="81"/>
      <c r="Q35" s="81"/>
      <c r="R35" s="81"/>
      <c r="S35" s="81"/>
      <c r="T35" s="81"/>
      <c r="U35" s="81"/>
    </row>
    <row r="36" spans="1:21" s="71" customFormat="1" ht="15" customHeight="1" x14ac:dyDescent="0.15">
      <c r="A36" s="71">
        <f t="shared" si="0"/>
        <v>12032</v>
      </c>
      <c r="B36" s="71" t="s">
        <v>1977</v>
      </c>
      <c r="C36" s="71">
        <v>1</v>
      </c>
      <c r="D36" s="71" t="s">
        <v>1985</v>
      </c>
      <c r="E36" s="71">
        <v>2</v>
      </c>
      <c r="F36" s="71">
        <v>32</v>
      </c>
      <c r="G36" s="87">
        <v>32</v>
      </c>
      <c r="H36" s="89" t="s">
        <v>274</v>
      </c>
      <c r="I36" s="89" t="s">
        <v>3165</v>
      </c>
      <c r="J36" s="84" t="s">
        <v>686</v>
      </c>
      <c r="K36" s="84" t="s">
        <v>687</v>
      </c>
      <c r="L36" s="83" t="s">
        <v>2050</v>
      </c>
      <c r="M36" s="83" t="s">
        <v>2051</v>
      </c>
      <c r="N36" s="82"/>
      <c r="P36" s="81"/>
      <c r="Q36" s="81"/>
      <c r="R36" s="81"/>
      <c r="S36" s="81"/>
      <c r="T36" s="81"/>
      <c r="U36" s="81"/>
    </row>
    <row r="37" spans="1:21" s="71" customFormat="1" ht="15" customHeight="1" x14ac:dyDescent="0.15">
      <c r="A37" s="71">
        <f t="shared" si="0"/>
        <v>12033</v>
      </c>
      <c r="B37" s="71" t="s">
        <v>1977</v>
      </c>
      <c r="C37" s="71">
        <v>1</v>
      </c>
      <c r="D37" s="71" t="s">
        <v>1985</v>
      </c>
      <c r="E37" s="71">
        <v>2</v>
      </c>
      <c r="F37" s="71">
        <v>33</v>
      </c>
      <c r="G37" s="87">
        <v>33</v>
      </c>
      <c r="H37" s="89" t="s">
        <v>275</v>
      </c>
      <c r="I37" s="89" t="s">
        <v>3166</v>
      </c>
      <c r="J37" s="84" t="s">
        <v>613</v>
      </c>
      <c r="K37" s="84" t="s">
        <v>688</v>
      </c>
      <c r="L37" s="83" t="s">
        <v>2052</v>
      </c>
      <c r="M37" s="83" t="s">
        <v>2053</v>
      </c>
      <c r="N37" s="82"/>
      <c r="P37" s="81"/>
      <c r="Q37" s="81"/>
      <c r="R37" s="81"/>
      <c r="S37" s="81"/>
      <c r="T37" s="81"/>
      <c r="U37" s="81"/>
    </row>
    <row r="38" spans="1:21" s="71" customFormat="1" ht="15" customHeight="1" x14ac:dyDescent="0.15">
      <c r="A38" s="71">
        <f t="shared" si="0"/>
        <v>12034</v>
      </c>
      <c r="B38" s="71" t="s">
        <v>1977</v>
      </c>
      <c r="C38" s="71">
        <v>1</v>
      </c>
      <c r="D38" s="71" t="s">
        <v>1985</v>
      </c>
      <c r="E38" s="71">
        <v>2</v>
      </c>
      <c r="F38" s="71">
        <v>34</v>
      </c>
      <c r="G38" s="87">
        <v>34</v>
      </c>
      <c r="H38" s="89" t="s">
        <v>276</v>
      </c>
      <c r="I38" s="89" t="s">
        <v>3167</v>
      </c>
      <c r="J38" s="84" t="s">
        <v>689</v>
      </c>
      <c r="K38" s="84" t="s">
        <v>690</v>
      </c>
      <c r="L38" s="83" t="s">
        <v>2054</v>
      </c>
      <c r="M38" s="83" t="s">
        <v>2055</v>
      </c>
    </row>
    <row r="39" spans="1:21" s="71" customFormat="1" ht="15" customHeight="1" x14ac:dyDescent="0.15">
      <c r="A39" s="71">
        <f t="shared" si="0"/>
        <v>12035</v>
      </c>
      <c r="B39" s="71" t="s">
        <v>1977</v>
      </c>
      <c r="C39" s="71">
        <v>1</v>
      </c>
      <c r="D39" s="71" t="s">
        <v>1985</v>
      </c>
      <c r="E39" s="71">
        <v>2</v>
      </c>
      <c r="F39" s="71">
        <v>35</v>
      </c>
      <c r="G39" s="87">
        <v>35</v>
      </c>
      <c r="H39" s="89" t="s">
        <v>277</v>
      </c>
      <c r="I39" s="89" t="s">
        <v>3168</v>
      </c>
      <c r="J39" s="84" t="s">
        <v>691</v>
      </c>
      <c r="K39" s="84" t="s">
        <v>692</v>
      </c>
      <c r="L39" s="83" t="s">
        <v>2056</v>
      </c>
      <c r="M39" s="83" t="s">
        <v>2057</v>
      </c>
    </row>
    <row r="40" spans="1:21" s="71" customFormat="1" ht="15" customHeight="1" x14ac:dyDescent="0.15">
      <c r="A40" s="71">
        <f t="shared" si="0"/>
        <v>12036</v>
      </c>
      <c r="B40" s="71" t="s">
        <v>1977</v>
      </c>
      <c r="C40" s="71">
        <v>1</v>
      </c>
      <c r="D40" s="71" t="s">
        <v>1985</v>
      </c>
      <c r="E40" s="71">
        <v>2</v>
      </c>
      <c r="F40" s="71">
        <v>36</v>
      </c>
      <c r="G40" s="87">
        <v>36</v>
      </c>
      <c r="H40" s="89" t="s">
        <v>278</v>
      </c>
      <c r="I40" s="89" t="s">
        <v>3169</v>
      </c>
      <c r="J40" s="84" t="s">
        <v>693</v>
      </c>
      <c r="K40" s="84" t="s">
        <v>694</v>
      </c>
      <c r="L40" s="83" t="s">
        <v>2058</v>
      </c>
      <c r="M40" s="83" t="s">
        <v>2059</v>
      </c>
    </row>
    <row r="41" spans="1:21" s="71" customFormat="1" ht="15" customHeight="1" x14ac:dyDescent="0.15">
      <c r="A41" s="71">
        <f t="shared" si="0"/>
        <v>12037</v>
      </c>
      <c r="B41" s="71" t="s">
        <v>1977</v>
      </c>
      <c r="C41" s="71">
        <v>1</v>
      </c>
      <c r="D41" s="71" t="s">
        <v>1985</v>
      </c>
      <c r="E41" s="71">
        <v>2</v>
      </c>
      <c r="F41" s="71">
        <v>37</v>
      </c>
      <c r="G41" s="87">
        <v>37</v>
      </c>
      <c r="H41" s="89" t="s">
        <v>279</v>
      </c>
      <c r="I41" s="89" t="s">
        <v>3170</v>
      </c>
      <c r="J41" s="84" t="s">
        <v>695</v>
      </c>
      <c r="K41" s="84" t="s">
        <v>696</v>
      </c>
      <c r="L41" s="83" t="s">
        <v>2060</v>
      </c>
      <c r="M41" s="83" t="s">
        <v>2061</v>
      </c>
      <c r="O41" s="75"/>
      <c r="P41" s="75"/>
      <c r="Q41" s="75"/>
      <c r="R41" s="75"/>
      <c r="S41" s="75"/>
      <c r="T41" s="75"/>
      <c r="U41" s="75"/>
    </row>
    <row r="42" spans="1:21" s="71" customFormat="1" ht="15" customHeight="1" x14ac:dyDescent="0.15">
      <c r="A42" s="71">
        <f t="shared" si="0"/>
        <v>12038</v>
      </c>
      <c r="B42" s="71" t="s">
        <v>1977</v>
      </c>
      <c r="C42" s="71">
        <v>1</v>
      </c>
      <c r="D42" s="71" t="s">
        <v>1985</v>
      </c>
      <c r="E42" s="71">
        <v>2</v>
      </c>
      <c r="F42" s="71">
        <v>38</v>
      </c>
      <c r="G42" s="87">
        <v>38</v>
      </c>
      <c r="H42" s="89" t="s">
        <v>280</v>
      </c>
      <c r="I42" s="89" t="s">
        <v>3171</v>
      </c>
      <c r="J42" s="84" t="s">
        <v>697</v>
      </c>
      <c r="K42" s="84" t="s">
        <v>698</v>
      </c>
      <c r="L42" s="83" t="s">
        <v>2062</v>
      </c>
      <c r="M42" s="83" t="s">
        <v>2063</v>
      </c>
      <c r="N42" s="81"/>
      <c r="P42" s="81"/>
      <c r="Q42" s="81"/>
      <c r="R42" s="81"/>
      <c r="S42" s="81"/>
      <c r="T42" s="81"/>
      <c r="U42" s="81"/>
    </row>
    <row r="43" spans="1:21" s="71" customFormat="1" ht="15" customHeight="1" x14ac:dyDescent="0.15">
      <c r="A43" s="71">
        <f t="shared" si="0"/>
        <v>12039</v>
      </c>
      <c r="B43" s="71" t="s">
        <v>1977</v>
      </c>
      <c r="C43" s="71">
        <v>1</v>
      </c>
      <c r="D43" s="71" t="s">
        <v>1985</v>
      </c>
      <c r="E43" s="71">
        <v>2</v>
      </c>
      <c r="F43" s="71">
        <v>39</v>
      </c>
      <c r="G43" s="87">
        <v>39</v>
      </c>
      <c r="H43" s="89" t="s">
        <v>699</v>
      </c>
      <c r="I43" s="89" t="s">
        <v>3172</v>
      </c>
      <c r="J43" s="84" t="s">
        <v>700</v>
      </c>
      <c r="K43" s="84" t="s">
        <v>701</v>
      </c>
      <c r="L43" s="83" t="s">
        <v>2064</v>
      </c>
      <c r="M43" s="83" t="s">
        <v>2065</v>
      </c>
      <c r="N43" s="82"/>
      <c r="O43" s="81"/>
      <c r="P43" s="81"/>
      <c r="Q43" s="81"/>
      <c r="R43" s="81"/>
      <c r="S43" s="81"/>
      <c r="T43" s="81"/>
      <c r="U43" s="81"/>
    </row>
    <row r="44" spans="1:21" s="71" customFormat="1" ht="15" customHeight="1" x14ac:dyDescent="0.15">
      <c r="A44" s="71">
        <f t="shared" si="0"/>
        <v>12040</v>
      </c>
      <c r="B44" s="71" t="s">
        <v>1977</v>
      </c>
      <c r="C44" s="71">
        <v>1</v>
      </c>
      <c r="D44" s="71" t="s">
        <v>1985</v>
      </c>
      <c r="E44" s="71">
        <v>2</v>
      </c>
      <c r="F44" s="71">
        <v>40</v>
      </c>
      <c r="G44" s="87">
        <v>40</v>
      </c>
      <c r="H44" s="89" t="s">
        <v>281</v>
      </c>
      <c r="I44" s="89" t="s">
        <v>3173</v>
      </c>
      <c r="J44" s="84" t="s">
        <v>702</v>
      </c>
      <c r="K44" s="84" t="s">
        <v>703</v>
      </c>
      <c r="L44" s="83" t="s">
        <v>2066</v>
      </c>
      <c r="M44" s="83" t="s">
        <v>2067</v>
      </c>
    </row>
    <row r="45" spans="1:21" s="71" customFormat="1" ht="15" customHeight="1" x14ac:dyDescent="0.15">
      <c r="A45" s="71">
        <f t="shared" si="0"/>
        <v>12041</v>
      </c>
      <c r="B45" s="71" t="s">
        <v>1977</v>
      </c>
      <c r="C45" s="71">
        <v>1</v>
      </c>
      <c r="D45" s="71" t="s">
        <v>1985</v>
      </c>
      <c r="E45" s="71">
        <v>2</v>
      </c>
      <c r="F45" s="71">
        <v>41</v>
      </c>
      <c r="G45" s="87">
        <v>41</v>
      </c>
      <c r="H45" s="89" t="s">
        <v>282</v>
      </c>
      <c r="I45" s="89" t="s">
        <v>3174</v>
      </c>
      <c r="J45" s="84" t="s">
        <v>704</v>
      </c>
      <c r="K45" s="84" t="s">
        <v>705</v>
      </c>
      <c r="L45" s="83" t="s">
        <v>2068</v>
      </c>
      <c r="M45" s="83" t="s">
        <v>2069</v>
      </c>
      <c r="O45" s="29"/>
    </row>
    <row r="46" spans="1:21" s="71" customFormat="1" ht="15" customHeight="1" x14ac:dyDescent="0.15">
      <c r="A46" s="71">
        <f t="shared" si="0"/>
        <v>12042</v>
      </c>
      <c r="B46" s="71" t="s">
        <v>1977</v>
      </c>
      <c r="C46" s="71">
        <v>1</v>
      </c>
      <c r="D46" s="71" t="s">
        <v>1985</v>
      </c>
      <c r="E46" s="71">
        <v>2</v>
      </c>
      <c r="F46" s="71">
        <v>42</v>
      </c>
      <c r="G46" s="87">
        <v>42</v>
      </c>
      <c r="H46" s="89" t="s">
        <v>706</v>
      </c>
      <c r="I46" s="89" t="s">
        <v>3175</v>
      </c>
      <c r="J46" s="84" t="s">
        <v>707</v>
      </c>
      <c r="K46" s="84" t="s">
        <v>708</v>
      </c>
      <c r="L46" s="83" t="s">
        <v>2070</v>
      </c>
      <c r="M46" s="83" t="s">
        <v>2071</v>
      </c>
    </row>
    <row r="47" spans="1:21" s="71" customFormat="1" ht="15" customHeight="1" x14ac:dyDescent="0.15">
      <c r="A47" s="71">
        <f t="shared" si="0"/>
        <v>12043</v>
      </c>
      <c r="B47" s="71" t="s">
        <v>1977</v>
      </c>
      <c r="C47" s="71">
        <v>1</v>
      </c>
      <c r="D47" s="71" t="s">
        <v>1985</v>
      </c>
      <c r="E47" s="71">
        <v>2</v>
      </c>
      <c r="F47" s="71">
        <v>43</v>
      </c>
      <c r="G47" s="87">
        <v>43</v>
      </c>
      <c r="H47" s="89" t="s">
        <v>283</v>
      </c>
      <c r="I47" s="89" t="s">
        <v>3176</v>
      </c>
      <c r="J47" s="84" t="s">
        <v>709</v>
      </c>
      <c r="K47" s="84" t="s">
        <v>710</v>
      </c>
      <c r="L47" s="83" t="s">
        <v>2072</v>
      </c>
      <c r="M47" s="83" t="s">
        <v>2073</v>
      </c>
    </row>
    <row r="48" spans="1:21" s="71" customFormat="1" ht="15" customHeight="1" x14ac:dyDescent="0.15">
      <c r="A48" s="71">
        <f t="shared" si="0"/>
        <v>12044</v>
      </c>
      <c r="B48" s="71" t="s">
        <v>1977</v>
      </c>
      <c r="C48" s="71">
        <v>1</v>
      </c>
      <c r="D48" s="71" t="s">
        <v>1985</v>
      </c>
      <c r="E48" s="71">
        <v>2</v>
      </c>
      <c r="F48" s="71">
        <v>44</v>
      </c>
      <c r="G48" s="87">
        <v>44</v>
      </c>
      <c r="H48" s="89" t="s">
        <v>284</v>
      </c>
      <c r="I48" s="89" t="s">
        <v>3177</v>
      </c>
      <c r="J48" s="84" t="s">
        <v>711</v>
      </c>
      <c r="K48" s="84" t="s">
        <v>712</v>
      </c>
      <c r="L48" s="83" t="s">
        <v>2074</v>
      </c>
      <c r="M48" s="83" t="s">
        <v>2075</v>
      </c>
    </row>
    <row r="49" spans="1:21" s="71" customFormat="1" ht="15" customHeight="1" x14ac:dyDescent="0.15">
      <c r="A49" s="71">
        <f t="shared" si="0"/>
        <v>12045</v>
      </c>
      <c r="B49" s="71" t="s">
        <v>1977</v>
      </c>
      <c r="C49" s="71">
        <v>1</v>
      </c>
      <c r="D49" s="71" t="s">
        <v>1985</v>
      </c>
      <c r="E49" s="71">
        <v>2</v>
      </c>
      <c r="F49" s="71">
        <v>45</v>
      </c>
      <c r="G49" s="87">
        <v>45</v>
      </c>
      <c r="H49" s="89" t="s">
        <v>285</v>
      </c>
      <c r="I49" s="89" t="s">
        <v>3178</v>
      </c>
      <c r="J49" s="84" t="s">
        <v>713</v>
      </c>
      <c r="K49" s="84" t="s">
        <v>714</v>
      </c>
      <c r="L49" s="83" t="s">
        <v>2076</v>
      </c>
      <c r="M49" s="83" t="s">
        <v>2077</v>
      </c>
      <c r="N49" s="77"/>
    </row>
    <row r="50" spans="1:21" s="71" customFormat="1" ht="15" customHeight="1" x14ac:dyDescent="0.15">
      <c r="A50" s="71">
        <f t="shared" si="0"/>
        <v>12046</v>
      </c>
      <c r="B50" s="71" t="s">
        <v>1977</v>
      </c>
      <c r="C50" s="71">
        <v>1</v>
      </c>
      <c r="D50" s="71" t="s">
        <v>1985</v>
      </c>
      <c r="E50" s="71">
        <v>2</v>
      </c>
      <c r="F50" s="71">
        <v>46</v>
      </c>
      <c r="G50" s="87">
        <v>46</v>
      </c>
      <c r="H50" s="89" t="s">
        <v>286</v>
      </c>
      <c r="I50" s="89" t="s">
        <v>3179</v>
      </c>
      <c r="J50" s="84" t="s">
        <v>715</v>
      </c>
      <c r="K50" s="84" t="s">
        <v>716</v>
      </c>
      <c r="L50" s="83" t="s">
        <v>2078</v>
      </c>
      <c r="M50" s="83" t="s">
        <v>2079</v>
      </c>
      <c r="N50" s="77"/>
    </row>
    <row r="51" spans="1:21" s="71" customFormat="1" ht="15" customHeight="1" x14ac:dyDescent="0.15">
      <c r="A51" s="71">
        <f t="shared" si="0"/>
        <v>12047</v>
      </c>
      <c r="B51" s="71" t="s">
        <v>1977</v>
      </c>
      <c r="C51" s="71">
        <v>1</v>
      </c>
      <c r="D51" s="71" t="s">
        <v>1985</v>
      </c>
      <c r="E51" s="71">
        <v>2</v>
      </c>
      <c r="F51" s="71">
        <v>47</v>
      </c>
      <c r="G51" s="87">
        <v>47</v>
      </c>
      <c r="H51" s="89" t="s">
        <v>287</v>
      </c>
      <c r="I51" s="89" t="s">
        <v>3180</v>
      </c>
      <c r="J51" s="84" t="s">
        <v>717</v>
      </c>
      <c r="K51" s="84" t="s">
        <v>718</v>
      </c>
      <c r="L51" s="83" t="s">
        <v>2080</v>
      </c>
      <c r="M51" s="83" t="s">
        <v>2081</v>
      </c>
      <c r="N51" s="81"/>
      <c r="P51" s="81"/>
      <c r="Q51" s="81"/>
      <c r="R51" s="81"/>
      <c r="S51" s="81"/>
      <c r="T51" s="81"/>
      <c r="U51" s="81"/>
    </row>
    <row r="52" spans="1:21" s="71" customFormat="1" ht="15" customHeight="1" x14ac:dyDescent="0.15">
      <c r="A52" s="71">
        <f t="shared" si="0"/>
        <v>12048</v>
      </c>
      <c r="B52" s="71" t="s">
        <v>1977</v>
      </c>
      <c r="C52" s="71">
        <v>1</v>
      </c>
      <c r="D52" s="71" t="s">
        <v>1985</v>
      </c>
      <c r="E52" s="71">
        <v>2</v>
      </c>
      <c r="F52" s="71">
        <v>48</v>
      </c>
      <c r="G52" s="87">
        <v>48</v>
      </c>
      <c r="H52" s="89" t="s">
        <v>288</v>
      </c>
      <c r="I52" s="89" t="s">
        <v>3181</v>
      </c>
      <c r="J52" s="84" t="s">
        <v>719</v>
      </c>
      <c r="K52" s="84" t="s">
        <v>720</v>
      </c>
      <c r="L52" s="83" t="s">
        <v>2082</v>
      </c>
      <c r="M52" s="83" t="s">
        <v>2083</v>
      </c>
      <c r="N52" s="81"/>
      <c r="O52" s="81"/>
      <c r="P52" s="81"/>
      <c r="Q52" s="81"/>
      <c r="R52" s="81"/>
      <c r="S52" s="81"/>
      <c r="T52" s="81"/>
      <c r="U52" s="81"/>
    </row>
    <row r="53" spans="1:21" s="71" customFormat="1" ht="15" customHeight="1" x14ac:dyDescent="0.15">
      <c r="A53" s="71">
        <f t="shared" si="0"/>
        <v>12049</v>
      </c>
      <c r="B53" s="71" t="s">
        <v>1977</v>
      </c>
      <c r="C53" s="71">
        <v>1</v>
      </c>
      <c r="D53" s="71" t="s">
        <v>1985</v>
      </c>
      <c r="E53" s="71">
        <v>2</v>
      </c>
      <c r="F53" s="71">
        <v>49</v>
      </c>
      <c r="G53" s="87">
        <v>49</v>
      </c>
      <c r="H53" s="89" t="s">
        <v>289</v>
      </c>
      <c r="I53" s="89" t="s">
        <v>3182</v>
      </c>
      <c r="J53" s="84" t="s">
        <v>721</v>
      </c>
      <c r="K53" s="84" t="s">
        <v>722</v>
      </c>
      <c r="L53" s="83" t="s">
        <v>2084</v>
      </c>
      <c r="M53" s="83" t="s">
        <v>2085</v>
      </c>
      <c r="N53" s="82"/>
      <c r="O53" s="81"/>
      <c r="P53" s="81"/>
      <c r="Q53" s="81"/>
      <c r="R53" s="81"/>
      <c r="S53" s="81"/>
      <c r="T53" s="81"/>
      <c r="U53" s="81"/>
    </row>
    <row r="54" spans="1:21" s="71" customFormat="1" ht="15" customHeight="1" x14ac:dyDescent="0.15">
      <c r="A54" s="71">
        <f t="shared" si="0"/>
        <v>12050</v>
      </c>
      <c r="B54" s="71" t="s">
        <v>1977</v>
      </c>
      <c r="C54" s="71">
        <v>1</v>
      </c>
      <c r="D54" s="71" t="s">
        <v>1985</v>
      </c>
      <c r="E54" s="71">
        <v>2</v>
      </c>
      <c r="F54" s="71">
        <v>50</v>
      </c>
      <c r="G54" s="87">
        <v>50</v>
      </c>
      <c r="H54" s="89" t="s">
        <v>290</v>
      </c>
      <c r="I54" s="89" t="s">
        <v>3183</v>
      </c>
      <c r="J54" s="84" t="s">
        <v>723</v>
      </c>
      <c r="K54" s="84" t="s">
        <v>724</v>
      </c>
      <c r="L54" s="83" t="s">
        <v>2086</v>
      </c>
      <c r="M54" s="83" t="s">
        <v>2087</v>
      </c>
      <c r="N54" s="29"/>
      <c r="O54" s="29"/>
      <c r="P54" s="82"/>
      <c r="Q54" s="82"/>
      <c r="R54" s="82"/>
      <c r="S54" s="82"/>
      <c r="T54" s="82"/>
      <c r="U54" s="82"/>
    </row>
    <row r="55" spans="1:21" s="71" customFormat="1" ht="15" customHeight="1" x14ac:dyDescent="0.15">
      <c r="A55" s="71">
        <f t="shared" si="0"/>
        <v>12051</v>
      </c>
      <c r="B55" s="71" t="s">
        <v>1977</v>
      </c>
      <c r="C55" s="71">
        <v>1</v>
      </c>
      <c r="D55" s="71" t="s">
        <v>1985</v>
      </c>
      <c r="E55" s="71">
        <v>2</v>
      </c>
      <c r="F55" s="71">
        <v>51</v>
      </c>
      <c r="G55" s="87">
        <v>51</v>
      </c>
      <c r="H55" s="89" t="s">
        <v>725</v>
      </c>
      <c r="I55" s="89" t="s">
        <v>3184</v>
      </c>
      <c r="J55" s="84" t="s">
        <v>726</v>
      </c>
      <c r="K55" s="84" t="s">
        <v>727</v>
      </c>
      <c r="L55" s="83" t="s">
        <v>2088</v>
      </c>
      <c r="M55" s="83" t="s">
        <v>2089</v>
      </c>
    </row>
    <row r="56" spans="1:21" s="71" customFormat="1" ht="15" customHeight="1" x14ac:dyDescent="0.15">
      <c r="A56" s="71">
        <f t="shared" si="0"/>
        <v>12052</v>
      </c>
      <c r="B56" s="71" t="s">
        <v>1977</v>
      </c>
      <c r="C56" s="71">
        <v>1</v>
      </c>
      <c r="D56" s="71" t="s">
        <v>1985</v>
      </c>
      <c r="E56" s="71">
        <v>2</v>
      </c>
      <c r="F56" s="71">
        <v>52</v>
      </c>
      <c r="G56" s="87">
        <v>52</v>
      </c>
      <c r="H56" s="89" t="s">
        <v>291</v>
      </c>
      <c r="I56" s="89" t="s">
        <v>3185</v>
      </c>
      <c r="J56" s="84" t="s">
        <v>728</v>
      </c>
      <c r="K56" s="84" t="s">
        <v>729</v>
      </c>
      <c r="L56" s="83" t="s">
        <v>2090</v>
      </c>
      <c r="M56" s="83" t="s">
        <v>2091</v>
      </c>
    </row>
    <row r="57" spans="1:21" s="71" customFormat="1" ht="15" customHeight="1" x14ac:dyDescent="0.15">
      <c r="A57" s="71">
        <f t="shared" si="0"/>
        <v>12053</v>
      </c>
      <c r="B57" s="71" t="s">
        <v>1977</v>
      </c>
      <c r="C57" s="71">
        <v>1</v>
      </c>
      <c r="D57" s="71" t="s">
        <v>1985</v>
      </c>
      <c r="E57" s="71">
        <v>2</v>
      </c>
      <c r="F57" s="71">
        <v>53</v>
      </c>
      <c r="G57" s="87">
        <v>53</v>
      </c>
      <c r="H57" s="89" t="s">
        <v>292</v>
      </c>
      <c r="I57" s="89" t="s">
        <v>3186</v>
      </c>
      <c r="J57" s="84" t="s">
        <v>730</v>
      </c>
      <c r="K57" s="84" t="s">
        <v>731</v>
      </c>
      <c r="L57" s="83" t="s">
        <v>2092</v>
      </c>
      <c r="M57" s="83" t="s">
        <v>2093</v>
      </c>
    </row>
    <row r="58" spans="1:21" s="71" customFormat="1" ht="15" customHeight="1" x14ac:dyDescent="0.15">
      <c r="A58" s="71">
        <f t="shared" si="0"/>
        <v>12054</v>
      </c>
      <c r="B58" s="71" t="s">
        <v>1977</v>
      </c>
      <c r="C58" s="71">
        <v>1</v>
      </c>
      <c r="D58" s="71" t="s">
        <v>1985</v>
      </c>
      <c r="E58" s="71">
        <v>2</v>
      </c>
      <c r="F58" s="71">
        <v>54</v>
      </c>
      <c r="G58" s="87">
        <v>54</v>
      </c>
      <c r="H58" s="89" t="s">
        <v>293</v>
      </c>
      <c r="I58" s="89" t="s">
        <v>3187</v>
      </c>
      <c r="J58" s="84" t="s">
        <v>732</v>
      </c>
      <c r="K58" s="84" t="s">
        <v>733</v>
      </c>
      <c r="L58" s="83" t="s">
        <v>2094</v>
      </c>
      <c r="M58" s="83" t="s">
        <v>2095</v>
      </c>
    </row>
    <row r="59" spans="1:21" s="71" customFormat="1" ht="15" customHeight="1" x14ac:dyDescent="0.15">
      <c r="A59" s="71">
        <f t="shared" si="0"/>
        <v>12055</v>
      </c>
      <c r="B59" s="71" t="s">
        <v>1977</v>
      </c>
      <c r="C59" s="71">
        <v>1</v>
      </c>
      <c r="D59" s="71" t="s">
        <v>1985</v>
      </c>
      <c r="E59" s="71">
        <v>2</v>
      </c>
      <c r="F59" s="71">
        <v>55</v>
      </c>
      <c r="G59" s="87">
        <v>55</v>
      </c>
      <c r="H59" s="89" t="s">
        <v>294</v>
      </c>
      <c r="I59" s="89" t="s">
        <v>3188</v>
      </c>
      <c r="J59" s="84" t="s">
        <v>734</v>
      </c>
      <c r="K59" s="84" t="s">
        <v>735</v>
      </c>
      <c r="L59" s="83" t="s">
        <v>2096</v>
      </c>
      <c r="M59" s="83" t="s">
        <v>2097</v>
      </c>
      <c r="N59" s="72"/>
      <c r="O59" s="77"/>
      <c r="P59" s="77"/>
      <c r="Q59" s="77"/>
      <c r="R59" s="77"/>
      <c r="S59" s="77"/>
      <c r="T59" s="77"/>
      <c r="U59" s="77"/>
    </row>
    <row r="60" spans="1:21" s="71" customFormat="1" ht="15" customHeight="1" x14ac:dyDescent="0.15">
      <c r="A60" s="71">
        <f t="shared" si="0"/>
        <v>12056</v>
      </c>
      <c r="B60" s="71" t="s">
        <v>1977</v>
      </c>
      <c r="C60" s="71">
        <v>1</v>
      </c>
      <c r="D60" s="71" t="s">
        <v>1985</v>
      </c>
      <c r="E60" s="71">
        <v>2</v>
      </c>
      <c r="F60" s="71">
        <v>56</v>
      </c>
      <c r="G60" s="87">
        <v>56</v>
      </c>
      <c r="H60" s="89" t="s">
        <v>295</v>
      </c>
      <c r="I60" s="89" t="s">
        <v>3189</v>
      </c>
      <c r="J60" s="84" t="s">
        <v>736</v>
      </c>
      <c r="K60" s="84" t="s">
        <v>737</v>
      </c>
      <c r="L60" s="83" t="s">
        <v>2098</v>
      </c>
      <c r="M60" s="83" t="s">
        <v>2099</v>
      </c>
      <c r="N60" s="72"/>
      <c r="O60" s="77"/>
      <c r="P60" s="77"/>
      <c r="Q60" s="77"/>
      <c r="R60" s="77"/>
      <c r="S60" s="77"/>
      <c r="T60" s="77"/>
      <c r="U60" s="77"/>
    </row>
    <row r="61" spans="1:21" s="71" customFormat="1" ht="15" customHeight="1" x14ac:dyDescent="0.15">
      <c r="A61" s="71">
        <f t="shared" si="0"/>
        <v>12057</v>
      </c>
      <c r="B61" s="71" t="s">
        <v>1977</v>
      </c>
      <c r="C61" s="71">
        <v>1</v>
      </c>
      <c r="D61" s="71" t="s">
        <v>1985</v>
      </c>
      <c r="E61" s="71">
        <v>2</v>
      </c>
      <c r="F61" s="71">
        <v>57</v>
      </c>
      <c r="G61" s="87">
        <v>57</v>
      </c>
      <c r="H61" s="89" t="s">
        <v>296</v>
      </c>
      <c r="I61" s="89" t="s">
        <v>3190</v>
      </c>
      <c r="J61" s="84" t="s">
        <v>738</v>
      </c>
      <c r="K61" s="84" t="s">
        <v>739</v>
      </c>
      <c r="L61" s="83" t="s">
        <v>2100</v>
      </c>
      <c r="M61" s="83" t="s">
        <v>2101</v>
      </c>
      <c r="N61" s="29"/>
      <c r="O61" s="82"/>
      <c r="P61" s="82"/>
      <c r="Q61" s="82"/>
      <c r="R61" s="82"/>
      <c r="S61" s="82"/>
      <c r="T61" s="82"/>
      <c r="U61" s="82"/>
    </row>
    <row r="62" spans="1:21" s="71" customFormat="1" ht="15" customHeight="1" x14ac:dyDescent="0.15">
      <c r="A62" s="71">
        <f t="shared" si="0"/>
        <v>12058</v>
      </c>
      <c r="B62" s="71" t="s">
        <v>1977</v>
      </c>
      <c r="C62" s="71">
        <v>1</v>
      </c>
      <c r="D62" s="71" t="s">
        <v>1985</v>
      </c>
      <c r="E62" s="71">
        <v>2</v>
      </c>
      <c r="F62" s="71">
        <v>58</v>
      </c>
      <c r="G62" s="87">
        <v>58</v>
      </c>
      <c r="H62" s="89" t="s">
        <v>740</v>
      </c>
      <c r="I62" s="89" t="s">
        <v>3191</v>
      </c>
      <c r="J62" s="84" t="s">
        <v>741</v>
      </c>
      <c r="K62" s="84" t="s">
        <v>742</v>
      </c>
      <c r="L62" s="83" t="s">
        <v>2102</v>
      </c>
      <c r="M62" s="83" t="s">
        <v>2103</v>
      </c>
    </row>
    <row r="63" spans="1:21" s="71" customFormat="1" ht="15" customHeight="1" x14ac:dyDescent="0.15">
      <c r="A63" s="71">
        <f t="shared" si="0"/>
        <v>12059</v>
      </c>
      <c r="B63" s="71" t="s">
        <v>1977</v>
      </c>
      <c r="C63" s="71">
        <v>1</v>
      </c>
      <c r="D63" s="71" t="s">
        <v>1985</v>
      </c>
      <c r="E63" s="71">
        <v>2</v>
      </c>
      <c r="F63" s="71">
        <v>59</v>
      </c>
      <c r="G63" s="87">
        <v>59</v>
      </c>
      <c r="H63" s="89" t="s">
        <v>743</v>
      </c>
      <c r="I63" s="89" t="s">
        <v>3192</v>
      </c>
      <c r="J63" s="84" t="s">
        <v>744</v>
      </c>
      <c r="K63" s="84" t="s">
        <v>745</v>
      </c>
      <c r="L63" s="83" t="s">
        <v>2104</v>
      </c>
      <c r="M63" s="83" t="s">
        <v>2105</v>
      </c>
    </row>
    <row r="64" spans="1:21" s="71" customFormat="1" ht="15" customHeight="1" x14ac:dyDescent="0.15">
      <c r="A64" s="71">
        <f t="shared" si="0"/>
        <v>12060</v>
      </c>
      <c r="B64" s="71" t="s">
        <v>1977</v>
      </c>
      <c r="C64" s="71">
        <v>1</v>
      </c>
      <c r="D64" s="71" t="s">
        <v>1985</v>
      </c>
      <c r="E64" s="71">
        <v>2</v>
      </c>
      <c r="F64" s="71">
        <v>60</v>
      </c>
      <c r="G64" s="87">
        <v>60</v>
      </c>
      <c r="H64" s="89" t="s">
        <v>297</v>
      </c>
      <c r="I64" s="89" t="s">
        <v>3193</v>
      </c>
      <c r="J64" s="84" t="s">
        <v>746</v>
      </c>
      <c r="K64" s="84" t="s">
        <v>747</v>
      </c>
      <c r="L64" s="83" t="s">
        <v>2106</v>
      </c>
      <c r="M64" s="83" t="s">
        <v>2107</v>
      </c>
      <c r="O64" s="29"/>
    </row>
    <row r="65" spans="1:21" s="71" customFormat="1" ht="15" customHeight="1" x14ac:dyDescent="0.15">
      <c r="A65" s="71">
        <f t="shared" si="0"/>
        <v>12061</v>
      </c>
      <c r="B65" s="71" t="s">
        <v>1977</v>
      </c>
      <c r="C65" s="71">
        <v>1</v>
      </c>
      <c r="D65" s="71" t="s">
        <v>1985</v>
      </c>
      <c r="E65" s="71">
        <v>2</v>
      </c>
      <c r="F65" s="71">
        <v>61</v>
      </c>
      <c r="G65" s="87">
        <v>61</v>
      </c>
      <c r="H65" s="89" t="s">
        <v>298</v>
      </c>
      <c r="I65" s="89" t="s">
        <v>3194</v>
      </c>
      <c r="J65" s="84" t="s">
        <v>748</v>
      </c>
      <c r="K65" s="84" t="s">
        <v>749</v>
      </c>
      <c r="L65" s="83" t="s">
        <v>2108</v>
      </c>
      <c r="M65" s="83" t="s">
        <v>2109</v>
      </c>
      <c r="N65" s="75"/>
      <c r="O65" s="75"/>
      <c r="P65" s="75"/>
      <c r="Q65" s="75"/>
      <c r="R65" s="75"/>
      <c r="S65" s="75"/>
      <c r="T65" s="75"/>
      <c r="U65" s="75"/>
    </row>
    <row r="66" spans="1:21" s="71" customFormat="1" ht="15" customHeight="1" x14ac:dyDescent="0.15">
      <c r="A66" s="71">
        <f t="shared" si="0"/>
        <v>12062</v>
      </c>
      <c r="B66" s="71" t="s">
        <v>1977</v>
      </c>
      <c r="C66" s="71">
        <v>1</v>
      </c>
      <c r="D66" s="71" t="s">
        <v>1985</v>
      </c>
      <c r="E66" s="71">
        <v>2</v>
      </c>
      <c r="F66" s="71">
        <v>62</v>
      </c>
      <c r="G66" s="87">
        <v>62</v>
      </c>
      <c r="H66" s="89" t="s">
        <v>299</v>
      </c>
      <c r="I66" s="89" t="s">
        <v>3195</v>
      </c>
      <c r="J66" s="84" t="s">
        <v>750</v>
      </c>
      <c r="K66" s="84" t="s">
        <v>751</v>
      </c>
      <c r="L66" s="83" t="s">
        <v>2110</v>
      </c>
      <c r="M66" s="83" t="s">
        <v>2111</v>
      </c>
      <c r="N66" s="75"/>
      <c r="O66" s="75"/>
      <c r="P66" s="75"/>
      <c r="Q66" s="75"/>
      <c r="R66" s="75"/>
      <c r="S66" s="75"/>
      <c r="T66" s="75"/>
      <c r="U66" s="75"/>
    </row>
    <row r="67" spans="1:21" s="71" customFormat="1" ht="15" customHeight="1" x14ac:dyDescent="0.15">
      <c r="A67" s="71">
        <f t="shared" ref="A67:A130" si="1">+C67*10000+E67*1000+F67</f>
        <v>12063</v>
      </c>
      <c r="B67" s="71" t="s">
        <v>1977</v>
      </c>
      <c r="C67" s="71">
        <v>1</v>
      </c>
      <c r="D67" s="71" t="s">
        <v>1985</v>
      </c>
      <c r="E67" s="71">
        <v>2</v>
      </c>
      <c r="F67" s="71">
        <v>63</v>
      </c>
      <c r="G67" s="87">
        <v>63</v>
      </c>
      <c r="H67" s="89" t="s">
        <v>300</v>
      </c>
      <c r="I67" s="89" t="s">
        <v>3196</v>
      </c>
      <c r="J67" s="84" t="s">
        <v>752</v>
      </c>
      <c r="K67" s="84" t="s">
        <v>753</v>
      </c>
      <c r="L67" s="83" t="s">
        <v>2112</v>
      </c>
      <c r="M67" s="83" t="s">
        <v>2113</v>
      </c>
      <c r="O67" s="72"/>
      <c r="P67" s="79"/>
      <c r="Q67" s="79"/>
      <c r="R67" s="79"/>
      <c r="S67" s="79"/>
      <c r="T67" s="79"/>
      <c r="U67" s="79"/>
    </row>
    <row r="68" spans="1:21" s="71" customFormat="1" ht="15" customHeight="1" x14ac:dyDescent="0.15">
      <c r="A68" s="71">
        <f t="shared" si="1"/>
        <v>12064</v>
      </c>
      <c r="B68" s="71" t="s">
        <v>1977</v>
      </c>
      <c r="C68" s="71">
        <v>1</v>
      </c>
      <c r="D68" s="71" t="s">
        <v>1985</v>
      </c>
      <c r="E68" s="71">
        <v>2</v>
      </c>
      <c r="F68" s="71">
        <v>64</v>
      </c>
      <c r="G68" s="87">
        <v>64</v>
      </c>
      <c r="H68" s="89" t="s">
        <v>301</v>
      </c>
      <c r="I68" s="89" t="s">
        <v>3197</v>
      </c>
      <c r="J68" s="84" t="s">
        <v>754</v>
      </c>
      <c r="K68" s="84" t="s">
        <v>755</v>
      </c>
      <c r="L68" s="83" t="s">
        <v>2114</v>
      </c>
      <c r="M68" s="83" t="s">
        <v>2115</v>
      </c>
      <c r="N68" s="82"/>
      <c r="O68" s="81"/>
      <c r="P68" s="81"/>
      <c r="Q68" s="81"/>
      <c r="R68" s="81"/>
      <c r="S68" s="81"/>
      <c r="T68" s="81"/>
      <c r="U68" s="81"/>
    </row>
    <row r="69" spans="1:21" s="71" customFormat="1" ht="15" customHeight="1" x14ac:dyDescent="0.15">
      <c r="A69" s="71">
        <f t="shared" si="1"/>
        <v>12065</v>
      </c>
      <c r="B69" s="71" t="s">
        <v>1977</v>
      </c>
      <c r="C69" s="71">
        <v>1</v>
      </c>
      <c r="D69" s="71" t="s">
        <v>1985</v>
      </c>
      <c r="E69" s="71">
        <v>2</v>
      </c>
      <c r="F69" s="71">
        <v>65</v>
      </c>
      <c r="G69" s="87">
        <v>65</v>
      </c>
      <c r="H69" s="89" t="s">
        <v>302</v>
      </c>
      <c r="I69" s="89" t="s">
        <v>3198</v>
      </c>
      <c r="J69" s="84" t="s">
        <v>756</v>
      </c>
      <c r="K69" s="84" t="s">
        <v>757</v>
      </c>
      <c r="L69" s="83" t="s">
        <v>2116</v>
      </c>
      <c r="M69" s="83" t="s">
        <v>2117</v>
      </c>
    </row>
    <row r="70" spans="1:21" s="71" customFormat="1" ht="15" customHeight="1" x14ac:dyDescent="0.15">
      <c r="A70" s="71">
        <f t="shared" si="1"/>
        <v>12066</v>
      </c>
      <c r="B70" s="71" t="s">
        <v>1977</v>
      </c>
      <c r="C70" s="71">
        <v>1</v>
      </c>
      <c r="D70" s="71" t="s">
        <v>1985</v>
      </c>
      <c r="E70" s="71">
        <v>2</v>
      </c>
      <c r="F70" s="71">
        <v>66</v>
      </c>
      <c r="G70" s="87">
        <v>66</v>
      </c>
      <c r="H70" s="89" t="s">
        <v>303</v>
      </c>
      <c r="I70" s="89" t="s">
        <v>3199</v>
      </c>
      <c r="J70" s="84" t="s">
        <v>758</v>
      </c>
      <c r="K70" s="84" t="s">
        <v>759</v>
      </c>
      <c r="L70" s="83" t="s">
        <v>2118</v>
      </c>
      <c r="M70" s="83" t="s">
        <v>2119</v>
      </c>
    </row>
    <row r="71" spans="1:21" s="71" customFormat="1" ht="15" customHeight="1" x14ac:dyDescent="0.15">
      <c r="A71" s="71">
        <f t="shared" si="1"/>
        <v>12067</v>
      </c>
      <c r="B71" s="71" t="s">
        <v>1977</v>
      </c>
      <c r="C71" s="71">
        <v>1</v>
      </c>
      <c r="D71" s="71" t="s">
        <v>1985</v>
      </c>
      <c r="E71" s="71">
        <v>2</v>
      </c>
      <c r="F71" s="71">
        <v>67</v>
      </c>
      <c r="G71" s="87">
        <v>67</v>
      </c>
      <c r="H71" s="89" t="s">
        <v>760</v>
      </c>
      <c r="I71" s="89" t="s">
        <v>3200</v>
      </c>
      <c r="J71" s="84" t="s">
        <v>761</v>
      </c>
      <c r="K71" s="84" t="s">
        <v>762</v>
      </c>
      <c r="L71" s="83" t="s">
        <v>2120</v>
      </c>
      <c r="M71" s="83" t="s">
        <v>2121</v>
      </c>
    </row>
    <row r="72" spans="1:21" s="71" customFormat="1" ht="15" customHeight="1" x14ac:dyDescent="0.15">
      <c r="A72" s="71">
        <f t="shared" si="1"/>
        <v>12068</v>
      </c>
      <c r="B72" s="71" t="s">
        <v>1977</v>
      </c>
      <c r="C72" s="71">
        <v>1</v>
      </c>
      <c r="D72" s="71" t="s">
        <v>1985</v>
      </c>
      <c r="E72" s="71">
        <v>2</v>
      </c>
      <c r="F72" s="71">
        <v>68</v>
      </c>
      <c r="G72" s="87">
        <v>68</v>
      </c>
      <c r="H72" s="89" t="s">
        <v>763</v>
      </c>
      <c r="I72" s="89" t="s">
        <v>3201</v>
      </c>
      <c r="J72" s="84" t="s">
        <v>764</v>
      </c>
      <c r="K72" s="84" t="s">
        <v>765</v>
      </c>
      <c r="L72" s="83" t="s">
        <v>2122</v>
      </c>
      <c r="M72" s="83" t="s">
        <v>2123</v>
      </c>
    </row>
    <row r="73" spans="1:21" s="71" customFormat="1" ht="15" customHeight="1" x14ac:dyDescent="0.15">
      <c r="A73" s="71">
        <f t="shared" si="1"/>
        <v>12069</v>
      </c>
      <c r="B73" s="71" t="s">
        <v>1977</v>
      </c>
      <c r="C73" s="71">
        <v>1</v>
      </c>
      <c r="D73" s="71" t="s">
        <v>1985</v>
      </c>
      <c r="E73" s="71">
        <v>2</v>
      </c>
      <c r="F73" s="71">
        <v>69</v>
      </c>
      <c r="G73" s="87">
        <v>69</v>
      </c>
      <c r="H73" s="89" t="s">
        <v>304</v>
      </c>
      <c r="I73" s="89" t="s">
        <v>3202</v>
      </c>
      <c r="J73" s="84" t="s">
        <v>766</v>
      </c>
      <c r="K73" s="84" t="s">
        <v>767</v>
      </c>
      <c r="L73" s="83" t="s">
        <v>2124</v>
      </c>
      <c r="M73" s="83" t="s">
        <v>2125</v>
      </c>
      <c r="N73" s="75"/>
      <c r="O73" s="75"/>
      <c r="P73" s="75"/>
      <c r="Q73" s="75"/>
      <c r="R73" s="75"/>
      <c r="S73" s="75"/>
      <c r="T73" s="75"/>
      <c r="U73" s="75"/>
    </row>
    <row r="74" spans="1:21" s="71" customFormat="1" ht="15" customHeight="1" x14ac:dyDescent="0.15">
      <c r="A74" s="71">
        <f t="shared" si="1"/>
        <v>12070</v>
      </c>
      <c r="B74" s="71" t="s">
        <v>1977</v>
      </c>
      <c r="C74" s="71">
        <v>1</v>
      </c>
      <c r="D74" s="71" t="s">
        <v>1985</v>
      </c>
      <c r="E74" s="71">
        <v>2</v>
      </c>
      <c r="F74" s="71">
        <v>70</v>
      </c>
      <c r="G74" s="87">
        <v>70</v>
      </c>
      <c r="H74" s="89" t="s">
        <v>305</v>
      </c>
      <c r="I74" s="89" t="s">
        <v>3203</v>
      </c>
      <c r="J74" s="84" t="s">
        <v>768</v>
      </c>
      <c r="K74" s="84" t="s">
        <v>769</v>
      </c>
      <c r="L74" s="83" t="s">
        <v>2126</v>
      </c>
      <c r="M74" s="83" t="s">
        <v>2127</v>
      </c>
      <c r="N74" s="81"/>
      <c r="O74" s="72"/>
      <c r="P74" s="79"/>
      <c r="Q74" s="79"/>
      <c r="R74" s="79"/>
      <c r="S74" s="79"/>
      <c r="T74" s="79"/>
      <c r="U74" s="79"/>
    </row>
    <row r="75" spans="1:21" s="71" customFormat="1" ht="15" customHeight="1" x14ac:dyDescent="0.15">
      <c r="A75" s="71">
        <f t="shared" si="1"/>
        <v>12071</v>
      </c>
      <c r="B75" s="71" t="s">
        <v>1977</v>
      </c>
      <c r="C75" s="71">
        <v>1</v>
      </c>
      <c r="D75" s="71" t="s">
        <v>1985</v>
      </c>
      <c r="E75" s="71">
        <v>2</v>
      </c>
      <c r="F75" s="71">
        <v>71</v>
      </c>
      <c r="G75" s="87">
        <v>71</v>
      </c>
      <c r="H75" s="89" t="s">
        <v>306</v>
      </c>
      <c r="I75" s="89" t="s">
        <v>3205</v>
      </c>
      <c r="J75" s="84" t="s">
        <v>770</v>
      </c>
      <c r="K75" s="84" t="s">
        <v>771</v>
      </c>
      <c r="L75" s="83" t="s">
        <v>2128</v>
      </c>
      <c r="M75" s="83" t="s">
        <v>2129</v>
      </c>
      <c r="N75" s="81"/>
      <c r="O75" s="72"/>
      <c r="P75" s="79"/>
      <c r="Q75" s="79"/>
      <c r="R75" s="79"/>
      <c r="S75" s="79"/>
      <c r="T75" s="79"/>
      <c r="U75" s="79"/>
    </row>
    <row r="76" spans="1:21" s="71" customFormat="1" ht="15" customHeight="1" x14ac:dyDescent="0.15">
      <c r="A76" s="71">
        <f t="shared" si="1"/>
        <v>12072</v>
      </c>
      <c r="B76" s="71" t="s">
        <v>1977</v>
      </c>
      <c r="C76" s="71">
        <v>1</v>
      </c>
      <c r="D76" s="71" t="s">
        <v>1985</v>
      </c>
      <c r="E76" s="71">
        <v>2</v>
      </c>
      <c r="F76" s="71">
        <v>72</v>
      </c>
      <c r="G76" s="87">
        <v>72</v>
      </c>
      <c r="H76" s="89" t="s">
        <v>307</v>
      </c>
      <c r="I76" s="89" t="s">
        <v>3204</v>
      </c>
      <c r="J76" s="84" t="s">
        <v>761</v>
      </c>
      <c r="K76" s="84" t="s">
        <v>772</v>
      </c>
      <c r="L76" s="83" t="s">
        <v>2130</v>
      </c>
      <c r="M76" s="83" t="s">
        <v>2131</v>
      </c>
      <c r="N76" s="81"/>
      <c r="O76" s="72"/>
      <c r="P76" s="79"/>
      <c r="Q76" s="79"/>
      <c r="R76" s="79"/>
      <c r="S76" s="79"/>
      <c r="T76" s="79"/>
      <c r="U76" s="79"/>
    </row>
    <row r="77" spans="1:21" s="71" customFormat="1" ht="15" customHeight="1" x14ac:dyDescent="0.15">
      <c r="A77" s="71">
        <f t="shared" si="1"/>
        <v>12073</v>
      </c>
      <c r="B77" s="71" t="s">
        <v>1977</v>
      </c>
      <c r="C77" s="71">
        <v>1</v>
      </c>
      <c r="D77" s="71" t="s">
        <v>1985</v>
      </c>
      <c r="E77" s="71">
        <v>2</v>
      </c>
      <c r="F77" s="71">
        <v>73</v>
      </c>
      <c r="G77" s="87">
        <v>73</v>
      </c>
      <c r="H77" s="89" t="s">
        <v>308</v>
      </c>
      <c r="I77" s="89" t="s">
        <v>3206</v>
      </c>
      <c r="J77" s="84" t="s">
        <v>773</v>
      </c>
      <c r="K77" s="84" t="s">
        <v>774</v>
      </c>
      <c r="L77" s="83" t="s">
        <v>2132</v>
      </c>
      <c r="M77" s="83" t="s">
        <v>2133</v>
      </c>
      <c r="N77" s="81"/>
      <c r="O77" s="81"/>
      <c r="P77" s="81"/>
      <c r="Q77" s="81"/>
      <c r="R77" s="81"/>
      <c r="S77" s="81"/>
      <c r="T77" s="81"/>
      <c r="U77" s="81"/>
    </row>
    <row r="78" spans="1:21" s="71" customFormat="1" ht="15" customHeight="1" x14ac:dyDescent="0.15">
      <c r="A78" s="71">
        <f t="shared" si="1"/>
        <v>12074</v>
      </c>
      <c r="B78" s="71" t="s">
        <v>1977</v>
      </c>
      <c r="C78" s="71">
        <v>1</v>
      </c>
      <c r="D78" s="71" t="s">
        <v>1985</v>
      </c>
      <c r="E78" s="71">
        <v>2</v>
      </c>
      <c r="F78" s="71">
        <v>74</v>
      </c>
      <c r="G78" s="87">
        <v>74</v>
      </c>
      <c r="H78" s="89" t="s">
        <v>775</v>
      </c>
      <c r="I78" s="89" t="s">
        <v>3207</v>
      </c>
      <c r="J78" s="84" t="s">
        <v>768</v>
      </c>
      <c r="K78" s="84" t="s">
        <v>776</v>
      </c>
      <c r="L78" s="83" t="s">
        <v>2134</v>
      </c>
      <c r="M78" s="83" t="s">
        <v>2135</v>
      </c>
      <c r="N78" s="72"/>
      <c r="O78" s="77"/>
      <c r="P78" s="77"/>
      <c r="Q78" s="77"/>
      <c r="R78" s="77"/>
      <c r="S78" s="77"/>
      <c r="T78" s="77"/>
      <c r="U78" s="77"/>
    </row>
    <row r="79" spans="1:21" s="71" customFormat="1" ht="15" customHeight="1" x14ac:dyDescent="0.15">
      <c r="A79" s="71">
        <f t="shared" si="1"/>
        <v>12075</v>
      </c>
      <c r="B79" s="71" t="s">
        <v>1977</v>
      </c>
      <c r="C79" s="71">
        <v>1</v>
      </c>
      <c r="D79" s="71" t="s">
        <v>1985</v>
      </c>
      <c r="E79" s="71">
        <v>2</v>
      </c>
      <c r="F79" s="71">
        <v>75</v>
      </c>
      <c r="G79" s="87">
        <v>75</v>
      </c>
      <c r="H79" s="89" t="s">
        <v>309</v>
      </c>
      <c r="I79" s="89" t="s">
        <v>3208</v>
      </c>
      <c r="J79" s="84" t="s">
        <v>777</v>
      </c>
      <c r="K79" s="84" t="s">
        <v>778</v>
      </c>
      <c r="L79" s="83" t="s">
        <v>2136</v>
      </c>
      <c r="M79" s="83" t="s">
        <v>2137</v>
      </c>
    </row>
    <row r="80" spans="1:21" s="71" customFormat="1" ht="15" customHeight="1" x14ac:dyDescent="0.15">
      <c r="A80" s="71">
        <f t="shared" si="1"/>
        <v>12076</v>
      </c>
      <c r="B80" s="71" t="s">
        <v>1977</v>
      </c>
      <c r="C80" s="71">
        <v>1</v>
      </c>
      <c r="D80" s="71" t="s">
        <v>1985</v>
      </c>
      <c r="E80" s="71">
        <v>2</v>
      </c>
      <c r="F80" s="71">
        <v>76</v>
      </c>
      <c r="G80" s="87">
        <v>76</v>
      </c>
      <c r="H80" s="89" t="s">
        <v>779</v>
      </c>
      <c r="I80" s="89" t="s">
        <v>3209</v>
      </c>
      <c r="J80" s="84" t="s">
        <v>780</v>
      </c>
      <c r="K80" s="84" t="s">
        <v>781</v>
      </c>
      <c r="L80" s="83" t="s">
        <v>2138</v>
      </c>
      <c r="M80" s="83" t="s">
        <v>2139</v>
      </c>
      <c r="N80" s="75"/>
      <c r="O80" s="75"/>
      <c r="P80" s="75"/>
      <c r="Q80" s="75"/>
      <c r="R80" s="75"/>
      <c r="S80" s="75"/>
      <c r="T80" s="75"/>
      <c r="U80" s="75"/>
    </row>
    <row r="81" spans="1:21" s="71" customFormat="1" ht="15" customHeight="1" x14ac:dyDescent="0.15">
      <c r="A81" s="71">
        <f t="shared" si="1"/>
        <v>12077</v>
      </c>
      <c r="B81" s="71" t="s">
        <v>1977</v>
      </c>
      <c r="C81" s="71">
        <v>1</v>
      </c>
      <c r="D81" s="71" t="s">
        <v>1985</v>
      </c>
      <c r="E81" s="71">
        <v>2</v>
      </c>
      <c r="F81" s="71">
        <v>77</v>
      </c>
      <c r="G81" s="87">
        <v>77</v>
      </c>
      <c r="H81" s="89" t="s">
        <v>310</v>
      </c>
      <c r="I81" s="89" t="s">
        <v>3210</v>
      </c>
      <c r="J81" s="84" t="s">
        <v>782</v>
      </c>
      <c r="K81" s="84" t="s">
        <v>783</v>
      </c>
      <c r="L81" s="83" t="s">
        <v>2140</v>
      </c>
      <c r="M81" s="83" t="s">
        <v>2141</v>
      </c>
      <c r="O81" s="72"/>
      <c r="P81" s="79"/>
      <c r="Q81" s="79"/>
      <c r="R81" s="79"/>
      <c r="S81" s="79"/>
      <c r="T81" s="79"/>
      <c r="U81" s="79"/>
    </row>
    <row r="82" spans="1:21" s="71" customFormat="1" ht="15" customHeight="1" x14ac:dyDescent="0.15">
      <c r="A82" s="71">
        <f t="shared" si="1"/>
        <v>12078</v>
      </c>
      <c r="B82" s="71" t="s">
        <v>1977</v>
      </c>
      <c r="C82" s="71">
        <v>1</v>
      </c>
      <c r="D82" s="71" t="s">
        <v>1985</v>
      </c>
      <c r="E82" s="71">
        <v>2</v>
      </c>
      <c r="F82" s="71">
        <v>78</v>
      </c>
      <c r="G82" s="87">
        <v>78</v>
      </c>
      <c r="H82" s="89" t="s">
        <v>311</v>
      </c>
      <c r="I82" s="89" t="s">
        <v>3211</v>
      </c>
      <c r="J82" s="84" t="s">
        <v>784</v>
      </c>
      <c r="K82" s="84" t="s">
        <v>785</v>
      </c>
      <c r="L82" s="83" t="s">
        <v>2142</v>
      </c>
      <c r="M82" s="83" t="s">
        <v>2143</v>
      </c>
      <c r="N82" s="82"/>
      <c r="O82" s="81"/>
      <c r="P82" s="81"/>
      <c r="Q82" s="81"/>
      <c r="R82" s="81"/>
      <c r="S82" s="81"/>
      <c r="T82" s="81"/>
      <c r="U82" s="81"/>
    </row>
    <row r="83" spans="1:21" s="71" customFormat="1" ht="15" customHeight="1" x14ac:dyDescent="0.15">
      <c r="A83" s="71">
        <f t="shared" si="1"/>
        <v>12079</v>
      </c>
      <c r="B83" s="71" t="s">
        <v>1977</v>
      </c>
      <c r="C83" s="71">
        <v>1</v>
      </c>
      <c r="D83" s="71" t="s">
        <v>1985</v>
      </c>
      <c r="E83" s="71">
        <v>2</v>
      </c>
      <c r="F83" s="71">
        <v>79</v>
      </c>
      <c r="G83" s="87">
        <v>79</v>
      </c>
      <c r="H83" s="89" t="s">
        <v>312</v>
      </c>
      <c r="I83" s="89" t="s">
        <v>3212</v>
      </c>
      <c r="J83" s="84" t="s">
        <v>786</v>
      </c>
      <c r="K83" s="84" t="s">
        <v>787</v>
      </c>
      <c r="L83" s="83" t="s">
        <v>2144</v>
      </c>
      <c r="M83" s="83" t="s">
        <v>2145</v>
      </c>
      <c r="N83" s="29"/>
      <c r="O83" s="82"/>
      <c r="P83" s="82"/>
      <c r="Q83" s="82"/>
      <c r="R83" s="82"/>
      <c r="S83" s="82"/>
      <c r="T83" s="82"/>
      <c r="U83" s="82"/>
    </row>
    <row r="84" spans="1:21" s="71" customFormat="1" ht="15" customHeight="1" x14ac:dyDescent="0.15">
      <c r="A84" s="71">
        <f t="shared" si="1"/>
        <v>12080</v>
      </c>
      <c r="B84" s="71" t="s">
        <v>1977</v>
      </c>
      <c r="C84" s="71">
        <v>1</v>
      </c>
      <c r="D84" s="71" t="s">
        <v>1985</v>
      </c>
      <c r="E84" s="71">
        <v>2</v>
      </c>
      <c r="F84" s="71">
        <v>80</v>
      </c>
      <c r="G84" s="87">
        <v>80</v>
      </c>
      <c r="H84" s="89" t="s">
        <v>313</v>
      </c>
      <c r="I84" s="89" t="s">
        <v>3213</v>
      </c>
      <c r="J84" s="84" t="s">
        <v>788</v>
      </c>
      <c r="K84" s="84" t="s">
        <v>789</v>
      </c>
      <c r="L84" s="83" t="s">
        <v>2146</v>
      </c>
      <c r="M84" s="83" t="s">
        <v>2147</v>
      </c>
    </row>
    <row r="85" spans="1:21" s="71" customFormat="1" ht="15" customHeight="1" x14ac:dyDescent="0.15">
      <c r="A85" s="71">
        <f t="shared" si="1"/>
        <v>12081</v>
      </c>
      <c r="B85" s="71" t="s">
        <v>1977</v>
      </c>
      <c r="C85" s="71">
        <v>1</v>
      </c>
      <c r="D85" s="71" t="s">
        <v>1985</v>
      </c>
      <c r="E85" s="71">
        <v>2</v>
      </c>
      <c r="F85" s="71">
        <v>81</v>
      </c>
      <c r="G85" s="87">
        <v>81</v>
      </c>
      <c r="H85" s="89" t="s">
        <v>314</v>
      </c>
      <c r="I85" s="89" t="s">
        <v>3214</v>
      </c>
      <c r="J85" s="84" t="s">
        <v>790</v>
      </c>
      <c r="K85" s="84" t="s">
        <v>791</v>
      </c>
      <c r="L85" s="83" t="s">
        <v>2148</v>
      </c>
      <c r="M85" s="83" t="s">
        <v>2149</v>
      </c>
      <c r="T85" s="70"/>
      <c r="U85" s="70"/>
    </row>
    <row r="86" spans="1:21" s="71" customFormat="1" ht="15" customHeight="1" x14ac:dyDescent="0.15">
      <c r="A86" s="71">
        <f t="shared" si="1"/>
        <v>12082</v>
      </c>
      <c r="B86" s="71" t="s">
        <v>1977</v>
      </c>
      <c r="C86" s="71">
        <v>1</v>
      </c>
      <c r="D86" s="71" t="s">
        <v>1985</v>
      </c>
      <c r="E86" s="71">
        <v>2</v>
      </c>
      <c r="F86" s="71">
        <v>82</v>
      </c>
      <c r="G86" s="87">
        <v>82</v>
      </c>
      <c r="H86" s="89" t="s">
        <v>315</v>
      </c>
      <c r="I86" s="89" t="s">
        <v>3215</v>
      </c>
      <c r="J86" s="84" t="s">
        <v>792</v>
      </c>
      <c r="K86" s="84" t="s">
        <v>793</v>
      </c>
      <c r="L86" s="83" t="s">
        <v>2150</v>
      </c>
      <c r="M86" s="83" t="s">
        <v>2151</v>
      </c>
    </row>
    <row r="87" spans="1:21" s="71" customFormat="1" ht="15" customHeight="1" x14ac:dyDescent="0.15">
      <c r="A87" s="71">
        <f t="shared" si="1"/>
        <v>12083</v>
      </c>
      <c r="B87" s="71" t="s">
        <v>1977</v>
      </c>
      <c r="C87" s="71">
        <v>1</v>
      </c>
      <c r="D87" s="71" t="s">
        <v>1985</v>
      </c>
      <c r="E87" s="71">
        <v>2</v>
      </c>
      <c r="F87" s="71">
        <v>83</v>
      </c>
      <c r="G87" s="87">
        <v>83</v>
      </c>
      <c r="H87" s="89" t="s">
        <v>316</v>
      </c>
      <c r="I87" s="89" t="s">
        <v>3216</v>
      </c>
      <c r="J87" s="84" t="s">
        <v>794</v>
      </c>
      <c r="K87" s="84" t="s">
        <v>795</v>
      </c>
      <c r="L87" s="83" t="s">
        <v>2152</v>
      </c>
      <c r="M87" s="83" t="s">
        <v>2153</v>
      </c>
      <c r="O87" s="75"/>
      <c r="P87" s="75"/>
      <c r="Q87" s="75"/>
      <c r="R87" s="75"/>
      <c r="S87" s="75"/>
      <c r="T87" s="75"/>
      <c r="U87" s="75"/>
    </row>
    <row r="88" spans="1:21" s="71" customFormat="1" ht="15" customHeight="1" x14ac:dyDescent="0.15">
      <c r="A88" s="71">
        <f t="shared" si="1"/>
        <v>12084</v>
      </c>
      <c r="B88" s="71" t="s">
        <v>1977</v>
      </c>
      <c r="C88" s="71">
        <v>1</v>
      </c>
      <c r="D88" s="71" t="s">
        <v>1985</v>
      </c>
      <c r="E88" s="71">
        <v>2</v>
      </c>
      <c r="F88" s="71">
        <v>84</v>
      </c>
      <c r="G88" s="87">
        <v>84</v>
      </c>
      <c r="H88" s="89" t="s">
        <v>796</v>
      </c>
      <c r="I88" s="89" t="s">
        <v>3217</v>
      </c>
      <c r="J88" s="84" t="s">
        <v>792</v>
      </c>
      <c r="K88" s="84" t="s">
        <v>797</v>
      </c>
      <c r="L88" s="83" t="s">
        <v>2154</v>
      </c>
      <c r="M88" s="83" t="s">
        <v>2155</v>
      </c>
      <c r="N88" s="77"/>
      <c r="O88" s="77"/>
      <c r="P88" s="77"/>
      <c r="Q88" s="77"/>
      <c r="R88" s="77"/>
      <c r="S88" s="77"/>
      <c r="T88" s="77"/>
      <c r="U88" s="77"/>
    </row>
    <row r="89" spans="1:21" s="71" customFormat="1" ht="15" customHeight="1" x14ac:dyDescent="0.15">
      <c r="A89" s="71">
        <f t="shared" si="1"/>
        <v>12085</v>
      </c>
      <c r="B89" s="71" t="s">
        <v>1977</v>
      </c>
      <c r="C89" s="71">
        <v>1</v>
      </c>
      <c r="D89" s="71" t="s">
        <v>1985</v>
      </c>
      <c r="E89" s="71">
        <v>2</v>
      </c>
      <c r="F89" s="71">
        <v>85</v>
      </c>
      <c r="G89" s="87">
        <v>85</v>
      </c>
      <c r="H89" s="89" t="s">
        <v>317</v>
      </c>
      <c r="I89" s="89" t="s">
        <v>3218</v>
      </c>
      <c r="J89" s="84" t="s">
        <v>798</v>
      </c>
      <c r="K89" s="84" t="s">
        <v>799</v>
      </c>
      <c r="L89" s="83" t="s">
        <v>2156</v>
      </c>
      <c r="M89" s="83" t="s">
        <v>2157</v>
      </c>
      <c r="N89" s="77"/>
      <c r="O89" s="77"/>
      <c r="P89" s="77"/>
      <c r="Q89" s="77"/>
      <c r="R89" s="77"/>
      <c r="S89" s="77"/>
      <c r="T89" s="77"/>
      <c r="U89" s="77"/>
    </row>
    <row r="90" spans="1:21" s="71" customFormat="1" ht="15" customHeight="1" x14ac:dyDescent="0.15">
      <c r="A90" s="71">
        <f t="shared" si="1"/>
        <v>12086</v>
      </c>
      <c r="B90" s="71" t="s">
        <v>1977</v>
      </c>
      <c r="C90" s="71">
        <v>1</v>
      </c>
      <c r="D90" s="71" t="s">
        <v>1985</v>
      </c>
      <c r="E90" s="71">
        <v>2</v>
      </c>
      <c r="F90" s="71">
        <v>86</v>
      </c>
      <c r="G90" s="87">
        <v>86</v>
      </c>
      <c r="H90" s="89" t="s">
        <v>800</v>
      </c>
      <c r="I90" s="89" t="s">
        <v>3219</v>
      </c>
      <c r="J90" s="84" t="s">
        <v>798</v>
      </c>
      <c r="K90" s="84" t="s">
        <v>801</v>
      </c>
      <c r="L90" s="83" t="s">
        <v>2158</v>
      </c>
      <c r="M90" s="83" t="s">
        <v>2159</v>
      </c>
      <c r="N90" s="72"/>
      <c r="O90" s="77"/>
      <c r="P90" s="77"/>
      <c r="Q90" s="77"/>
      <c r="R90" s="77"/>
      <c r="S90" s="77"/>
      <c r="T90" s="77"/>
      <c r="U90" s="77"/>
    </row>
    <row r="91" spans="1:21" s="71" customFormat="1" ht="15" customHeight="1" x14ac:dyDescent="0.15">
      <c r="A91" s="71">
        <f t="shared" si="1"/>
        <v>12087</v>
      </c>
      <c r="B91" s="71" t="s">
        <v>1977</v>
      </c>
      <c r="C91" s="71">
        <v>1</v>
      </c>
      <c r="D91" s="71" t="s">
        <v>1985</v>
      </c>
      <c r="E91" s="71">
        <v>2</v>
      </c>
      <c r="F91" s="71">
        <v>87</v>
      </c>
      <c r="G91" s="87">
        <v>87</v>
      </c>
      <c r="H91" s="89" t="s">
        <v>802</v>
      </c>
      <c r="I91" s="89" t="s">
        <v>3220</v>
      </c>
      <c r="J91" s="84" t="s">
        <v>803</v>
      </c>
      <c r="K91" s="84" t="s">
        <v>804</v>
      </c>
      <c r="L91" s="83" t="s">
        <v>2160</v>
      </c>
      <c r="M91" s="83" t="s">
        <v>2161</v>
      </c>
      <c r="N91" s="72"/>
      <c r="O91" s="77"/>
      <c r="P91" s="77"/>
      <c r="Q91" s="77"/>
      <c r="R91" s="77"/>
      <c r="S91" s="77"/>
      <c r="T91" s="77"/>
      <c r="U91" s="77"/>
    </row>
    <row r="92" spans="1:21" s="71" customFormat="1" ht="15" customHeight="1" x14ac:dyDescent="0.15">
      <c r="A92" s="71">
        <f t="shared" si="1"/>
        <v>12088</v>
      </c>
      <c r="B92" s="71" t="s">
        <v>1977</v>
      </c>
      <c r="C92" s="71">
        <v>1</v>
      </c>
      <c r="D92" s="71" t="s">
        <v>1985</v>
      </c>
      <c r="E92" s="71">
        <v>2</v>
      </c>
      <c r="F92" s="71">
        <v>88</v>
      </c>
      <c r="G92" s="87">
        <v>88</v>
      </c>
      <c r="H92" s="89" t="s">
        <v>318</v>
      </c>
      <c r="I92" s="89" t="s">
        <v>3221</v>
      </c>
      <c r="J92" s="84" t="s">
        <v>805</v>
      </c>
      <c r="K92" s="84" t="s">
        <v>806</v>
      </c>
      <c r="L92" s="83" t="s">
        <v>2162</v>
      </c>
      <c r="M92" s="83" t="s">
        <v>2163</v>
      </c>
      <c r="N92" s="82"/>
      <c r="O92" s="81"/>
      <c r="P92" s="81"/>
      <c r="Q92" s="81"/>
      <c r="R92" s="81"/>
      <c r="S92" s="81"/>
      <c r="T92" s="81"/>
      <c r="U92" s="81"/>
    </row>
    <row r="93" spans="1:21" s="71" customFormat="1" ht="15" customHeight="1" x14ac:dyDescent="0.15">
      <c r="A93" s="71">
        <f t="shared" si="1"/>
        <v>12089</v>
      </c>
      <c r="B93" s="71" t="s">
        <v>1977</v>
      </c>
      <c r="C93" s="71">
        <v>1</v>
      </c>
      <c r="D93" s="71" t="s">
        <v>1985</v>
      </c>
      <c r="E93" s="71">
        <v>2</v>
      </c>
      <c r="F93" s="71">
        <v>89</v>
      </c>
      <c r="G93" s="87">
        <v>89</v>
      </c>
      <c r="H93" s="89" t="s">
        <v>807</v>
      </c>
      <c r="I93" s="89" t="s">
        <v>3222</v>
      </c>
      <c r="J93" s="84" t="s">
        <v>808</v>
      </c>
      <c r="K93" s="84" t="s">
        <v>809</v>
      </c>
      <c r="L93" s="83" t="s">
        <v>2164</v>
      </c>
      <c r="M93" s="83" t="s">
        <v>2165</v>
      </c>
      <c r="O93" s="29"/>
    </row>
    <row r="94" spans="1:21" s="71" customFormat="1" ht="15" customHeight="1" x14ac:dyDescent="0.15">
      <c r="A94" s="71">
        <f t="shared" si="1"/>
        <v>12090</v>
      </c>
      <c r="B94" s="71" t="s">
        <v>1977</v>
      </c>
      <c r="C94" s="71">
        <v>1</v>
      </c>
      <c r="D94" s="71" t="s">
        <v>1985</v>
      </c>
      <c r="E94" s="71">
        <v>2</v>
      </c>
      <c r="F94" s="71">
        <v>90</v>
      </c>
      <c r="G94" s="87">
        <v>90</v>
      </c>
      <c r="H94" s="89" t="s">
        <v>319</v>
      </c>
      <c r="I94" s="89" t="s">
        <v>3223</v>
      </c>
      <c r="J94" s="84" t="s">
        <v>810</v>
      </c>
      <c r="K94" s="84" t="s">
        <v>811</v>
      </c>
      <c r="L94" s="83" t="s">
        <v>2166</v>
      </c>
      <c r="M94" s="83" t="s">
        <v>2167</v>
      </c>
      <c r="O94" s="75"/>
      <c r="P94" s="75"/>
      <c r="Q94" s="75"/>
      <c r="R94" s="75"/>
      <c r="S94" s="75"/>
      <c r="T94" s="75"/>
      <c r="U94" s="75"/>
    </row>
    <row r="95" spans="1:21" s="71" customFormat="1" ht="15" customHeight="1" x14ac:dyDescent="0.15">
      <c r="A95" s="71">
        <f t="shared" si="1"/>
        <v>12091</v>
      </c>
      <c r="B95" s="71" t="s">
        <v>1977</v>
      </c>
      <c r="C95" s="71">
        <v>1</v>
      </c>
      <c r="D95" s="71" t="s">
        <v>1985</v>
      </c>
      <c r="E95" s="71">
        <v>2</v>
      </c>
      <c r="F95" s="71">
        <v>91</v>
      </c>
      <c r="G95" s="87">
        <v>91</v>
      </c>
      <c r="H95" s="89" t="s">
        <v>320</v>
      </c>
      <c r="I95" s="89" t="s">
        <v>3224</v>
      </c>
      <c r="J95" s="84" t="s">
        <v>812</v>
      </c>
      <c r="K95" s="84" t="s">
        <v>813</v>
      </c>
      <c r="L95" s="83" t="s">
        <v>2168</v>
      </c>
      <c r="M95" s="83" t="s">
        <v>2169</v>
      </c>
      <c r="N95" s="77"/>
      <c r="O95" s="77"/>
      <c r="P95" s="77"/>
      <c r="Q95" s="77"/>
      <c r="R95" s="77"/>
      <c r="S95" s="77"/>
      <c r="T95" s="77"/>
      <c r="U95" s="77"/>
    </row>
    <row r="96" spans="1:21" s="71" customFormat="1" ht="15" customHeight="1" x14ac:dyDescent="0.15">
      <c r="A96" s="71">
        <f t="shared" si="1"/>
        <v>12092</v>
      </c>
      <c r="B96" s="71" t="s">
        <v>1977</v>
      </c>
      <c r="C96" s="71">
        <v>1</v>
      </c>
      <c r="D96" s="71" t="s">
        <v>1985</v>
      </c>
      <c r="E96" s="71">
        <v>2</v>
      </c>
      <c r="F96" s="71">
        <v>92</v>
      </c>
      <c r="G96" s="87">
        <v>92</v>
      </c>
      <c r="H96" s="89" t="s">
        <v>321</v>
      </c>
      <c r="I96" s="89" t="s">
        <v>3225</v>
      </c>
      <c r="J96" s="84" t="s">
        <v>814</v>
      </c>
      <c r="K96" s="84" t="s">
        <v>815</v>
      </c>
      <c r="L96" s="83" t="s">
        <v>2170</v>
      </c>
      <c r="M96" s="83" t="s">
        <v>2171</v>
      </c>
      <c r="N96" s="77"/>
      <c r="O96" s="77"/>
      <c r="P96" s="77"/>
      <c r="Q96" s="77"/>
      <c r="R96" s="77"/>
      <c r="S96" s="77"/>
      <c r="T96" s="77"/>
      <c r="U96" s="77"/>
    </row>
    <row r="97" spans="1:21" s="71" customFormat="1" ht="15" customHeight="1" x14ac:dyDescent="0.15">
      <c r="A97" s="71">
        <f t="shared" si="1"/>
        <v>12093</v>
      </c>
      <c r="B97" s="71" t="s">
        <v>1977</v>
      </c>
      <c r="C97" s="71">
        <v>1</v>
      </c>
      <c r="D97" s="71" t="s">
        <v>1985</v>
      </c>
      <c r="E97" s="71">
        <v>2</v>
      </c>
      <c r="F97" s="71">
        <v>93</v>
      </c>
      <c r="G97" s="87">
        <v>93</v>
      </c>
      <c r="H97" s="89" t="s">
        <v>322</v>
      </c>
      <c r="I97" s="89" t="s">
        <v>3226</v>
      </c>
      <c r="J97" s="84" t="s">
        <v>816</v>
      </c>
      <c r="K97" s="84" t="s">
        <v>817</v>
      </c>
      <c r="L97" s="83" t="s">
        <v>2172</v>
      </c>
      <c r="M97" s="83" t="s">
        <v>2173</v>
      </c>
      <c r="N97" s="72"/>
      <c r="O97" s="77"/>
      <c r="P97" s="77"/>
      <c r="Q97" s="77"/>
      <c r="R97" s="77"/>
      <c r="S97" s="77"/>
      <c r="T97" s="77"/>
      <c r="U97" s="77"/>
    </row>
    <row r="98" spans="1:21" s="71" customFormat="1" ht="15" customHeight="1" x14ac:dyDescent="0.15">
      <c r="A98" s="71">
        <f t="shared" si="1"/>
        <v>12094</v>
      </c>
      <c r="B98" s="71" t="s">
        <v>1977</v>
      </c>
      <c r="C98" s="71">
        <v>1</v>
      </c>
      <c r="D98" s="71" t="s">
        <v>1985</v>
      </c>
      <c r="E98" s="71">
        <v>2</v>
      </c>
      <c r="F98" s="71">
        <v>94</v>
      </c>
      <c r="G98" s="87">
        <v>94</v>
      </c>
      <c r="H98" s="89" t="s">
        <v>818</v>
      </c>
      <c r="I98" s="89" t="s">
        <v>3227</v>
      </c>
      <c r="J98" s="84" t="s">
        <v>819</v>
      </c>
      <c r="K98" s="84" t="s">
        <v>820</v>
      </c>
      <c r="L98" s="83" t="s">
        <v>2174</v>
      </c>
      <c r="M98" s="83" t="s">
        <v>2175</v>
      </c>
      <c r="N98" s="81"/>
      <c r="O98" s="72"/>
      <c r="P98" s="79"/>
      <c r="Q98" s="79"/>
      <c r="R98" s="79"/>
      <c r="S98" s="79"/>
      <c r="T98" s="79"/>
      <c r="U98" s="79"/>
    </row>
    <row r="99" spans="1:21" s="71" customFormat="1" ht="15" customHeight="1" x14ac:dyDescent="0.15">
      <c r="A99" s="71">
        <f t="shared" si="1"/>
        <v>12095</v>
      </c>
      <c r="B99" s="71" t="s">
        <v>1977</v>
      </c>
      <c r="C99" s="71">
        <v>1</v>
      </c>
      <c r="D99" s="71" t="s">
        <v>1985</v>
      </c>
      <c r="E99" s="71">
        <v>2</v>
      </c>
      <c r="F99" s="71">
        <v>95</v>
      </c>
      <c r="G99" s="87">
        <v>95</v>
      </c>
      <c r="H99" s="89" t="s">
        <v>821</v>
      </c>
      <c r="I99" s="89" t="s">
        <v>3228</v>
      </c>
      <c r="J99" s="84" t="s">
        <v>822</v>
      </c>
      <c r="K99" s="84" t="s">
        <v>823</v>
      </c>
      <c r="L99" s="83" t="s">
        <v>2176</v>
      </c>
      <c r="M99" s="83" t="s">
        <v>2177</v>
      </c>
      <c r="N99" s="81"/>
      <c r="P99" s="79"/>
      <c r="Q99" s="79"/>
      <c r="R99" s="79"/>
      <c r="S99" s="79"/>
      <c r="T99" s="79"/>
      <c r="U99" s="79"/>
    </row>
    <row r="100" spans="1:21" s="71" customFormat="1" ht="15" customHeight="1" x14ac:dyDescent="0.15">
      <c r="A100" s="71">
        <f t="shared" si="1"/>
        <v>12096</v>
      </c>
      <c r="B100" s="71" t="s">
        <v>1977</v>
      </c>
      <c r="C100" s="71">
        <v>1</v>
      </c>
      <c r="D100" s="71" t="s">
        <v>1985</v>
      </c>
      <c r="E100" s="71">
        <v>2</v>
      </c>
      <c r="F100" s="71">
        <v>96</v>
      </c>
      <c r="G100" s="87">
        <v>96</v>
      </c>
      <c r="H100" s="89" t="s">
        <v>323</v>
      </c>
      <c r="I100" s="89" t="s">
        <v>3229</v>
      </c>
      <c r="J100" s="84" t="s">
        <v>824</v>
      </c>
      <c r="K100" s="84" t="s">
        <v>825</v>
      </c>
      <c r="L100" s="83" t="s">
        <v>2178</v>
      </c>
      <c r="M100" s="83" t="s">
        <v>2179</v>
      </c>
      <c r="N100" s="81"/>
      <c r="O100" s="81"/>
      <c r="P100" s="81"/>
      <c r="Q100" s="81"/>
      <c r="R100" s="81"/>
      <c r="S100" s="81"/>
      <c r="T100" s="81"/>
      <c r="U100" s="81"/>
    </row>
    <row r="101" spans="1:21" s="71" customFormat="1" ht="15" customHeight="1" x14ac:dyDescent="0.15">
      <c r="A101" s="71">
        <f t="shared" si="1"/>
        <v>12097</v>
      </c>
      <c r="B101" s="71" t="s">
        <v>1977</v>
      </c>
      <c r="C101" s="71">
        <v>1</v>
      </c>
      <c r="D101" s="71" t="s">
        <v>1985</v>
      </c>
      <c r="E101" s="71">
        <v>2</v>
      </c>
      <c r="F101" s="71">
        <v>97</v>
      </c>
      <c r="G101" s="87">
        <v>97</v>
      </c>
      <c r="H101" s="89" t="s">
        <v>826</v>
      </c>
      <c r="I101" s="89" t="s">
        <v>3230</v>
      </c>
      <c r="J101" s="84" t="s">
        <v>812</v>
      </c>
      <c r="K101" s="84" t="s">
        <v>827</v>
      </c>
      <c r="L101" s="83" t="s">
        <v>2180</v>
      </c>
      <c r="M101" s="83" t="s">
        <v>2181</v>
      </c>
      <c r="N101" s="82"/>
      <c r="O101" s="81"/>
      <c r="P101" s="81"/>
      <c r="Q101" s="81"/>
      <c r="R101" s="81"/>
      <c r="S101" s="81"/>
      <c r="T101" s="81"/>
      <c r="U101" s="81"/>
    </row>
    <row r="102" spans="1:21" s="71" customFormat="1" ht="15" customHeight="1" x14ac:dyDescent="0.15">
      <c r="A102" s="71">
        <f t="shared" si="1"/>
        <v>12098</v>
      </c>
      <c r="B102" s="71" t="s">
        <v>1977</v>
      </c>
      <c r="C102" s="71">
        <v>1</v>
      </c>
      <c r="D102" s="71" t="s">
        <v>1985</v>
      </c>
      <c r="E102" s="71">
        <v>2</v>
      </c>
      <c r="F102" s="71">
        <v>98</v>
      </c>
      <c r="G102" s="87">
        <v>98</v>
      </c>
      <c r="H102" s="89" t="s">
        <v>324</v>
      </c>
      <c r="I102" s="89" t="s">
        <v>3231</v>
      </c>
      <c r="J102" s="84" t="s">
        <v>828</v>
      </c>
      <c r="K102" s="84" t="s">
        <v>829</v>
      </c>
      <c r="L102" s="83" t="s">
        <v>2182</v>
      </c>
      <c r="M102" s="83" t="s">
        <v>2183</v>
      </c>
    </row>
    <row r="103" spans="1:21" s="71" customFormat="1" ht="15" customHeight="1" x14ac:dyDescent="0.15">
      <c r="A103" s="71">
        <f t="shared" si="1"/>
        <v>12099</v>
      </c>
      <c r="B103" s="71" t="s">
        <v>1977</v>
      </c>
      <c r="C103" s="71">
        <v>1</v>
      </c>
      <c r="D103" s="71" t="s">
        <v>1985</v>
      </c>
      <c r="E103" s="71">
        <v>2</v>
      </c>
      <c r="F103" s="71">
        <v>99</v>
      </c>
      <c r="G103" s="87">
        <v>99</v>
      </c>
      <c r="H103" s="89" t="s">
        <v>325</v>
      </c>
      <c r="I103" s="89" t="s">
        <v>3232</v>
      </c>
      <c r="J103" s="84" t="s">
        <v>830</v>
      </c>
      <c r="K103" s="84" t="s">
        <v>831</v>
      </c>
      <c r="L103" s="83" t="s">
        <v>2184</v>
      </c>
      <c r="M103" s="83" t="s">
        <v>2185</v>
      </c>
      <c r="T103" s="70"/>
      <c r="U103" s="70"/>
    </row>
    <row r="104" spans="1:21" s="71" customFormat="1" ht="15" customHeight="1" x14ac:dyDescent="0.15">
      <c r="A104" s="71">
        <f t="shared" si="1"/>
        <v>12100</v>
      </c>
      <c r="B104" s="71" t="s">
        <v>1977</v>
      </c>
      <c r="C104" s="71">
        <v>1</v>
      </c>
      <c r="D104" s="71" t="s">
        <v>1985</v>
      </c>
      <c r="E104" s="71">
        <v>2</v>
      </c>
      <c r="F104" s="71">
        <v>100</v>
      </c>
      <c r="G104" s="87">
        <v>100</v>
      </c>
      <c r="H104" s="89" t="s">
        <v>326</v>
      </c>
      <c r="I104" s="89" t="s">
        <v>3233</v>
      </c>
      <c r="J104" s="84" t="s">
        <v>832</v>
      </c>
      <c r="K104" s="84" t="s">
        <v>833</v>
      </c>
      <c r="L104" s="83" t="s">
        <v>2186</v>
      </c>
      <c r="M104" s="83" t="s">
        <v>2187</v>
      </c>
      <c r="T104" s="77"/>
      <c r="U104" s="77"/>
    </row>
    <row r="105" spans="1:21" s="71" customFormat="1" ht="15" customHeight="1" x14ac:dyDescent="0.15">
      <c r="A105" s="71">
        <f t="shared" si="1"/>
        <v>12101</v>
      </c>
      <c r="B105" s="71" t="s">
        <v>1977</v>
      </c>
      <c r="C105" s="71">
        <v>1</v>
      </c>
      <c r="D105" s="71" t="s">
        <v>1985</v>
      </c>
      <c r="E105" s="71">
        <v>2</v>
      </c>
      <c r="F105" s="71">
        <v>101</v>
      </c>
      <c r="G105" s="87">
        <v>101</v>
      </c>
      <c r="H105" s="89" t="s">
        <v>834</v>
      </c>
      <c r="I105" s="89" t="s">
        <v>3234</v>
      </c>
      <c r="J105" s="84" t="s">
        <v>835</v>
      </c>
      <c r="K105" s="84" t="s">
        <v>836</v>
      </c>
      <c r="L105" s="83" t="s">
        <v>2188</v>
      </c>
      <c r="M105" s="83" t="s">
        <v>2189</v>
      </c>
    </row>
    <row r="106" spans="1:21" s="71" customFormat="1" ht="15" customHeight="1" x14ac:dyDescent="0.15">
      <c r="A106" s="71">
        <f t="shared" si="1"/>
        <v>12102</v>
      </c>
      <c r="B106" s="71" t="s">
        <v>1977</v>
      </c>
      <c r="C106" s="71">
        <v>1</v>
      </c>
      <c r="D106" s="71" t="s">
        <v>1985</v>
      </c>
      <c r="E106" s="71">
        <v>2</v>
      </c>
      <c r="F106" s="71">
        <v>102</v>
      </c>
      <c r="G106" s="87">
        <v>102</v>
      </c>
      <c r="H106" s="89" t="s">
        <v>327</v>
      </c>
      <c r="I106" s="89" t="s">
        <v>3235</v>
      </c>
      <c r="J106" s="84" t="s">
        <v>837</v>
      </c>
      <c r="K106" s="84" t="s">
        <v>838</v>
      </c>
      <c r="L106" s="83" t="s">
        <v>2190</v>
      </c>
      <c r="M106" s="83" t="s">
        <v>2191</v>
      </c>
      <c r="N106" s="72"/>
      <c r="O106" s="77"/>
      <c r="P106" s="77"/>
      <c r="Q106" s="77"/>
      <c r="R106" s="77"/>
      <c r="S106" s="77"/>
      <c r="T106" s="77"/>
      <c r="U106" s="77"/>
    </row>
    <row r="107" spans="1:21" s="71" customFormat="1" ht="15" customHeight="1" x14ac:dyDescent="0.15">
      <c r="A107" s="71">
        <f t="shared" si="1"/>
        <v>12103</v>
      </c>
      <c r="B107" s="71" t="s">
        <v>1977</v>
      </c>
      <c r="C107" s="71">
        <v>1</v>
      </c>
      <c r="D107" s="71" t="s">
        <v>1985</v>
      </c>
      <c r="E107" s="71">
        <v>2</v>
      </c>
      <c r="F107" s="71">
        <v>103</v>
      </c>
      <c r="G107" s="87">
        <v>103</v>
      </c>
      <c r="H107" s="89" t="s">
        <v>328</v>
      </c>
      <c r="I107" s="89" t="s">
        <v>3236</v>
      </c>
      <c r="J107" s="84" t="s">
        <v>839</v>
      </c>
      <c r="K107" s="84" t="s">
        <v>840</v>
      </c>
      <c r="L107" s="83" t="s">
        <v>2192</v>
      </c>
      <c r="M107" s="83" t="s">
        <v>2193</v>
      </c>
      <c r="N107" s="81"/>
      <c r="P107" s="81"/>
      <c r="Q107" s="81"/>
      <c r="R107" s="81"/>
      <c r="S107" s="81"/>
      <c r="T107" s="81"/>
      <c r="U107" s="81"/>
    </row>
    <row r="108" spans="1:21" s="71" customFormat="1" ht="15" customHeight="1" x14ac:dyDescent="0.15">
      <c r="A108" s="71">
        <f t="shared" si="1"/>
        <v>12104</v>
      </c>
      <c r="B108" s="71" t="s">
        <v>1977</v>
      </c>
      <c r="C108" s="71">
        <v>1</v>
      </c>
      <c r="D108" s="71" t="s">
        <v>1985</v>
      </c>
      <c r="E108" s="71">
        <v>2</v>
      </c>
      <c r="F108" s="71">
        <v>104</v>
      </c>
      <c r="G108" s="87">
        <v>104</v>
      </c>
      <c r="H108" s="89" t="s">
        <v>329</v>
      </c>
      <c r="I108" s="89" t="s">
        <v>3237</v>
      </c>
      <c r="J108" s="84" t="s">
        <v>841</v>
      </c>
      <c r="K108" s="84" t="s">
        <v>842</v>
      </c>
      <c r="L108" s="83" t="s">
        <v>2194</v>
      </c>
      <c r="M108" s="83" t="s">
        <v>2195</v>
      </c>
    </row>
    <row r="109" spans="1:21" s="71" customFormat="1" ht="15" customHeight="1" x14ac:dyDescent="0.15">
      <c r="A109" s="71">
        <f t="shared" si="1"/>
        <v>12105</v>
      </c>
      <c r="B109" s="71" t="s">
        <v>1977</v>
      </c>
      <c r="C109" s="71">
        <v>1</v>
      </c>
      <c r="D109" s="71" t="s">
        <v>1985</v>
      </c>
      <c r="E109" s="71">
        <v>2</v>
      </c>
      <c r="F109" s="71">
        <v>105</v>
      </c>
      <c r="G109" s="87">
        <v>105</v>
      </c>
      <c r="H109" s="89" t="s">
        <v>330</v>
      </c>
      <c r="I109" s="89" t="s">
        <v>3238</v>
      </c>
      <c r="J109" s="84" t="s">
        <v>843</v>
      </c>
      <c r="K109" s="84" t="s">
        <v>844</v>
      </c>
      <c r="L109" s="83" t="s">
        <v>2196</v>
      </c>
      <c r="M109" s="83" t="s">
        <v>2197</v>
      </c>
      <c r="N109" s="75"/>
      <c r="O109" s="75"/>
      <c r="P109" s="75"/>
      <c r="Q109" s="75"/>
      <c r="R109" s="75"/>
      <c r="S109" s="75"/>
      <c r="T109" s="75"/>
      <c r="U109" s="75"/>
    </row>
    <row r="110" spans="1:21" s="71" customFormat="1" ht="15" customHeight="1" x14ac:dyDescent="0.15">
      <c r="A110" s="71">
        <f t="shared" si="1"/>
        <v>12106</v>
      </c>
      <c r="B110" s="71" t="s">
        <v>1977</v>
      </c>
      <c r="C110" s="71">
        <v>1</v>
      </c>
      <c r="D110" s="71" t="s">
        <v>1985</v>
      </c>
      <c r="E110" s="71">
        <v>2</v>
      </c>
      <c r="F110" s="71">
        <v>106</v>
      </c>
      <c r="G110" s="87">
        <v>106</v>
      </c>
      <c r="H110" s="89" t="s">
        <v>331</v>
      </c>
      <c r="I110" s="89" t="s">
        <v>3239</v>
      </c>
      <c r="J110" s="84" t="s">
        <v>845</v>
      </c>
      <c r="K110" s="84" t="s">
        <v>846</v>
      </c>
      <c r="L110" s="83" t="s">
        <v>2198</v>
      </c>
      <c r="M110" s="83" t="s">
        <v>2199</v>
      </c>
      <c r="N110" s="75"/>
      <c r="O110" s="75"/>
      <c r="P110" s="75"/>
      <c r="Q110" s="75"/>
      <c r="R110" s="75"/>
      <c r="S110" s="75"/>
      <c r="T110" s="75"/>
      <c r="U110" s="75"/>
    </row>
    <row r="111" spans="1:21" s="71" customFormat="1" ht="15" customHeight="1" x14ac:dyDescent="0.15">
      <c r="A111" s="71">
        <f t="shared" si="1"/>
        <v>12107</v>
      </c>
      <c r="B111" s="71" t="s">
        <v>1977</v>
      </c>
      <c r="C111" s="71">
        <v>1</v>
      </c>
      <c r="D111" s="71" t="s">
        <v>1985</v>
      </c>
      <c r="E111" s="71">
        <v>2</v>
      </c>
      <c r="F111" s="71">
        <v>107</v>
      </c>
      <c r="G111" s="87">
        <v>107</v>
      </c>
      <c r="H111" s="89" t="s">
        <v>332</v>
      </c>
      <c r="I111" s="89" t="s">
        <v>3240</v>
      </c>
      <c r="J111" s="84" t="s">
        <v>847</v>
      </c>
      <c r="K111" s="84" t="s">
        <v>848</v>
      </c>
      <c r="L111" s="83" t="s">
        <v>2200</v>
      </c>
      <c r="M111" s="83" t="s">
        <v>2201</v>
      </c>
      <c r="O111" s="75"/>
      <c r="P111" s="75"/>
      <c r="Q111" s="75"/>
      <c r="R111" s="75"/>
      <c r="S111" s="75"/>
      <c r="T111" s="75"/>
      <c r="U111" s="75"/>
    </row>
    <row r="112" spans="1:21" s="71" customFormat="1" ht="15" customHeight="1" x14ac:dyDescent="0.15">
      <c r="A112" s="71">
        <f t="shared" si="1"/>
        <v>12108</v>
      </c>
      <c r="B112" s="71" t="s">
        <v>1977</v>
      </c>
      <c r="C112" s="71">
        <v>1</v>
      </c>
      <c r="D112" s="71" t="s">
        <v>1985</v>
      </c>
      <c r="E112" s="71">
        <v>2</v>
      </c>
      <c r="F112" s="71">
        <v>108</v>
      </c>
      <c r="G112" s="87">
        <v>108</v>
      </c>
      <c r="H112" s="89" t="s">
        <v>333</v>
      </c>
      <c r="I112" s="89" t="s">
        <v>3241</v>
      </c>
      <c r="J112" s="84" t="s">
        <v>849</v>
      </c>
      <c r="K112" s="84" t="s">
        <v>850</v>
      </c>
      <c r="L112" s="83" t="s">
        <v>2202</v>
      </c>
      <c r="M112" s="83" t="s">
        <v>2203</v>
      </c>
      <c r="O112" s="75"/>
      <c r="P112" s="75"/>
      <c r="Q112" s="75"/>
      <c r="R112" s="75"/>
      <c r="S112" s="75"/>
      <c r="T112" s="75"/>
      <c r="U112" s="75"/>
    </row>
    <row r="113" spans="1:21" s="71" customFormat="1" ht="15" customHeight="1" x14ac:dyDescent="0.15">
      <c r="A113" s="71">
        <f t="shared" si="1"/>
        <v>12109</v>
      </c>
      <c r="B113" s="71" t="s">
        <v>1977</v>
      </c>
      <c r="C113" s="71">
        <v>1</v>
      </c>
      <c r="D113" s="71" t="s">
        <v>1985</v>
      </c>
      <c r="E113" s="71">
        <v>2</v>
      </c>
      <c r="F113" s="71">
        <v>109</v>
      </c>
      <c r="G113" s="87">
        <v>109</v>
      </c>
      <c r="H113" s="89" t="s">
        <v>334</v>
      </c>
      <c r="I113" s="89" t="s">
        <v>3242</v>
      </c>
      <c r="J113" s="84" t="s">
        <v>851</v>
      </c>
      <c r="K113" s="84" t="s">
        <v>852</v>
      </c>
      <c r="L113" s="83" t="s">
        <v>2204</v>
      </c>
      <c r="M113" s="83" t="s">
        <v>2205</v>
      </c>
      <c r="N113" s="72"/>
      <c r="O113" s="77"/>
      <c r="P113" s="77"/>
      <c r="Q113" s="77"/>
      <c r="R113" s="77"/>
      <c r="S113" s="77"/>
      <c r="T113" s="77"/>
      <c r="U113" s="77"/>
    </row>
    <row r="114" spans="1:21" s="71" customFormat="1" ht="15" customHeight="1" x14ac:dyDescent="0.15">
      <c r="A114" s="71">
        <f t="shared" si="1"/>
        <v>12110</v>
      </c>
      <c r="B114" s="71" t="s">
        <v>1977</v>
      </c>
      <c r="C114" s="71">
        <v>1</v>
      </c>
      <c r="D114" s="71" t="s">
        <v>1985</v>
      </c>
      <c r="E114" s="71">
        <v>2</v>
      </c>
      <c r="F114" s="71">
        <v>110</v>
      </c>
      <c r="G114" s="87">
        <v>110</v>
      </c>
      <c r="H114" s="89" t="s">
        <v>335</v>
      </c>
      <c r="I114" s="89" t="s">
        <v>3243</v>
      </c>
      <c r="J114" s="84" t="s">
        <v>853</v>
      </c>
      <c r="K114" s="84" t="s">
        <v>854</v>
      </c>
      <c r="L114" s="83" t="s">
        <v>2206</v>
      </c>
      <c r="M114" s="83" t="s">
        <v>2207</v>
      </c>
      <c r="N114" s="81"/>
      <c r="O114" s="72"/>
      <c r="P114" s="79"/>
      <c r="Q114" s="79"/>
      <c r="R114" s="79"/>
      <c r="S114" s="79"/>
      <c r="T114" s="79"/>
      <c r="U114" s="79"/>
    </row>
    <row r="115" spans="1:21" s="71" customFormat="1" ht="15" customHeight="1" x14ac:dyDescent="0.15">
      <c r="A115" s="71">
        <f t="shared" si="1"/>
        <v>12111</v>
      </c>
      <c r="B115" s="71" t="s">
        <v>1977</v>
      </c>
      <c r="C115" s="71">
        <v>1</v>
      </c>
      <c r="D115" s="71" t="s">
        <v>1985</v>
      </c>
      <c r="E115" s="71">
        <v>2</v>
      </c>
      <c r="F115" s="71">
        <v>111</v>
      </c>
      <c r="G115" s="87">
        <v>111</v>
      </c>
      <c r="H115" s="89" t="s">
        <v>336</v>
      </c>
      <c r="I115" s="89" t="s">
        <v>3244</v>
      </c>
      <c r="J115" s="84" t="s">
        <v>853</v>
      </c>
      <c r="K115" s="84" t="s">
        <v>855</v>
      </c>
      <c r="L115" s="83" t="s">
        <v>2208</v>
      </c>
      <c r="M115" s="83" t="s">
        <v>2209</v>
      </c>
      <c r="N115" s="81"/>
      <c r="O115" s="72"/>
      <c r="P115" s="79"/>
      <c r="Q115" s="79"/>
      <c r="R115" s="79"/>
      <c r="S115" s="79"/>
      <c r="T115" s="79"/>
      <c r="U115" s="79"/>
    </row>
    <row r="116" spans="1:21" s="71" customFormat="1" ht="15" customHeight="1" x14ac:dyDescent="0.15">
      <c r="A116" s="71">
        <f t="shared" si="1"/>
        <v>12112</v>
      </c>
      <c r="B116" s="71" t="s">
        <v>1977</v>
      </c>
      <c r="C116" s="71">
        <v>1</v>
      </c>
      <c r="D116" s="71" t="s">
        <v>1985</v>
      </c>
      <c r="E116" s="71">
        <v>2</v>
      </c>
      <c r="F116" s="71">
        <v>112</v>
      </c>
      <c r="G116" s="87">
        <v>112</v>
      </c>
      <c r="H116" s="89" t="s">
        <v>337</v>
      </c>
      <c r="I116" s="89" t="s">
        <v>3245</v>
      </c>
      <c r="J116" s="84" t="s">
        <v>856</v>
      </c>
      <c r="K116" s="84" t="s">
        <v>857</v>
      </c>
      <c r="L116" s="83" t="s">
        <v>2210</v>
      </c>
      <c r="M116" s="83" t="s">
        <v>2211</v>
      </c>
      <c r="T116" s="75"/>
      <c r="U116" s="75"/>
    </row>
    <row r="117" spans="1:21" s="71" customFormat="1" ht="15" customHeight="1" x14ac:dyDescent="0.15">
      <c r="A117" s="71">
        <f t="shared" si="1"/>
        <v>12113</v>
      </c>
      <c r="B117" s="71" t="s">
        <v>1977</v>
      </c>
      <c r="C117" s="71">
        <v>1</v>
      </c>
      <c r="D117" s="71" t="s">
        <v>1985</v>
      </c>
      <c r="E117" s="71">
        <v>2</v>
      </c>
      <c r="F117" s="71">
        <v>113</v>
      </c>
      <c r="G117" s="87">
        <v>113</v>
      </c>
      <c r="H117" s="89" t="s">
        <v>3246</v>
      </c>
      <c r="I117" s="89" t="s">
        <v>3247</v>
      </c>
      <c r="J117" s="84" t="s">
        <v>858</v>
      </c>
      <c r="K117" s="84" t="s">
        <v>859</v>
      </c>
      <c r="L117" s="83" t="s">
        <v>2212</v>
      </c>
      <c r="M117" s="83" t="s">
        <v>2213</v>
      </c>
    </row>
    <row r="118" spans="1:21" s="71" customFormat="1" ht="15" customHeight="1" x14ac:dyDescent="0.15">
      <c r="A118" s="71">
        <f t="shared" si="1"/>
        <v>12114</v>
      </c>
      <c r="B118" s="71" t="s">
        <v>1977</v>
      </c>
      <c r="C118" s="71">
        <v>1</v>
      </c>
      <c r="D118" s="71" t="s">
        <v>1985</v>
      </c>
      <c r="E118" s="71">
        <v>2</v>
      </c>
      <c r="F118" s="71">
        <v>114</v>
      </c>
      <c r="G118" s="87">
        <v>114</v>
      </c>
      <c r="H118" s="89" t="s">
        <v>338</v>
      </c>
      <c r="I118" s="89" t="s">
        <v>3248</v>
      </c>
      <c r="J118" s="84" t="s">
        <v>860</v>
      </c>
      <c r="K118" s="84" t="s">
        <v>861</v>
      </c>
      <c r="L118" s="83" t="s">
        <v>2214</v>
      </c>
      <c r="M118" s="83" t="s">
        <v>2215</v>
      </c>
      <c r="O118" s="75"/>
      <c r="P118" s="75"/>
      <c r="Q118" s="75"/>
      <c r="R118" s="75"/>
      <c r="S118" s="75"/>
      <c r="T118" s="75"/>
      <c r="U118" s="75"/>
    </row>
    <row r="119" spans="1:21" s="71" customFormat="1" ht="15" customHeight="1" x14ac:dyDescent="0.15">
      <c r="A119" s="71">
        <f t="shared" si="1"/>
        <v>12115</v>
      </c>
      <c r="B119" s="71" t="s">
        <v>1977</v>
      </c>
      <c r="C119" s="71">
        <v>1</v>
      </c>
      <c r="D119" s="71" t="s">
        <v>1985</v>
      </c>
      <c r="E119" s="71">
        <v>2</v>
      </c>
      <c r="F119" s="71">
        <v>115</v>
      </c>
      <c r="G119" s="87">
        <v>115</v>
      </c>
      <c r="H119" s="89" t="s">
        <v>339</v>
      </c>
      <c r="I119" s="89" t="s">
        <v>3249</v>
      </c>
      <c r="J119" s="84" t="s">
        <v>862</v>
      </c>
      <c r="K119" s="84" t="s">
        <v>863</v>
      </c>
      <c r="L119" s="83" t="s">
        <v>2216</v>
      </c>
      <c r="M119" s="83" t="s">
        <v>2217</v>
      </c>
      <c r="N119" s="77"/>
      <c r="O119" s="77"/>
      <c r="P119" s="77"/>
      <c r="Q119" s="77"/>
      <c r="R119" s="77"/>
      <c r="S119" s="77"/>
      <c r="T119" s="77"/>
      <c r="U119" s="77"/>
    </row>
    <row r="120" spans="1:21" s="71" customFormat="1" ht="15" customHeight="1" x14ac:dyDescent="0.15">
      <c r="A120" s="71">
        <f t="shared" si="1"/>
        <v>12116</v>
      </c>
      <c r="B120" s="71" t="s">
        <v>1977</v>
      </c>
      <c r="C120" s="71">
        <v>1</v>
      </c>
      <c r="D120" s="71" t="s">
        <v>1985</v>
      </c>
      <c r="E120" s="71">
        <v>2</v>
      </c>
      <c r="F120" s="71">
        <v>116</v>
      </c>
      <c r="G120" s="87">
        <v>116</v>
      </c>
      <c r="H120" s="89" t="s">
        <v>340</v>
      </c>
      <c r="I120" s="89" t="s">
        <v>3250</v>
      </c>
      <c r="J120" s="84" t="s">
        <v>864</v>
      </c>
      <c r="K120" s="84" t="s">
        <v>865</v>
      </c>
      <c r="L120" s="83" t="s">
        <v>2218</v>
      </c>
      <c r="M120" s="83" t="s">
        <v>2219</v>
      </c>
      <c r="N120" s="72"/>
      <c r="O120" s="77"/>
      <c r="P120" s="77"/>
      <c r="Q120" s="77"/>
      <c r="R120" s="77"/>
      <c r="S120" s="77"/>
      <c r="T120" s="77"/>
      <c r="U120" s="77"/>
    </row>
    <row r="121" spans="1:21" s="71" customFormat="1" ht="15" customHeight="1" x14ac:dyDescent="0.15">
      <c r="A121" s="71">
        <f t="shared" si="1"/>
        <v>12117</v>
      </c>
      <c r="B121" s="71" t="s">
        <v>1977</v>
      </c>
      <c r="C121" s="71">
        <v>1</v>
      </c>
      <c r="D121" s="71" t="s">
        <v>1985</v>
      </c>
      <c r="E121" s="71">
        <v>2</v>
      </c>
      <c r="F121" s="71">
        <v>117</v>
      </c>
      <c r="G121" s="87">
        <v>117</v>
      </c>
      <c r="H121" s="89" t="s">
        <v>341</v>
      </c>
      <c r="I121" s="89" t="s">
        <v>3251</v>
      </c>
      <c r="J121" s="84" t="s">
        <v>856</v>
      </c>
      <c r="K121" s="84" t="s">
        <v>866</v>
      </c>
      <c r="L121" s="83" t="s">
        <v>2220</v>
      </c>
      <c r="M121" s="83" t="s">
        <v>2221</v>
      </c>
      <c r="N121" s="81"/>
      <c r="O121" s="72"/>
      <c r="P121" s="79"/>
      <c r="Q121" s="79"/>
      <c r="R121" s="79"/>
      <c r="S121" s="79"/>
      <c r="T121" s="79"/>
      <c r="U121" s="79"/>
    </row>
    <row r="122" spans="1:21" s="71" customFormat="1" ht="15" customHeight="1" x14ac:dyDescent="0.15">
      <c r="A122" s="71">
        <f t="shared" si="1"/>
        <v>12118</v>
      </c>
      <c r="B122" s="71" t="s">
        <v>1977</v>
      </c>
      <c r="C122" s="71">
        <v>1</v>
      </c>
      <c r="D122" s="71" t="s">
        <v>1985</v>
      </c>
      <c r="E122" s="71">
        <v>2</v>
      </c>
      <c r="F122" s="71">
        <v>118</v>
      </c>
      <c r="G122" s="87">
        <v>118</v>
      </c>
      <c r="H122" s="89" t="s">
        <v>867</v>
      </c>
      <c r="I122" s="89" t="s">
        <v>3252</v>
      </c>
      <c r="J122" s="84" t="s">
        <v>868</v>
      </c>
      <c r="K122" s="84" t="s">
        <v>869</v>
      </c>
      <c r="L122" s="83" t="s">
        <v>2222</v>
      </c>
      <c r="M122" s="83" t="s">
        <v>2223</v>
      </c>
      <c r="O122" s="29"/>
    </row>
    <row r="123" spans="1:21" s="71" customFormat="1" ht="15" customHeight="1" x14ac:dyDescent="0.15">
      <c r="A123" s="71">
        <f t="shared" si="1"/>
        <v>12119</v>
      </c>
      <c r="B123" s="71" t="s">
        <v>1977</v>
      </c>
      <c r="C123" s="71">
        <v>1</v>
      </c>
      <c r="D123" s="71" t="s">
        <v>1985</v>
      </c>
      <c r="E123" s="71">
        <v>2</v>
      </c>
      <c r="F123" s="71">
        <v>119</v>
      </c>
      <c r="G123" s="87">
        <v>119</v>
      </c>
      <c r="H123" s="89" t="s">
        <v>342</v>
      </c>
      <c r="I123" s="89" t="s">
        <v>3253</v>
      </c>
      <c r="J123" s="84" t="s">
        <v>870</v>
      </c>
      <c r="K123" s="84" t="s">
        <v>871</v>
      </c>
      <c r="L123" s="83" t="s">
        <v>2224</v>
      </c>
      <c r="M123" s="83" t="s">
        <v>2225</v>
      </c>
    </row>
    <row r="124" spans="1:21" s="71" customFormat="1" ht="15" customHeight="1" x14ac:dyDescent="0.15">
      <c r="A124" s="71">
        <f t="shared" si="1"/>
        <v>12120</v>
      </c>
      <c r="B124" s="71" t="s">
        <v>1977</v>
      </c>
      <c r="C124" s="71">
        <v>1</v>
      </c>
      <c r="D124" s="71" t="s">
        <v>1985</v>
      </c>
      <c r="E124" s="71">
        <v>2</v>
      </c>
      <c r="F124" s="71">
        <v>120</v>
      </c>
      <c r="G124" s="87">
        <v>120</v>
      </c>
      <c r="H124" s="89" t="s">
        <v>872</v>
      </c>
      <c r="I124" s="89" t="s">
        <v>3254</v>
      </c>
      <c r="J124" s="84" t="s">
        <v>873</v>
      </c>
      <c r="K124" s="84" t="s">
        <v>874</v>
      </c>
      <c r="L124" s="83" t="s">
        <v>2226</v>
      </c>
      <c r="M124" s="83" t="s">
        <v>2227</v>
      </c>
    </row>
    <row r="125" spans="1:21" s="71" customFormat="1" ht="15" customHeight="1" x14ac:dyDescent="0.15">
      <c r="A125" s="71">
        <f t="shared" si="1"/>
        <v>12121</v>
      </c>
      <c r="B125" s="71" t="s">
        <v>1977</v>
      </c>
      <c r="C125" s="71">
        <v>1</v>
      </c>
      <c r="D125" s="71" t="s">
        <v>1985</v>
      </c>
      <c r="E125" s="71">
        <v>2</v>
      </c>
      <c r="F125" s="71">
        <v>121</v>
      </c>
      <c r="G125" s="87">
        <v>121</v>
      </c>
      <c r="H125" s="89" t="s">
        <v>875</v>
      </c>
      <c r="I125" s="89" t="s">
        <v>3255</v>
      </c>
      <c r="J125" s="84" t="s">
        <v>876</v>
      </c>
      <c r="K125" s="84" t="s">
        <v>877</v>
      </c>
      <c r="L125" s="83" t="s">
        <v>2228</v>
      </c>
      <c r="M125" s="83" t="s">
        <v>2229</v>
      </c>
    </row>
    <row r="126" spans="1:21" s="71" customFormat="1" ht="15" customHeight="1" x14ac:dyDescent="0.15">
      <c r="A126" s="71">
        <f t="shared" si="1"/>
        <v>12122</v>
      </c>
      <c r="B126" s="71" t="s">
        <v>1977</v>
      </c>
      <c r="C126" s="71">
        <v>1</v>
      </c>
      <c r="D126" s="71" t="s">
        <v>1985</v>
      </c>
      <c r="E126" s="71">
        <v>2</v>
      </c>
      <c r="F126" s="71">
        <v>122</v>
      </c>
      <c r="G126" s="87">
        <v>122</v>
      </c>
      <c r="H126" s="89" t="s">
        <v>343</v>
      </c>
      <c r="I126" s="89" t="s">
        <v>3256</v>
      </c>
      <c r="J126" s="83" t="s">
        <v>878</v>
      </c>
      <c r="K126" s="83" t="s">
        <v>879</v>
      </c>
      <c r="L126" s="83" t="s">
        <v>2230</v>
      </c>
      <c r="M126" s="83" t="s">
        <v>2231</v>
      </c>
    </row>
    <row r="127" spans="1:21" s="71" customFormat="1" ht="15" customHeight="1" x14ac:dyDescent="0.15">
      <c r="A127" s="71">
        <f t="shared" si="1"/>
        <v>12123</v>
      </c>
      <c r="B127" s="71" t="s">
        <v>1977</v>
      </c>
      <c r="C127" s="71">
        <v>1</v>
      </c>
      <c r="D127" s="71" t="s">
        <v>1985</v>
      </c>
      <c r="E127" s="71">
        <v>2</v>
      </c>
      <c r="F127" s="71">
        <v>123</v>
      </c>
      <c r="G127" s="87">
        <v>123</v>
      </c>
      <c r="H127" s="89" t="s">
        <v>880</v>
      </c>
      <c r="I127" s="89" t="s">
        <v>3257</v>
      </c>
      <c r="J127" s="84" t="s">
        <v>881</v>
      </c>
      <c r="K127" s="84" t="s">
        <v>882</v>
      </c>
      <c r="L127" s="83" t="s">
        <v>2232</v>
      </c>
      <c r="M127" s="83" t="s">
        <v>2233</v>
      </c>
      <c r="N127" s="74"/>
      <c r="T127" s="75"/>
      <c r="U127" s="75"/>
    </row>
    <row r="128" spans="1:21" s="71" customFormat="1" ht="15" customHeight="1" x14ac:dyDescent="0.15">
      <c r="A128" s="71">
        <f t="shared" si="1"/>
        <v>12124</v>
      </c>
      <c r="B128" s="71" t="s">
        <v>1977</v>
      </c>
      <c r="C128" s="71">
        <v>1</v>
      </c>
      <c r="D128" s="71" t="s">
        <v>1985</v>
      </c>
      <c r="E128" s="71">
        <v>2</v>
      </c>
      <c r="F128" s="71">
        <v>124</v>
      </c>
      <c r="G128" s="87">
        <v>124</v>
      </c>
      <c r="H128" s="89" t="s">
        <v>344</v>
      </c>
      <c r="I128" s="89" t="s">
        <v>3258</v>
      </c>
      <c r="J128" s="84" t="s">
        <v>883</v>
      </c>
      <c r="K128" s="84" t="s">
        <v>884</v>
      </c>
      <c r="L128" s="83" t="s">
        <v>2234</v>
      </c>
      <c r="M128" s="83" t="s">
        <v>2235</v>
      </c>
      <c r="N128" s="75"/>
      <c r="O128" s="75"/>
      <c r="P128" s="75"/>
      <c r="Q128" s="75"/>
      <c r="R128" s="75"/>
      <c r="S128" s="75"/>
      <c r="T128" s="75"/>
      <c r="U128" s="75"/>
    </row>
    <row r="129" spans="1:21" s="74" customFormat="1" ht="15" customHeight="1" x14ac:dyDescent="0.15">
      <c r="A129" s="71">
        <f t="shared" si="1"/>
        <v>12125</v>
      </c>
      <c r="B129" s="71" t="s">
        <v>1977</v>
      </c>
      <c r="C129" s="71">
        <v>1</v>
      </c>
      <c r="D129" s="71" t="s">
        <v>1985</v>
      </c>
      <c r="E129" s="71">
        <v>2</v>
      </c>
      <c r="F129" s="71">
        <v>125</v>
      </c>
      <c r="G129" s="87">
        <v>125</v>
      </c>
      <c r="H129" s="89" t="s">
        <v>885</v>
      </c>
      <c r="I129" s="89" t="s">
        <v>3259</v>
      </c>
      <c r="J129" s="84" t="s">
        <v>886</v>
      </c>
      <c r="K129" s="84" t="s">
        <v>887</v>
      </c>
      <c r="L129" s="83" t="s">
        <v>2236</v>
      </c>
      <c r="M129" s="83" t="s">
        <v>2237</v>
      </c>
      <c r="N129" s="72"/>
      <c r="O129" s="77"/>
      <c r="P129" s="77"/>
      <c r="Q129" s="77"/>
      <c r="R129" s="77"/>
      <c r="S129" s="77"/>
      <c r="T129" s="77"/>
      <c r="U129" s="77"/>
    </row>
    <row r="130" spans="1:21" s="71" customFormat="1" ht="15" customHeight="1" x14ac:dyDescent="0.15">
      <c r="A130" s="71">
        <f t="shared" si="1"/>
        <v>12126</v>
      </c>
      <c r="B130" s="71" t="s">
        <v>1977</v>
      </c>
      <c r="C130" s="71">
        <v>1</v>
      </c>
      <c r="D130" s="71" t="s">
        <v>1985</v>
      </c>
      <c r="E130" s="71">
        <v>2</v>
      </c>
      <c r="F130" s="71">
        <v>126</v>
      </c>
      <c r="G130" s="87">
        <v>126</v>
      </c>
      <c r="H130" s="89" t="s">
        <v>345</v>
      </c>
      <c r="I130" s="89" t="s">
        <v>3260</v>
      </c>
      <c r="J130" s="84" t="s">
        <v>888</v>
      </c>
      <c r="K130" s="84" t="s">
        <v>889</v>
      </c>
      <c r="L130" s="83" t="s">
        <v>2238</v>
      </c>
      <c r="M130" s="83" t="s">
        <v>2239</v>
      </c>
      <c r="N130" s="82"/>
      <c r="O130" s="81"/>
      <c r="P130" s="81"/>
      <c r="Q130" s="81"/>
      <c r="R130" s="81"/>
      <c r="S130" s="81"/>
      <c r="T130" s="81"/>
      <c r="U130" s="81"/>
    </row>
    <row r="131" spans="1:21" s="71" customFormat="1" ht="15" customHeight="1" x14ac:dyDescent="0.15">
      <c r="A131" s="71">
        <f t="shared" ref="A131:A194" si="2">+C131*10000+E131*1000+F131</f>
        <v>12127</v>
      </c>
      <c r="B131" s="71" t="s">
        <v>1977</v>
      </c>
      <c r="C131" s="71">
        <v>1</v>
      </c>
      <c r="D131" s="71" t="s">
        <v>1985</v>
      </c>
      <c r="E131" s="71">
        <v>2</v>
      </c>
      <c r="F131" s="71">
        <v>127</v>
      </c>
      <c r="G131" s="87">
        <v>127</v>
      </c>
      <c r="H131" s="89" t="s">
        <v>346</v>
      </c>
      <c r="I131" s="89" t="s">
        <v>3261</v>
      </c>
      <c r="J131" s="84" t="s">
        <v>890</v>
      </c>
      <c r="K131" s="84" t="s">
        <v>891</v>
      </c>
      <c r="L131" s="83" t="s">
        <v>2240</v>
      </c>
      <c r="M131" s="83" t="s">
        <v>2241</v>
      </c>
      <c r="N131" s="82"/>
      <c r="O131" s="81"/>
      <c r="P131" s="81"/>
      <c r="Q131" s="81"/>
      <c r="R131" s="81"/>
      <c r="S131" s="81"/>
      <c r="T131" s="81"/>
      <c r="U131" s="81"/>
    </row>
    <row r="132" spans="1:21" s="71" customFormat="1" ht="15" customHeight="1" x14ac:dyDescent="0.15">
      <c r="A132" s="71">
        <f t="shared" si="2"/>
        <v>12128</v>
      </c>
      <c r="B132" s="71" t="s">
        <v>1977</v>
      </c>
      <c r="C132" s="71">
        <v>1</v>
      </c>
      <c r="D132" s="71" t="s">
        <v>1985</v>
      </c>
      <c r="E132" s="71">
        <v>2</v>
      </c>
      <c r="F132" s="71">
        <v>128</v>
      </c>
      <c r="G132" s="87">
        <v>128</v>
      </c>
      <c r="H132" s="89" t="s">
        <v>347</v>
      </c>
      <c r="I132" s="89" t="s">
        <v>3262</v>
      </c>
      <c r="J132" s="84" t="s">
        <v>892</v>
      </c>
      <c r="K132" s="84" t="s">
        <v>893</v>
      </c>
      <c r="L132" s="83" t="s">
        <v>2242</v>
      </c>
      <c r="M132" s="83" t="s">
        <v>2243</v>
      </c>
      <c r="N132" s="82"/>
      <c r="O132" s="81"/>
      <c r="P132" s="81"/>
      <c r="Q132" s="81"/>
      <c r="R132" s="81"/>
      <c r="S132" s="81"/>
      <c r="T132" s="81"/>
      <c r="U132" s="81"/>
    </row>
    <row r="133" spans="1:21" s="71" customFormat="1" ht="15" customHeight="1" x14ac:dyDescent="0.15">
      <c r="A133" s="71">
        <f t="shared" si="2"/>
        <v>12129</v>
      </c>
      <c r="B133" s="71" t="s">
        <v>1977</v>
      </c>
      <c r="C133" s="71">
        <v>1</v>
      </c>
      <c r="D133" s="71" t="s">
        <v>1985</v>
      </c>
      <c r="E133" s="71">
        <v>2</v>
      </c>
      <c r="F133" s="71">
        <v>129</v>
      </c>
      <c r="G133" s="87">
        <v>129</v>
      </c>
      <c r="H133" s="89" t="s">
        <v>348</v>
      </c>
      <c r="I133" s="89" t="s">
        <v>3263</v>
      </c>
      <c r="J133" s="84" t="s">
        <v>878</v>
      </c>
      <c r="K133" s="84" t="s">
        <v>894</v>
      </c>
      <c r="L133" s="83" t="s">
        <v>2244</v>
      </c>
      <c r="M133" s="83" t="s">
        <v>2245</v>
      </c>
      <c r="N133" s="81"/>
      <c r="O133" s="81"/>
      <c r="P133" s="81"/>
      <c r="Q133" s="81"/>
      <c r="R133" s="81"/>
      <c r="S133" s="81"/>
      <c r="T133" s="81"/>
      <c r="U133" s="81"/>
    </row>
    <row r="134" spans="1:21" s="71" customFormat="1" ht="15" customHeight="1" x14ac:dyDescent="0.15">
      <c r="A134" s="71">
        <f t="shared" si="2"/>
        <v>12130</v>
      </c>
      <c r="B134" s="71" t="s">
        <v>1977</v>
      </c>
      <c r="C134" s="71">
        <v>1</v>
      </c>
      <c r="D134" s="71" t="s">
        <v>1985</v>
      </c>
      <c r="E134" s="71">
        <v>2</v>
      </c>
      <c r="F134" s="71">
        <v>130</v>
      </c>
      <c r="G134" s="87">
        <v>130</v>
      </c>
      <c r="H134" s="89" t="s">
        <v>349</v>
      </c>
      <c r="I134" s="89" t="s">
        <v>3264</v>
      </c>
      <c r="J134" s="84" t="s">
        <v>895</v>
      </c>
      <c r="K134" s="84" t="s">
        <v>896</v>
      </c>
      <c r="L134" s="83" t="s">
        <v>2246</v>
      </c>
      <c r="M134" s="83" t="s">
        <v>2247</v>
      </c>
      <c r="N134" s="82"/>
      <c r="O134" s="81"/>
      <c r="P134" s="81"/>
      <c r="Q134" s="81"/>
      <c r="R134" s="81"/>
      <c r="S134" s="81"/>
      <c r="T134" s="81"/>
      <c r="U134" s="81"/>
    </row>
    <row r="135" spans="1:21" s="71" customFormat="1" ht="15" customHeight="1" x14ac:dyDescent="0.15">
      <c r="A135" s="71">
        <f t="shared" si="2"/>
        <v>12131</v>
      </c>
      <c r="B135" s="71" t="s">
        <v>1977</v>
      </c>
      <c r="C135" s="71">
        <v>1</v>
      </c>
      <c r="D135" s="71" t="s">
        <v>1985</v>
      </c>
      <c r="E135" s="71">
        <v>2</v>
      </c>
      <c r="F135" s="71">
        <v>131</v>
      </c>
      <c r="G135" s="87">
        <v>131</v>
      </c>
      <c r="H135" s="89" t="s">
        <v>350</v>
      </c>
      <c r="I135" s="89" t="s">
        <v>3265</v>
      </c>
      <c r="J135" s="84" t="s">
        <v>897</v>
      </c>
      <c r="K135" s="84" t="s">
        <v>898</v>
      </c>
      <c r="L135" s="83" t="s">
        <v>2248</v>
      </c>
      <c r="M135" s="83" t="s">
        <v>2249</v>
      </c>
    </row>
    <row r="136" spans="1:21" s="71" customFormat="1" ht="15" customHeight="1" x14ac:dyDescent="0.15">
      <c r="A136" s="71">
        <f t="shared" si="2"/>
        <v>12132</v>
      </c>
      <c r="B136" s="71" t="s">
        <v>1977</v>
      </c>
      <c r="C136" s="71">
        <v>1</v>
      </c>
      <c r="D136" s="71" t="s">
        <v>1985</v>
      </c>
      <c r="E136" s="71">
        <v>2</v>
      </c>
      <c r="F136" s="71">
        <v>132</v>
      </c>
      <c r="G136" s="87">
        <v>132</v>
      </c>
      <c r="H136" s="89" t="s">
        <v>351</v>
      </c>
      <c r="I136" s="89" t="s">
        <v>3266</v>
      </c>
      <c r="J136" s="84" t="s">
        <v>899</v>
      </c>
      <c r="K136" s="84" t="s">
        <v>900</v>
      </c>
      <c r="L136" s="83" t="s">
        <v>2250</v>
      </c>
      <c r="M136" s="83" t="s">
        <v>2251</v>
      </c>
      <c r="T136" s="75"/>
      <c r="U136" s="75"/>
    </row>
    <row r="137" spans="1:21" s="71" customFormat="1" ht="15" customHeight="1" x14ac:dyDescent="0.15">
      <c r="A137" s="71">
        <f t="shared" si="2"/>
        <v>12133</v>
      </c>
      <c r="B137" s="71" t="s">
        <v>1977</v>
      </c>
      <c r="C137" s="71">
        <v>1</v>
      </c>
      <c r="D137" s="71" t="s">
        <v>1985</v>
      </c>
      <c r="E137" s="71">
        <v>2</v>
      </c>
      <c r="F137" s="71">
        <v>133</v>
      </c>
      <c r="G137" s="87">
        <v>133</v>
      </c>
      <c r="H137" s="89" t="s">
        <v>352</v>
      </c>
      <c r="I137" s="89" t="s">
        <v>3267</v>
      </c>
      <c r="J137" s="84" t="s">
        <v>46</v>
      </c>
      <c r="K137" s="84" t="s">
        <v>901</v>
      </c>
      <c r="L137" s="83" t="s">
        <v>47</v>
      </c>
      <c r="M137" s="83" t="s">
        <v>48</v>
      </c>
      <c r="N137" s="77"/>
    </row>
    <row r="138" spans="1:21" s="71" customFormat="1" ht="15" customHeight="1" x14ac:dyDescent="0.15">
      <c r="A138" s="71">
        <f t="shared" si="2"/>
        <v>12134</v>
      </c>
      <c r="B138" s="71" t="s">
        <v>1977</v>
      </c>
      <c r="C138" s="71">
        <v>1</v>
      </c>
      <c r="D138" s="71" t="s">
        <v>1985</v>
      </c>
      <c r="E138" s="71">
        <v>2</v>
      </c>
      <c r="F138" s="71">
        <v>134</v>
      </c>
      <c r="G138" s="87">
        <v>134</v>
      </c>
      <c r="H138" s="89" t="s">
        <v>353</v>
      </c>
      <c r="I138" s="89" t="s">
        <v>3268</v>
      </c>
      <c r="J138" s="84" t="s">
        <v>902</v>
      </c>
      <c r="K138" s="84" t="s">
        <v>903</v>
      </c>
      <c r="L138" s="83" t="s">
        <v>2252</v>
      </c>
      <c r="M138" s="83" t="s">
        <v>2253</v>
      </c>
      <c r="N138" s="77"/>
    </row>
    <row r="139" spans="1:21" s="71" customFormat="1" ht="15" customHeight="1" x14ac:dyDescent="0.15">
      <c r="A139" s="71">
        <f t="shared" si="2"/>
        <v>12135</v>
      </c>
      <c r="B139" s="71" t="s">
        <v>1977</v>
      </c>
      <c r="C139" s="71">
        <v>1</v>
      </c>
      <c r="D139" s="71" t="s">
        <v>1985</v>
      </c>
      <c r="E139" s="71">
        <v>2</v>
      </c>
      <c r="F139" s="71">
        <v>135</v>
      </c>
      <c r="G139" s="87">
        <v>135</v>
      </c>
      <c r="H139" s="89" t="s">
        <v>354</v>
      </c>
      <c r="I139" s="89" t="s">
        <v>3269</v>
      </c>
      <c r="J139" s="84" t="s">
        <v>904</v>
      </c>
      <c r="K139" s="84" t="s">
        <v>905</v>
      </c>
      <c r="L139" s="83" t="s">
        <v>2254</v>
      </c>
      <c r="M139" s="83" t="s">
        <v>2255</v>
      </c>
      <c r="N139" s="72"/>
      <c r="O139" s="77"/>
      <c r="P139" s="77"/>
      <c r="Q139" s="77"/>
      <c r="R139" s="77"/>
      <c r="S139" s="77"/>
      <c r="T139" s="77"/>
      <c r="U139" s="77"/>
    </row>
    <row r="140" spans="1:21" s="71" customFormat="1" ht="15" customHeight="1" x14ac:dyDescent="0.15">
      <c r="A140" s="71">
        <f t="shared" si="2"/>
        <v>12136</v>
      </c>
      <c r="B140" s="71" t="s">
        <v>1977</v>
      </c>
      <c r="C140" s="71">
        <v>1</v>
      </c>
      <c r="D140" s="71" t="s">
        <v>1985</v>
      </c>
      <c r="E140" s="71">
        <v>2</v>
      </c>
      <c r="F140" s="71">
        <v>136</v>
      </c>
      <c r="G140" s="87">
        <v>136</v>
      </c>
      <c r="H140" s="89" t="s">
        <v>355</v>
      </c>
      <c r="I140" s="89" t="s">
        <v>3270</v>
      </c>
      <c r="J140" s="83" t="s">
        <v>906</v>
      </c>
      <c r="K140" s="83" t="s">
        <v>907</v>
      </c>
      <c r="L140" s="83" t="s">
        <v>2256</v>
      </c>
      <c r="M140" s="83" t="s">
        <v>2257</v>
      </c>
      <c r="N140" s="72"/>
      <c r="O140" s="77"/>
      <c r="P140" s="77"/>
      <c r="Q140" s="77"/>
      <c r="R140" s="77"/>
      <c r="S140" s="77"/>
      <c r="T140" s="77"/>
      <c r="U140" s="77"/>
    </row>
    <row r="141" spans="1:21" s="71" customFormat="1" ht="15" customHeight="1" x14ac:dyDescent="0.15">
      <c r="A141" s="71">
        <f t="shared" si="2"/>
        <v>12137</v>
      </c>
      <c r="B141" s="71" t="s">
        <v>1977</v>
      </c>
      <c r="C141" s="71">
        <v>1</v>
      </c>
      <c r="D141" s="71" t="s">
        <v>1985</v>
      </c>
      <c r="E141" s="71">
        <v>2</v>
      </c>
      <c r="F141" s="71">
        <v>137</v>
      </c>
      <c r="G141" s="87">
        <v>137</v>
      </c>
      <c r="H141" s="89" t="s">
        <v>908</v>
      </c>
      <c r="I141" s="89" t="s">
        <v>3271</v>
      </c>
      <c r="J141" s="84" t="s">
        <v>909</v>
      </c>
      <c r="K141" s="84" t="s">
        <v>910</v>
      </c>
      <c r="L141" s="83" t="s">
        <v>2258</v>
      </c>
      <c r="M141" s="83" t="s">
        <v>2259</v>
      </c>
      <c r="O141" s="72"/>
      <c r="P141" s="79"/>
      <c r="Q141" s="79"/>
      <c r="R141" s="79"/>
      <c r="S141" s="79"/>
      <c r="T141" s="79"/>
      <c r="U141" s="79"/>
    </row>
    <row r="142" spans="1:21" s="71" customFormat="1" ht="15" customHeight="1" x14ac:dyDescent="0.15">
      <c r="A142" s="71">
        <f t="shared" si="2"/>
        <v>12138</v>
      </c>
      <c r="B142" s="71" t="s">
        <v>1977</v>
      </c>
      <c r="C142" s="71">
        <v>1</v>
      </c>
      <c r="D142" s="71" t="s">
        <v>1985</v>
      </c>
      <c r="E142" s="71">
        <v>2</v>
      </c>
      <c r="F142" s="71">
        <v>138</v>
      </c>
      <c r="G142" s="87">
        <v>138</v>
      </c>
      <c r="H142" s="89" t="s">
        <v>911</v>
      </c>
      <c r="I142" s="89" t="s">
        <v>3272</v>
      </c>
      <c r="J142" s="84" t="s">
        <v>912</v>
      </c>
      <c r="K142" s="84" t="s">
        <v>913</v>
      </c>
      <c r="L142" s="83" t="s">
        <v>2260</v>
      </c>
      <c r="M142" s="83" t="s">
        <v>2261</v>
      </c>
      <c r="N142" s="81"/>
      <c r="O142" s="72"/>
      <c r="P142" s="79"/>
      <c r="Q142" s="79"/>
      <c r="R142" s="79"/>
      <c r="S142" s="79"/>
      <c r="T142" s="79"/>
      <c r="U142" s="79"/>
    </row>
    <row r="143" spans="1:21" s="71" customFormat="1" ht="15" customHeight="1" x14ac:dyDescent="0.15">
      <c r="A143" s="71">
        <f t="shared" si="2"/>
        <v>12139</v>
      </c>
      <c r="B143" s="71" t="s">
        <v>1977</v>
      </c>
      <c r="C143" s="71">
        <v>1</v>
      </c>
      <c r="D143" s="71" t="s">
        <v>1985</v>
      </c>
      <c r="E143" s="71">
        <v>2</v>
      </c>
      <c r="F143" s="71">
        <v>139</v>
      </c>
      <c r="G143" s="87">
        <v>139</v>
      </c>
      <c r="H143" s="89" t="s">
        <v>914</v>
      </c>
      <c r="I143" s="89" t="s">
        <v>3273</v>
      </c>
      <c r="J143" s="83" t="s">
        <v>915</v>
      </c>
      <c r="K143" s="83" t="s">
        <v>916</v>
      </c>
      <c r="L143" s="83" t="s">
        <v>2262</v>
      </c>
      <c r="M143" s="83" t="s">
        <v>2263</v>
      </c>
      <c r="N143" s="77"/>
    </row>
    <row r="144" spans="1:21" s="74" customFormat="1" ht="15" customHeight="1" x14ac:dyDescent="0.15">
      <c r="A144" s="71">
        <f t="shared" si="2"/>
        <v>12140</v>
      </c>
      <c r="B144" s="71" t="s">
        <v>1977</v>
      </c>
      <c r="C144" s="71">
        <v>1</v>
      </c>
      <c r="D144" s="71" t="s">
        <v>1985</v>
      </c>
      <c r="E144" s="71">
        <v>2</v>
      </c>
      <c r="F144" s="71">
        <v>140</v>
      </c>
      <c r="G144" s="87">
        <v>140</v>
      </c>
      <c r="H144" s="89" t="s">
        <v>917</v>
      </c>
      <c r="I144" s="89" t="s">
        <v>3274</v>
      </c>
      <c r="J144" s="83" t="s">
        <v>918</v>
      </c>
      <c r="K144" s="83" t="s">
        <v>919</v>
      </c>
      <c r="L144" s="83" t="s">
        <v>2264</v>
      </c>
      <c r="M144" s="83" t="s">
        <v>2265</v>
      </c>
      <c r="N144" s="71"/>
      <c r="O144" s="75"/>
      <c r="P144" s="75"/>
      <c r="Q144" s="75"/>
      <c r="R144" s="75"/>
      <c r="S144" s="75"/>
      <c r="T144" s="75"/>
      <c r="U144" s="75"/>
    </row>
    <row r="145" spans="1:21" s="71" customFormat="1" ht="15" customHeight="1" x14ac:dyDescent="0.15">
      <c r="A145" s="71">
        <f t="shared" si="2"/>
        <v>12141</v>
      </c>
      <c r="B145" s="71" t="s">
        <v>1977</v>
      </c>
      <c r="C145" s="71">
        <v>1</v>
      </c>
      <c r="D145" s="71" t="s">
        <v>1985</v>
      </c>
      <c r="E145" s="71">
        <v>2</v>
      </c>
      <c r="F145" s="71">
        <v>141</v>
      </c>
      <c r="G145" s="87">
        <v>141</v>
      </c>
      <c r="H145" s="89" t="s">
        <v>356</v>
      </c>
      <c r="I145" s="89" t="s">
        <v>3275</v>
      </c>
      <c r="J145" s="83" t="s">
        <v>920</v>
      </c>
      <c r="K145" s="83" t="s">
        <v>921</v>
      </c>
      <c r="L145" s="83" t="s">
        <v>2266</v>
      </c>
      <c r="M145" s="83" t="s">
        <v>2267</v>
      </c>
      <c r="T145" s="75"/>
      <c r="U145" s="75"/>
    </row>
    <row r="146" spans="1:21" s="71" customFormat="1" ht="15" customHeight="1" x14ac:dyDescent="0.15">
      <c r="A146" s="71">
        <f t="shared" si="2"/>
        <v>12142</v>
      </c>
      <c r="B146" s="71" t="s">
        <v>1977</v>
      </c>
      <c r="C146" s="71">
        <v>1</v>
      </c>
      <c r="D146" s="71" t="s">
        <v>1985</v>
      </c>
      <c r="E146" s="71">
        <v>2</v>
      </c>
      <c r="F146" s="71">
        <v>142</v>
      </c>
      <c r="G146" s="87">
        <v>142</v>
      </c>
      <c r="H146" s="89" t="s">
        <v>922</v>
      </c>
      <c r="I146" s="89" t="s">
        <v>3276</v>
      </c>
      <c r="J146" s="83" t="s">
        <v>923</v>
      </c>
      <c r="K146" s="83" t="s">
        <v>924</v>
      </c>
      <c r="L146" s="83" t="s">
        <v>2268</v>
      </c>
      <c r="M146" s="83" t="s">
        <v>2269</v>
      </c>
      <c r="N146" s="75"/>
      <c r="O146" s="75"/>
      <c r="P146" s="75"/>
      <c r="Q146" s="75"/>
      <c r="R146" s="75"/>
      <c r="S146" s="75"/>
      <c r="T146" s="75"/>
      <c r="U146" s="75"/>
    </row>
    <row r="147" spans="1:21" s="74" customFormat="1" ht="15" customHeight="1" x14ac:dyDescent="0.15">
      <c r="A147" s="71">
        <f t="shared" si="2"/>
        <v>12143</v>
      </c>
      <c r="B147" s="71" t="s">
        <v>1977</v>
      </c>
      <c r="C147" s="71">
        <v>1</v>
      </c>
      <c r="D147" s="71" t="s">
        <v>1985</v>
      </c>
      <c r="E147" s="71">
        <v>2</v>
      </c>
      <c r="F147" s="71">
        <v>143</v>
      </c>
      <c r="G147" s="87">
        <v>143</v>
      </c>
      <c r="H147" s="89" t="s">
        <v>925</v>
      </c>
      <c r="I147" s="89" t="s">
        <v>3277</v>
      </c>
      <c r="J147" s="83" t="s">
        <v>679</v>
      </c>
      <c r="K147" s="83" t="s">
        <v>926</v>
      </c>
      <c r="L147" s="83" t="s">
        <v>2270</v>
      </c>
      <c r="M147" s="83" t="s">
        <v>2271</v>
      </c>
      <c r="N147" s="29"/>
      <c r="O147" s="82"/>
      <c r="P147" s="82"/>
      <c r="Q147" s="82"/>
      <c r="R147" s="82"/>
      <c r="S147" s="82"/>
      <c r="T147" s="82"/>
      <c r="U147" s="82"/>
    </row>
    <row r="148" spans="1:21" s="74" customFormat="1" ht="15" customHeight="1" x14ac:dyDescent="0.15">
      <c r="A148" s="71">
        <f t="shared" si="2"/>
        <v>12144</v>
      </c>
      <c r="B148" s="71" t="s">
        <v>1977</v>
      </c>
      <c r="C148" s="71">
        <v>1</v>
      </c>
      <c r="D148" s="71" t="s">
        <v>1985</v>
      </c>
      <c r="E148" s="71">
        <v>2</v>
      </c>
      <c r="F148" s="71">
        <v>144</v>
      </c>
      <c r="G148" s="87">
        <v>144</v>
      </c>
      <c r="H148" s="89" t="s">
        <v>927</v>
      </c>
      <c r="I148" s="89" t="s">
        <v>3278</v>
      </c>
      <c r="J148" s="83" t="s">
        <v>928</v>
      </c>
      <c r="K148" s="83" t="s">
        <v>929</v>
      </c>
      <c r="L148" s="83" t="s">
        <v>2272</v>
      </c>
      <c r="M148" s="83" t="s">
        <v>2273</v>
      </c>
      <c r="N148" s="29"/>
      <c r="O148" s="82"/>
      <c r="P148" s="82"/>
      <c r="Q148" s="82"/>
      <c r="R148" s="82"/>
      <c r="S148" s="82"/>
      <c r="T148" s="82"/>
      <c r="U148" s="82"/>
    </row>
    <row r="149" spans="1:21" s="74" customFormat="1" ht="15" customHeight="1" x14ac:dyDescent="0.15">
      <c r="A149" s="71">
        <f t="shared" si="2"/>
        <v>12145</v>
      </c>
      <c r="B149" s="71" t="s">
        <v>1977</v>
      </c>
      <c r="C149" s="71">
        <v>1</v>
      </c>
      <c r="D149" s="71" t="s">
        <v>1985</v>
      </c>
      <c r="E149" s="71">
        <v>2</v>
      </c>
      <c r="F149" s="71">
        <v>145</v>
      </c>
      <c r="G149" s="87">
        <v>145</v>
      </c>
      <c r="H149" s="89" t="s">
        <v>357</v>
      </c>
      <c r="I149" s="89" t="s">
        <v>3279</v>
      </c>
      <c r="J149" s="84" t="s">
        <v>930</v>
      </c>
      <c r="K149" s="84" t="s">
        <v>931</v>
      </c>
      <c r="L149" s="83" t="s">
        <v>2274</v>
      </c>
      <c r="M149" s="83" t="s">
        <v>2275</v>
      </c>
      <c r="N149" s="77"/>
      <c r="O149" s="71"/>
      <c r="P149" s="71"/>
      <c r="Q149" s="71"/>
      <c r="R149" s="71"/>
      <c r="S149" s="71"/>
      <c r="T149" s="71"/>
      <c r="U149" s="71"/>
    </row>
    <row r="150" spans="1:21" s="74" customFormat="1" ht="15" customHeight="1" x14ac:dyDescent="0.15">
      <c r="A150" s="71">
        <f t="shared" si="2"/>
        <v>12146</v>
      </c>
      <c r="B150" s="71" t="s">
        <v>1977</v>
      </c>
      <c r="C150" s="71">
        <v>1</v>
      </c>
      <c r="D150" s="71" t="s">
        <v>1985</v>
      </c>
      <c r="E150" s="71">
        <v>2</v>
      </c>
      <c r="F150" s="71">
        <v>146</v>
      </c>
      <c r="G150" s="87">
        <v>146</v>
      </c>
      <c r="H150" s="89" t="s">
        <v>3281</v>
      </c>
      <c r="I150" s="89" t="s">
        <v>3280</v>
      </c>
      <c r="J150" s="84" t="s">
        <v>43</v>
      </c>
      <c r="K150" s="84" t="s">
        <v>932</v>
      </c>
      <c r="L150" s="83" t="s">
        <v>2276</v>
      </c>
      <c r="M150" s="83" t="s">
        <v>2277</v>
      </c>
      <c r="N150" s="77"/>
      <c r="O150" s="77"/>
      <c r="P150" s="77"/>
      <c r="Q150" s="77"/>
      <c r="R150" s="77"/>
      <c r="S150" s="77"/>
      <c r="T150" s="77"/>
      <c r="U150" s="77"/>
    </row>
    <row r="151" spans="1:21" s="73" customFormat="1" ht="15" customHeight="1" x14ac:dyDescent="0.2">
      <c r="A151" s="71">
        <f t="shared" si="2"/>
        <v>12147</v>
      </c>
      <c r="B151" s="71" t="s">
        <v>1977</v>
      </c>
      <c r="C151" s="71">
        <v>1</v>
      </c>
      <c r="D151" s="71" t="s">
        <v>1985</v>
      </c>
      <c r="E151" s="71">
        <v>2</v>
      </c>
      <c r="F151" s="71">
        <v>147</v>
      </c>
      <c r="G151" s="87">
        <v>147</v>
      </c>
      <c r="H151" s="89" t="s">
        <v>933</v>
      </c>
      <c r="I151" s="89" t="s">
        <v>3282</v>
      </c>
      <c r="J151" s="84" t="s">
        <v>934</v>
      </c>
      <c r="K151" s="84" t="s">
        <v>935</v>
      </c>
      <c r="L151" s="83" t="s">
        <v>2278</v>
      </c>
      <c r="M151" s="83" t="s">
        <v>2279</v>
      </c>
      <c r="N151" s="74"/>
      <c r="O151" s="71"/>
      <c r="P151" s="71"/>
      <c r="Q151" s="71"/>
      <c r="R151" s="71"/>
      <c r="S151" s="71"/>
      <c r="T151" s="71"/>
      <c r="U151" s="71"/>
    </row>
    <row r="152" spans="1:21" s="74" customFormat="1" ht="15" customHeight="1" x14ac:dyDescent="0.15">
      <c r="A152" s="71">
        <f t="shared" si="2"/>
        <v>12148</v>
      </c>
      <c r="B152" s="71" t="s">
        <v>1977</v>
      </c>
      <c r="C152" s="71">
        <v>1</v>
      </c>
      <c r="D152" s="71" t="s">
        <v>1985</v>
      </c>
      <c r="E152" s="71">
        <v>2</v>
      </c>
      <c r="F152" s="71">
        <v>148</v>
      </c>
      <c r="G152" s="87">
        <v>148</v>
      </c>
      <c r="H152" s="89" t="s">
        <v>936</v>
      </c>
      <c r="I152" s="89" t="s">
        <v>3283</v>
      </c>
      <c r="J152" s="84" t="s">
        <v>937</v>
      </c>
      <c r="K152" s="84" t="s">
        <v>938</v>
      </c>
      <c r="L152" s="83" t="s">
        <v>2280</v>
      </c>
      <c r="M152" s="83" t="s">
        <v>2281</v>
      </c>
      <c r="N152" s="82"/>
      <c r="O152" s="81"/>
      <c r="P152" s="81"/>
      <c r="Q152" s="81"/>
      <c r="R152" s="81"/>
      <c r="S152" s="81"/>
      <c r="T152" s="81"/>
      <c r="U152" s="81"/>
    </row>
    <row r="153" spans="1:21" s="71" customFormat="1" ht="15" customHeight="1" x14ac:dyDescent="0.15">
      <c r="A153" s="71">
        <f t="shared" si="2"/>
        <v>12149</v>
      </c>
      <c r="B153" s="71" t="s">
        <v>1977</v>
      </c>
      <c r="C153" s="71">
        <v>1</v>
      </c>
      <c r="D153" s="71" t="s">
        <v>1985</v>
      </c>
      <c r="E153" s="71">
        <v>2</v>
      </c>
      <c r="F153" s="71">
        <v>149</v>
      </c>
      <c r="G153" s="87">
        <v>149</v>
      </c>
      <c r="H153" s="89" t="s">
        <v>939</v>
      </c>
      <c r="I153" s="89" t="s">
        <v>3284</v>
      </c>
      <c r="J153" s="84" t="s">
        <v>940</v>
      </c>
      <c r="K153" s="84" t="s">
        <v>941</v>
      </c>
      <c r="L153" s="83" t="s">
        <v>2282</v>
      </c>
      <c r="M153" s="83" t="s">
        <v>2283</v>
      </c>
      <c r="N153" s="74"/>
      <c r="O153" s="74"/>
      <c r="P153" s="74"/>
      <c r="Q153" s="74"/>
      <c r="R153" s="74"/>
      <c r="S153" s="74"/>
    </row>
    <row r="154" spans="1:21" s="71" customFormat="1" ht="15" customHeight="1" x14ac:dyDescent="0.15">
      <c r="A154" s="71">
        <f t="shared" si="2"/>
        <v>13001</v>
      </c>
      <c r="B154" s="71" t="s">
        <v>1977</v>
      </c>
      <c r="C154" s="71">
        <v>1</v>
      </c>
      <c r="D154" s="71" t="s">
        <v>1986</v>
      </c>
      <c r="E154" s="71">
        <v>3</v>
      </c>
      <c r="F154" s="71">
        <v>1</v>
      </c>
      <c r="G154" s="87">
        <v>1</v>
      </c>
      <c r="H154" s="89" t="s">
        <v>358</v>
      </c>
      <c r="I154" s="89" t="s">
        <v>3285</v>
      </c>
      <c r="J154" s="84" t="s">
        <v>621</v>
      </c>
      <c r="K154" s="84" t="s">
        <v>942</v>
      </c>
      <c r="L154" s="83" t="s">
        <v>2284</v>
      </c>
      <c r="M154" s="83" t="s">
        <v>2285</v>
      </c>
      <c r="N154" s="77"/>
    </row>
    <row r="155" spans="1:21" s="71" customFormat="1" ht="15" customHeight="1" x14ac:dyDescent="0.15">
      <c r="A155" s="71">
        <f t="shared" si="2"/>
        <v>13002</v>
      </c>
      <c r="B155" s="71" t="s">
        <v>1977</v>
      </c>
      <c r="C155" s="71">
        <v>1</v>
      </c>
      <c r="D155" s="71" t="s">
        <v>1986</v>
      </c>
      <c r="E155" s="71">
        <v>3</v>
      </c>
      <c r="F155" s="71">
        <v>2</v>
      </c>
      <c r="G155" s="87">
        <v>2</v>
      </c>
      <c r="H155" s="89" t="s">
        <v>359</v>
      </c>
      <c r="I155" s="89" t="s">
        <v>3286</v>
      </c>
      <c r="J155" s="84" t="s">
        <v>943</v>
      </c>
      <c r="K155" s="84" t="s">
        <v>944</v>
      </c>
      <c r="L155" s="83" t="s">
        <v>2286</v>
      </c>
      <c r="M155" s="83" t="s">
        <v>2287</v>
      </c>
      <c r="N155" s="81"/>
      <c r="O155" s="72"/>
      <c r="P155" s="79"/>
      <c r="Q155" s="79"/>
      <c r="R155" s="79"/>
      <c r="S155" s="79"/>
      <c r="T155" s="79"/>
      <c r="U155" s="79"/>
    </row>
    <row r="156" spans="1:21" s="71" customFormat="1" ht="15" customHeight="1" x14ac:dyDescent="0.15">
      <c r="A156" s="71">
        <f t="shared" si="2"/>
        <v>13003</v>
      </c>
      <c r="B156" s="71" t="s">
        <v>1977</v>
      </c>
      <c r="C156" s="71">
        <v>1</v>
      </c>
      <c r="D156" s="71" t="s">
        <v>1986</v>
      </c>
      <c r="E156" s="71">
        <v>3</v>
      </c>
      <c r="F156" s="71">
        <v>3</v>
      </c>
      <c r="G156" s="87">
        <v>3</v>
      </c>
      <c r="H156" s="89" t="s">
        <v>945</v>
      </c>
      <c r="I156" s="89" t="s">
        <v>3287</v>
      </c>
      <c r="J156" s="84" t="s">
        <v>946</v>
      </c>
      <c r="K156" s="84" t="s">
        <v>947</v>
      </c>
      <c r="L156" s="83" t="s">
        <v>2288</v>
      </c>
      <c r="M156" s="83" t="s">
        <v>2289</v>
      </c>
      <c r="O156" s="75"/>
      <c r="P156" s="75"/>
      <c r="Q156" s="75"/>
      <c r="R156" s="75"/>
      <c r="S156" s="75"/>
      <c r="T156" s="75"/>
      <c r="U156" s="75"/>
    </row>
    <row r="157" spans="1:21" s="71" customFormat="1" ht="15" customHeight="1" x14ac:dyDescent="0.15">
      <c r="A157" s="71">
        <f t="shared" si="2"/>
        <v>13004</v>
      </c>
      <c r="B157" s="71" t="s">
        <v>1977</v>
      </c>
      <c r="C157" s="71">
        <v>1</v>
      </c>
      <c r="D157" s="71" t="s">
        <v>1986</v>
      </c>
      <c r="E157" s="71">
        <v>3</v>
      </c>
      <c r="F157" s="71">
        <v>4</v>
      </c>
      <c r="G157" s="87">
        <v>4</v>
      </c>
      <c r="H157" s="89" t="s">
        <v>948</v>
      </c>
      <c r="I157" s="89" t="s">
        <v>3288</v>
      </c>
      <c r="J157" s="84" t="s">
        <v>915</v>
      </c>
      <c r="K157" s="84" t="s">
        <v>949</v>
      </c>
      <c r="L157" s="83" t="s">
        <v>2262</v>
      </c>
      <c r="M157" s="83" t="s">
        <v>2263</v>
      </c>
      <c r="N157" s="77"/>
    </row>
    <row r="158" spans="1:21" s="71" customFormat="1" ht="15" customHeight="1" x14ac:dyDescent="0.15">
      <c r="A158" s="71">
        <f t="shared" si="2"/>
        <v>13005</v>
      </c>
      <c r="B158" s="71" t="s">
        <v>1977</v>
      </c>
      <c r="C158" s="71">
        <v>1</v>
      </c>
      <c r="D158" s="71" t="s">
        <v>1986</v>
      </c>
      <c r="E158" s="71">
        <v>3</v>
      </c>
      <c r="F158" s="71">
        <v>5</v>
      </c>
      <c r="G158" s="87">
        <v>5</v>
      </c>
      <c r="H158" s="89" t="s">
        <v>360</v>
      </c>
      <c r="I158" s="89" t="s">
        <v>3289</v>
      </c>
      <c r="J158" s="84" t="s">
        <v>625</v>
      </c>
      <c r="K158" s="84" t="s">
        <v>950</v>
      </c>
      <c r="L158" s="83" t="s">
        <v>2290</v>
      </c>
      <c r="M158" s="83" t="s">
        <v>2291</v>
      </c>
      <c r="O158" s="72"/>
      <c r="P158" s="79"/>
      <c r="Q158" s="79"/>
      <c r="R158" s="79"/>
      <c r="S158" s="79"/>
      <c r="T158" s="79"/>
      <c r="U158" s="79"/>
    </row>
    <row r="159" spans="1:21" s="71" customFormat="1" ht="15" customHeight="1" x14ac:dyDescent="0.15">
      <c r="A159" s="71">
        <f t="shared" si="2"/>
        <v>13006</v>
      </c>
      <c r="B159" s="71" t="s">
        <v>1977</v>
      </c>
      <c r="C159" s="71">
        <v>1</v>
      </c>
      <c r="D159" s="71" t="s">
        <v>1986</v>
      </c>
      <c r="E159" s="71">
        <v>3</v>
      </c>
      <c r="F159" s="71">
        <v>6</v>
      </c>
      <c r="G159" s="87">
        <v>6</v>
      </c>
      <c r="H159" s="89" t="s">
        <v>951</v>
      </c>
      <c r="I159" s="89" t="s">
        <v>3290</v>
      </c>
      <c r="J159" s="84" t="s">
        <v>628</v>
      </c>
      <c r="K159" s="84" t="s">
        <v>952</v>
      </c>
      <c r="L159" s="83" t="s">
        <v>2292</v>
      </c>
      <c r="M159" s="83" t="s">
        <v>2293</v>
      </c>
      <c r="N159" s="81"/>
      <c r="P159" s="81"/>
      <c r="Q159" s="81"/>
      <c r="R159" s="81"/>
      <c r="S159" s="81"/>
      <c r="T159" s="81"/>
      <c r="U159" s="81"/>
    </row>
    <row r="160" spans="1:21" s="71" customFormat="1" ht="15" customHeight="1" x14ac:dyDescent="0.15">
      <c r="A160" s="71">
        <f t="shared" si="2"/>
        <v>13007</v>
      </c>
      <c r="B160" s="71" t="s">
        <v>1977</v>
      </c>
      <c r="C160" s="71">
        <v>1</v>
      </c>
      <c r="D160" s="71" t="s">
        <v>1986</v>
      </c>
      <c r="E160" s="71">
        <v>3</v>
      </c>
      <c r="F160" s="71">
        <v>7</v>
      </c>
      <c r="G160" s="87">
        <v>7</v>
      </c>
      <c r="H160" s="89" t="s">
        <v>361</v>
      </c>
      <c r="I160" s="89" t="s">
        <v>3291</v>
      </c>
      <c r="J160" s="84" t="s">
        <v>953</v>
      </c>
      <c r="K160" s="84" t="s">
        <v>954</v>
      </c>
      <c r="L160" s="83" t="s">
        <v>2294</v>
      </c>
      <c r="M160" s="83" t="s">
        <v>2295</v>
      </c>
      <c r="N160" s="29"/>
      <c r="O160" s="82"/>
      <c r="P160" s="82"/>
      <c r="Q160" s="82"/>
      <c r="R160" s="82"/>
      <c r="S160" s="82"/>
      <c r="T160" s="82"/>
      <c r="U160" s="82"/>
    </row>
    <row r="161" spans="1:21" s="71" customFormat="1" ht="15" customHeight="1" x14ac:dyDescent="0.15">
      <c r="A161" s="71">
        <f t="shared" si="2"/>
        <v>13008</v>
      </c>
      <c r="B161" s="71" t="s">
        <v>1977</v>
      </c>
      <c r="C161" s="71">
        <v>1</v>
      </c>
      <c r="D161" s="71" t="s">
        <v>1986</v>
      </c>
      <c r="E161" s="71">
        <v>3</v>
      </c>
      <c r="F161" s="71">
        <v>8</v>
      </c>
      <c r="G161" s="87">
        <v>8</v>
      </c>
      <c r="H161" s="89" t="s">
        <v>362</v>
      </c>
      <c r="I161" s="89" t="s">
        <v>3292</v>
      </c>
      <c r="J161" s="84" t="s">
        <v>955</v>
      </c>
      <c r="K161" s="84" t="s">
        <v>956</v>
      </c>
      <c r="L161" s="83" t="s">
        <v>2296</v>
      </c>
      <c r="M161" s="83" t="s">
        <v>2297</v>
      </c>
      <c r="N161" s="75"/>
      <c r="O161" s="75"/>
      <c r="P161" s="75"/>
      <c r="Q161" s="75"/>
      <c r="R161" s="75"/>
      <c r="S161" s="75"/>
      <c r="T161" s="75"/>
      <c r="U161" s="75"/>
    </row>
    <row r="162" spans="1:21" s="71" customFormat="1" ht="15" customHeight="1" x14ac:dyDescent="0.15">
      <c r="A162" s="71">
        <f t="shared" si="2"/>
        <v>13009</v>
      </c>
      <c r="B162" s="71" t="s">
        <v>1977</v>
      </c>
      <c r="C162" s="71">
        <v>1</v>
      </c>
      <c r="D162" s="71" t="s">
        <v>1986</v>
      </c>
      <c r="E162" s="71">
        <v>3</v>
      </c>
      <c r="F162" s="71">
        <v>9</v>
      </c>
      <c r="G162" s="87">
        <v>9</v>
      </c>
      <c r="H162" s="89" t="s">
        <v>363</v>
      </c>
      <c r="I162" s="89" t="s">
        <v>3293</v>
      </c>
      <c r="J162" s="84" t="s">
        <v>957</v>
      </c>
      <c r="K162" s="84" t="s">
        <v>958</v>
      </c>
      <c r="L162" s="83" t="s">
        <v>2298</v>
      </c>
      <c r="M162" s="83" t="s">
        <v>2299</v>
      </c>
    </row>
    <row r="163" spans="1:21" s="71" customFormat="1" ht="15" customHeight="1" x14ac:dyDescent="0.15">
      <c r="A163" s="71">
        <f t="shared" si="2"/>
        <v>13010</v>
      </c>
      <c r="B163" s="71" t="s">
        <v>1977</v>
      </c>
      <c r="C163" s="71">
        <v>1</v>
      </c>
      <c r="D163" s="71" t="s">
        <v>1986</v>
      </c>
      <c r="E163" s="71">
        <v>3</v>
      </c>
      <c r="F163" s="71">
        <v>10</v>
      </c>
      <c r="G163" s="87">
        <v>10</v>
      </c>
      <c r="H163" s="89" t="s">
        <v>364</v>
      </c>
      <c r="I163" s="89" t="s">
        <v>3294</v>
      </c>
      <c r="J163" s="84" t="s">
        <v>957</v>
      </c>
      <c r="K163" s="84" t="s">
        <v>959</v>
      </c>
      <c r="L163" s="83" t="s">
        <v>2300</v>
      </c>
      <c r="M163" s="83" t="s">
        <v>2301</v>
      </c>
    </row>
    <row r="164" spans="1:21" s="71" customFormat="1" ht="15" customHeight="1" x14ac:dyDescent="0.15">
      <c r="A164" s="71">
        <f t="shared" si="2"/>
        <v>13011</v>
      </c>
      <c r="B164" s="71" t="s">
        <v>1977</v>
      </c>
      <c r="C164" s="71">
        <v>1</v>
      </c>
      <c r="D164" s="71" t="s">
        <v>1986</v>
      </c>
      <c r="E164" s="71">
        <v>3</v>
      </c>
      <c r="F164" s="71">
        <v>11</v>
      </c>
      <c r="G164" s="87">
        <v>11</v>
      </c>
      <c r="H164" s="89" t="s">
        <v>960</v>
      </c>
      <c r="I164" s="89" t="s">
        <v>3295</v>
      </c>
      <c r="J164" s="84" t="s">
        <v>635</v>
      </c>
      <c r="K164" s="84" t="s">
        <v>961</v>
      </c>
      <c r="L164" s="83" t="s">
        <v>2302</v>
      </c>
      <c r="M164" s="83" t="s">
        <v>2303</v>
      </c>
      <c r="N164" s="29"/>
      <c r="O164" s="82"/>
      <c r="P164" s="82"/>
      <c r="Q164" s="82"/>
      <c r="R164" s="82"/>
      <c r="S164" s="82"/>
      <c r="T164" s="82"/>
      <c r="U164" s="82"/>
    </row>
    <row r="165" spans="1:21" s="71" customFormat="1" ht="15" customHeight="1" x14ac:dyDescent="0.15">
      <c r="A165" s="71">
        <f t="shared" si="2"/>
        <v>13012</v>
      </c>
      <c r="B165" s="71" t="s">
        <v>1977</v>
      </c>
      <c r="C165" s="71">
        <v>1</v>
      </c>
      <c r="D165" s="71" t="s">
        <v>1986</v>
      </c>
      <c r="E165" s="71">
        <v>3</v>
      </c>
      <c r="F165" s="71">
        <v>12</v>
      </c>
      <c r="G165" s="87">
        <v>12</v>
      </c>
      <c r="H165" s="89" t="s">
        <v>365</v>
      </c>
      <c r="I165" s="89" t="s">
        <v>3296</v>
      </c>
      <c r="J165" s="84" t="s">
        <v>962</v>
      </c>
      <c r="K165" s="84" t="s">
        <v>963</v>
      </c>
      <c r="L165" s="83" t="s">
        <v>2304</v>
      </c>
      <c r="M165" s="83" t="s">
        <v>2305</v>
      </c>
      <c r="O165" s="29"/>
    </row>
    <row r="166" spans="1:21" s="71" customFormat="1" ht="15" customHeight="1" x14ac:dyDescent="0.15">
      <c r="A166" s="71">
        <f t="shared" si="2"/>
        <v>13013</v>
      </c>
      <c r="B166" s="71" t="s">
        <v>1977</v>
      </c>
      <c r="C166" s="71">
        <v>1</v>
      </c>
      <c r="D166" s="71" t="s">
        <v>1986</v>
      </c>
      <c r="E166" s="71">
        <v>3</v>
      </c>
      <c r="F166" s="71">
        <v>13</v>
      </c>
      <c r="G166" s="87">
        <v>13</v>
      </c>
      <c r="H166" s="89" t="s">
        <v>366</v>
      </c>
      <c r="I166" s="89" t="s">
        <v>3297</v>
      </c>
      <c r="J166" s="84" t="s">
        <v>964</v>
      </c>
      <c r="K166" s="84" t="s">
        <v>965</v>
      </c>
      <c r="L166" s="83" t="s">
        <v>2264</v>
      </c>
      <c r="M166" s="83" t="s">
        <v>2265</v>
      </c>
      <c r="N166" s="75"/>
      <c r="O166" s="75"/>
      <c r="P166" s="75"/>
      <c r="Q166" s="75"/>
      <c r="R166" s="75"/>
      <c r="S166" s="75"/>
      <c r="T166" s="75"/>
      <c r="U166" s="75"/>
    </row>
    <row r="167" spans="1:21" s="71" customFormat="1" ht="15" customHeight="1" x14ac:dyDescent="0.15">
      <c r="A167" s="71">
        <f t="shared" si="2"/>
        <v>13014</v>
      </c>
      <c r="B167" s="71" t="s">
        <v>1977</v>
      </c>
      <c r="C167" s="71">
        <v>1</v>
      </c>
      <c r="D167" s="71" t="s">
        <v>1986</v>
      </c>
      <c r="E167" s="71">
        <v>3</v>
      </c>
      <c r="F167" s="71">
        <v>14</v>
      </c>
      <c r="G167" s="87">
        <v>14</v>
      </c>
      <c r="H167" s="89" t="s">
        <v>367</v>
      </c>
      <c r="I167" s="89" t="s">
        <v>3298</v>
      </c>
      <c r="J167" s="84" t="s">
        <v>920</v>
      </c>
      <c r="K167" s="84" t="s">
        <v>966</v>
      </c>
      <c r="L167" s="83" t="s">
        <v>2266</v>
      </c>
      <c r="M167" s="83" t="s">
        <v>2267</v>
      </c>
    </row>
    <row r="168" spans="1:21" s="71" customFormat="1" ht="15" customHeight="1" x14ac:dyDescent="0.15">
      <c r="A168" s="71">
        <f t="shared" si="2"/>
        <v>13015</v>
      </c>
      <c r="B168" s="71" t="s">
        <v>1977</v>
      </c>
      <c r="C168" s="71">
        <v>1</v>
      </c>
      <c r="D168" s="71" t="s">
        <v>1986</v>
      </c>
      <c r="E168" s="71">
        <v>3</v>
      </c>
      <c r="F168" s="71">
        <v>15</v>
      </c>
      <c r="G168" s="87">
        <v>15</v>
      </c>
      <c r="H168" s="89" t="s">
        <v>368</v>
      </c>
      <c r="I168" s="89" t="s">
        <v>3299</v>
      </c>
      <c r="J168" s="84" t="s">
        <v>920</v>
      </c>
      <c r="K168" s="84" t="s">
        <v>967</v>
      </c>
      <c r="L168" s="83" t="s">
        <v>2306</v>
      </c>
      <c r="M168" s="83" t="s">
        <v>2307</v>
      </c>
    </row>
    <row r="169" spans="1:21" s="71" customFormat="1" ht="15" customHeight="1" x14ac:dyDescent="0.15">
      <c r="A169" s="71">
        <f t="shared" si="2"/>
        <v>13016</v>
      </c>
      <c r="B169" s="71" t="s">
        <v>1977</v>
      </c>
      <c r="C169" s="71">
        <v>1</v>
      </c>
      <c r="D169" s="71" t="s">
        <v>1986</v>
      </c>
      <c r="E169" s="71">
        <v>3</v>
      </c>
      <c r="F169" s="71">
        <v>16</v>
      </c>
      <c r="G169" s="87">
        <v>16</v>
      </c>
      <c r="H169" s="89" t="s">
        <v>369</v>
      </c>
      <c r="I169" s="89" t="s">
        <v>3300</v>
      </c>
      <c r="J169" s="84" t="s">
        <v>654</v>
      </c>
      <c r="K169" s="84" t="s">
        <v>968</v>
      </c>
      <c r="L169" s="83" t="s">
        <v>2308</v>
      </c>
      <c r="M169" s="83" t="s">
        <v>2309</v>
      </c>
      <c r="N169" s="29"/>
      <c r="O169" s="82"/>
      <c r="P169" s="82"/>
      <c r="Q169" s="82"/>
      <c r="R169" s="82"/>
      <c r="S169" s="82"/>
      <c r="T169" s="82"/>
      <c r="U169" s="82"/>
    </row>
    <row r="170" spans="1:21" s="71" customFormat="1" ht="15" customHeight="1" x14ac:dyDescent="0.15">
      <c r="A170" s="71">
        <f t="shared" si="2"/>
        <v>13017</v>
      </c>
      <c r="B170" s="71" t="s">
        <v>1977</v>
      </c>
      <c r="C170" s="71">
        <v>1</v>
      </c>
      <c r="D170" s="71" t="s">
        <v>1986</v>
      </c>
      <c r="E170" s="71">
        <v>3</v>
      </c>
      <c r="F170" s="71">
        <v>17</v>
      </c>
      <c r="G170" s="87">
        <v>17</v>
      </c>
      <c r="H170" s="89" t="s">
        <v>370</v>
      </c>
      <c r="I170" s="89" t="s">
        <v>3301</v>
      </c>
      <c r="J170" s="84" t="s">
        <v>969</v>
      </c>
      <c r="K170" s="84" t="s">
        <v>970</v>
      </c>
      <c r="L170" s="83" t="s">
        <v>2310</v>
      </c>
      <c r="M170" s="83" t="s">
        <v>2311</v>
      </c>
      <c r="N170" s="29"/>
      <c r="O170" s="82"/>
      <c r="P170" s="82"/>
      <c r="Q170" s="82"/>
      <c r="R170" s="82"/>
      <c r="S170" s="82"/>
      <c r="T170" s="82"/>
      <c r="U170" s="82"/>
    </row>
    <row r="171" spans="1:21" s="71" customFormat="1" ht="15" customHeight="1" x14ac:dyDescent="0.15">
      <c r="A171" s="71">
        <f t="shared" si="2"/>
        <v>13018</v>
      </c>
      <c r="B171" s="71" t="s">
        <v>1977</v>
      </c>
      <c r="C171" s="71">
        <v>1</v>
      </c>
      <c r="D171" s="71" t="s">
        <v>1986</v>
      </c>
      <c r="E171" s="71">
        <v>3</v>
      </c>
      <c r="F171" s="71">
        <v>18</v>
      </c>
      <c r="G171" s="87">
        <v>18</v>
      </c>
      <c r="H171" s="89" t="s">
        <v>371</v>
      </c>
      <c r="I171" s="89" t="s">
        <v>3302</v>
      </c>
      <c r="J171" s="84" t="s">
        <v>971</v>
      </c>
      <c r="K171" s="84" t="s">
        <v>972</v>
      </c>
      <c r="L171" s="83" t="s">
        <v>2312</v>
      </c>
      <c r="M171" s="83" t="s">
        <v>2313</v>
      </c>
      <c r="N171" s="29"/>
      <c r="O171" s="82"/>
      <c r="P171" s="82"/>
      <c r="Q171" s="82"/>
      <c r="R171" s="82"/>
      <c r="S171" s="82"/>
      <c r="T171" s="82"/>
      <c r="U171" s="82"/>
    </row>
    <row r="172" spans="1:21" s="71" customFormat="1" ht="15" customHeight="1" x14ac:dyDescent="0.15">
      <c r="A172" s="71">
        <f t="shared" si="2"/>
        <v>13019</v>
      </c>
      <c r="B172" s="71" t="s">
        <v>1977</v>
      </c>
      <c r="C172" s="71">
        <v>1</v>
      </c>
      <c r="D172" s="71" t="s">
        <v>1986</v>
      </c>
      <c r="E172" s="71">
        <v>3</v>
      </c>
      <c r="F172" s="71">
        <v>19</v>
      </c>
      <c r="G172" s="87">
        <v>19</v>
      </c>
      <c r="H172" s="89" t="s">
        <v>973</v>
      </c>
      <c r="I172" s="89" t="s">
        <v>3303</v>
      </c>
      <c r="J172" s="84" t="s">
        <v>669</v>
      </c>
      <c r="K172" s="84" t="s">
        <v>974</v>
      </c>
      <c r="L172" s="83" t="s">
        <v>2314</v>
      </c>
      <c r="M172" s="83" t="s">
        <v>2315</v>
      </c>
      <c r="N172" s="82"/>
      <c r="O172" s="81"/>
      <c r="P172" s="72"/>
      <c r="Q172" s="72"/>
      <c r="R172" s="72"/>
      <c r="S172" s="72"/>
      <c r="T172" s="72"/>
      <c r="U172" s="72"/>
    </row>
    <row r="173" spans="1:21" s="71" customFormat="1" ht="15" customHeight="1" x14ac:dyDescent="0.15">
      <c r="A173" s="71">
        <f t="shared" si="2"/>
        <v>13020</v>
      </c>
      <c r="B173" s="71" t="s">
        <v>1977</v>
      </c>
      <c r="C173" s="71">
        <v>1</v>
      </c>
      <c r="D173" s="71" t="s">
        <v>1986</v>
      </c>
      <c r="E173" s="71">
        <v>3</v>
      </c>
      <c r="F173" s="71">
        <v>20</v>
      </c>
      <c r="G173" s="87">
        <v>20</v>
      </c>
      <c r="H173" s="89" t="s">
        <v>975</v>
      </c>
      <c r="I173" s="89" t="s">
        <v>3304</v>
      </c>
      <c r="J173" s="84" t="s">
        <v>976</v>
      </c>
      <c r="K173" s="84" t="s">
        <v>924</v>
      </c>
      <c r="L173" s="83" t="s">
        <v>2268</v>
      </c>
      <c r="M173" s="83" t="s">
        <v>2269</v>
      </c>
      <c r="N173" s="75"/>
      <c r="O173" s="75"/>
      <c r="P173" s="75"/>
      <c r="Q173" s="75"/>
      <c r="R173" s="75"/>
      <c r="S173" s="75"/>
      <c r="T173" s="75"/>
      <c r="U173" s="75"/>
    </row>
    <row r="174" spans="1:21" s="71" customFormat="1" ht="15" customHeight="1" x14ac:dyDescent="0.15">
      <c r="A174" s="71">
        <f t="shared" si="2"/>
        <v>13021</v>
      </c>
      <c r="B174" s="71" t="s">
        <v>1977</v>
      </c>
      <c r="C174" s="71">
        <v>1</v>
      </c>
      <c r="D174" s="71" t="s">
        <v>1986</v>
      </c>
      <c r="E174" s="71">
        <v>3</v>
      </c>
      <c r="F174" s="71">
        <v>21</v>
      </c>
      <c r="G174" s="87">
        <v>21</v>
      </c>
      <c r="H174" s="89" t="s">
        <v>977</v>
      </c>
      <c r="I174" s="89" t="s">
        <v>3305</v>
      </c>
      <c r="J174" s="84" t="s">
        <v>978</v>
      </c>
      <c r="K174" s="84" t="s">
        <v>979</v>
      </c>
      <c r="L174" s="83" t="s">
        <v>2316</v>
      </c>
      <c r="M174" s="83" t="s">
        <v>2317</v>
      </c>
      <c r="N174" s="29"/>
      <c r="O174" s="82"/>
      <c r="P174" s="82"/>
      <c r="Q174" s="82"/>
      <c r="R174" s="82"/>
      <c r="S174" s="82"/>
      <c r="T174" s="82"/>
      <c r="U174" s="82"/>
    </row>
    <row r="175" spans="1:21" s="71" customFormat="1" ht="15" customHeight="1" x14ac:dyDescent="0.15">
      <c r="A175" s="71">
        <f t="shared" si="2"/>
        <v>13022</v>
      </c>
      <c r="B175" s="71" t="s">
        <v>1977</v>
      </c>
      <c r="C175" s="71">
        <v>1</v>
      </c>
      <c r="D175" s="71" t="s">
        <v>1986</v>
      </c>
      <c r="E175" s="71">
        <v>3</v>
      </c>
      <c r="F175" s="71">
        <v>22</v>
      </c>
      <c r="G175" s="87">
        <v>22</v>
      </c>
      <c r="H175" s="89" t="s">
        <v>980</v>
      </c>
      <c r="I175" s="89" t="s">
        <v>3306</v>
      </c>
      <c r="J175" s="84" t="s">
        <v>981</v>
      </c>
      <c r="K175" s="84" t="s">
        <v>982</v>
      </c>
      <c r="L175" s="83" t="s">
        <v>2318</v>
      </c>
      <c r="M175" s="83" t="s">
        <v>2319</v>
      </c>
      <c r="N175" s="29"/>
      <c r="O175" s="82"/>
      <c r="P175" s="82"/>
      <c r="Q175" s="82"/>
      <c r="R175" s="82"/>
      <c r="S175" s="82"/>
      <c r="T175" s="82"/>
      <c r="U175" s="82"/>
    </row>
    <row r="176" spans="1:21" s="71" customFormat="1" ht="15" customHeight="1" x14ac:dyDescent="0.15">
      <c r="A176" s="71">
        <f t="shared" si="2"/>
        <v>13023</v>
      </c>
      <c r="B176" s="71" t="s">
        <v>1977</v>
      </c>
      <c r="C176" s="71">
        <v>1</v>
      </c>
      <c r="D176" s="71" t="s">
        <v>1986</v>
      </c>
      <c r="E176" s="71">
        <v>3</v>
      </c>
      <c r="F176" s="71">
        <v>23</v>
      </c>
      <c r="G176" s="87">
        <v>23</v>
      </c>
      <c r="H176" s="89" t="s">
        <v>983</v>
      </c>
      <c r="I176" s="89" t="s">
        <v>3307</v>
      </c>
      <c r="J176" s="84" t="s">
        <v>984</v>
      </c>
      <c r="K176" s="84" t="s">
        <v>985</v>
      </c>
      <c r="L176" s="83" t="s">
        <v>2320</v>
      </c>
      <c r="M176" s="83" t="s">
        <v>2321</v>
      </c>
    </row>
    <row r="177" spans="1:21" s="71" customFormat="1" ht="15" customHeight="1" x14ac:dyDescent="0.15">
      <c r="A177" s="71">
        <f t="shared" si="2"/>
        <v>13024</v>
      </c>
      <c r="B177" s="71" t="s">
        <v>1977</v>
      </c>
      <c r="C177" s="71">
        <v>1</v>
      </c>
      <c r="D177" s="71" t="s">
        <v>1986</v>
      </c>
      <c r="E177" s="71">
        <v>3</v>
      </c>
      <c r="F177" s="71">
        <v>24</v>
      </c>
      <c r="G177" s="87">
        <v>24</v>
      </c>
      <c r="H177" s="89" t="s">
        <v>986</v>
      </c>
      <c r="I177" s="89" t="s">
        <v>3308</v>
      </c>
      <c r="J177" s="84" t="s">
        <v>987</v>
      </c>
      <c r="K177" s="84" t="s">
        <v>988</v>
      </c>
      <c r="L177" s="83" t="s">
        <v>2322</v>
      </c>
      <c r="M177" s="83" t="s">
        <v>2323</v>
      </c>
      <c r="N177" s="29"/>
      <c r="O177" s="82"/>
      <c r="P177" s="82"/>
      <c r="Q177" s="82"/>
      <c r="R177" s="82"/>
      <c r="S177" s="82"/>
      <c r="T177" s="82"/>
      <c r="U177" s="82"/>
    </row>
    <row r="178" spans="1:21" s="71" customFormat="1" ht="15" customHeight="1" x14ac:dyDescent="0.15">
      <c r="A178" s="71">
        <f t="shared" si="2"/>
        <v>13025</v>
      </c>
      <c r="B178" s="71" t="s">
        <v>1977</v>
      </c>
      <c r="C178" s="71">
        <v>1</v>
      </c>
      <c r="D178" s="71" t="s">
        <v>1986</v>
      </c>
      <c r="E178" s="71">
        <v>3</v>
      </c>
      <c r="F178" s="71">
        <v>25</v>
      </c>
      <c r="G178" s="87">
        <v>25</v>
      </c>
      <c r="H178" s="89" t="s">
        <v>372</v>
      </c>
      <c r="I178" s="89" t="s">
        <v>3309</v>
      </c>
      <c r="J178" s="84" t="s">
        <v>989</v>
      </c>
      <c r="K178" s="84" t="s">
        <v>990</v>
      </c>
      <c r="L178" s="83" t="s">
        <v>2324</v>
      </c>
      <c r="M178" s="83" t="s">
        <v>2325</v>
      </c>
      <c r="N178" s="29"/>
      <c r="O178" s="82"/>
      <c r="P178" s="82"/>
      <c r="Q178" s="82"/>
      <c r="R178" s="82"/>
      <c r="S178" s="82"/>
      <c r="T178" s="82"/>
      <c r="U178" s="82"/>
    </row>
    <row r="179" spans="1:21" s="71" customFormat="1" ht="15" customHeight="1" x14ac:dyDescent="0.15">
      <c r="A179" s="71">
        <f t="shared" si="2"/>
        <v>13026</v>
      </c>
      <c r="B179" s="71" t="s">
        <v>1977</v>
      </c>
      <c r="C179" s="71">
        <v>1</v>
      </c>
      <c r="D179" s="71" t="s">
        <v>1986</v>
      </c>
      <c r="E179" s="71">
        <v>3</v>
      </c>
      <c r="F179" s="71">
        <v>26</v>
      </c>
      <c r="G179" s="87">
        <v>26</v>
      </c>
      <c r="H179" s="89" t="s">
        <v>991</v>
      </c>
      <c r="I179" s="89" t="s">
        <v>3310</v>
      </c>
      <c r="J179" s="84" t="s">
        <v>613</v>
      </c>
      <c r="K179" s="84" t="s">
        <v>992</v>
      </c>
      <c r="L179" s="83" t="s">
        <v>2326</v>
      </c>
      <c r="M179" s="83" t="s">
        <v>2327</v>
      </c>
      <c r="N179" s="29"/>
      <c r="O179" s="82"/>
      <c r="P179" s="82"/>
      <c r="Q179" s="82"/>
      <c r="R179" s="82"/>
      <c r="S179" s="82"/>
      <c r="T179" s="82"/>
      <c r="U179" s="82"/>
    </row>
    <row r="180" spans="1:21" s="71" customFormat="1" ht="15" customHeight="1" x14ac:dyDescent="0.15">
      <c r="A180" s="71">
        <f t="shared" si="2"/>
        <v>13027</v>
      </c>
      <c r="B180" s="71" t="s">
        <v>1977</v>
      </c>
      <c r="C180" s="71">
        <v>1</v>
      </c>
      <c r="D180" s="71" t="s">
        <v>1986</v>
      </c>
      <c r="E180" s="71">
        <v>3</v>
      </c>
      <c r="F180" s="71">
        <v>27</v>
      </c>
      <c r="G180" s="87">
        <v>27</v>
      </c>
      <c r="H180" s="89" t="s">
        <v>373</v>
      </c>
      <c r="I180" s="89" t="s">
        <v>3311</v>
      </c>
      <c r="J180" s="84" t="s">
        <v>993</v>
      </c>
      <c r="K180" s="84" t="s">
        <v>994</v>
      </c>
      <c r="L180" s="83" t="s">
        <v>2328</v>
      </c>
      <c r="M180" s="83" t="s">
        <v>2329</v>
      </c>
    </row>
    <row r="181" spans="1:21" s="71" customFormat="1" ht="15" customHeight="1" x14ac:dyDescent="0.15">
      <c r="A181" s="71">
        <f t="shared" si="2"/>
        <v>13028</v>
      </c>
      <c r="B181" s="71" t="s">
        <v>1977</v>
      </c>
      <c r="C181" s="71">
        <v>1</v>
      </c>
      <c r="D181" s="71" t="s">
        <v>1986</v>
      </c>
      <c r="E181" s="71">
        <v>3</v>
      </c>
      <c r="F181" s="71">
        <v>28</v>
      </c>
      <c r="G181" s="87">
        <v>28</v>
      </c>
      <c r="H181" s="89" t="s">
        <v>374</v>
      </c>
      <c r="I181" s="89" t="s">
        <v>3312</v>
      </c>
      <c r="J181" s="84" t="s">
        <v>995</v>
      </c>
      <c r="K181" s="84" t="s">
        <v>996</v>
      </c>
      <c r="L181" s="83" t="s">
        <v>2330</v>
      </c>
      <c r="M181" s="83" t="s">
        <v>2331</v>
      </c>
      <c r="N181" s="81"/>
      <c r="P181" s="81"/>
      <c r="Q181" s="81"/>
      <c r="R181" s="81"/>
      <c r="S181" s="81"/>
      <c r="T181" s="81"/>
      <c r="U181" s="81"/>
    </row>
    <row r="182" spans="1:21" s="71" customFormat="1" ht="15" customHeight="1" x14ac:dyDescent="0.15">
      <c r="A182" s="71">
        <f t="shared" si="2"/>
        <v>13029</v>
      </c>
      <c r="B182" s="71" t="s">
        <v>1977</v>
      </c>
      <c r="C182" s="71">
        <v>1</v>
      </c>
      <c r="D182" s="71" t="s">
        <v>1986</v>
      </c>
      <c r="E182" s="71">
        <v>3</v>
      </c>
      <c r="F182" s="71">
        <v>29</v>
      </c>
      <c r="G182" s="87">
        <v>29</v>
      </c>
      <c r="H182" s="89" t="s">
        <v>375</v>
      </c>
      <c r="I182" s="89" t="s">
        <v>3313</v>
      </c>
      <c r="J182" s="84" t="s">
        <v>691</v>
      </c>
      <c r="K182" s="84" t="s">
        <v>997</v>
      </c>
      <c r="L182" s="83" t="s">
        <v>2332</v>
      </c>
      <c r="M182" s="83" t="s">
        <v>2333</v>
      </c>
    </row>
    <row r="183" spans="1:21" s="71" customFormat="1" ht="15" customHeight="1" x14ac:dyDescent="0.15">
      <c r="A183" s="71">
        <f t="shared" si="2"/>
        <v>13030</v>
      </c>
      <c r="B183" s="71" t="s">
        <v>1977</v>
      </c>
      <c r="C183" s="71">
        <v>1</v>
      </c>
      <c r="D183" s="71" t="s">
        <v>1986</v>
      </c>
      <c r="E183" s="71">
        <v>3</v>
      </c>
      <c r="F183" s="71">
        <v>30</v>
      </c>
      <c r="G183" s="87">
        <v>30</v>
      </c>
      <c r="H183" s="89" t="s">
        <v>376</v>
      </c>
      <c r="I183" s="89" t="s">
        <v>3314</v>
      </c>
      <c r="J183" s="84" t="s">
        <v>660</v>
      </c>
      <c r="K183" s="84" t="s">
        <v>998</v>
      </c>
      <c r="L183" s="83" t="s">
        <v>2334</v>
      </c>
      <c r="M183" s="83" t="s">
        <v>2335</v>
      </c>
      <c r="N183" s="29"/>
      <c r="O183" s="82"/>
      <c r="P183" s="82"/>
      <c r="Q183" s="82"/>
      <c r="R183" s="82"/>
      <c r="S183" s="82"/>
      <c r="T183" s="82"/>
      <c r="U183" s="82"/>
    </row>
    <row r="184" spans="1:21" s="71" customFormat="1" ht="15" customHeight="1" x14ac:dyDescent="0.15">
      <c r="A184" s="71">
        <f t="shared" si="2"/>
        <v>13031</v>
      </c>
      <c r="B184" s="71" t="s">
        <v>1977</v>
      </c>
      <c r="C184" s="71">
        <v>1</v>
      </c>
      <c r="D184" s="71" t="s">
        <v>1986</v>
      </c>
      <c r="E184" s="71">
        <v>3</v>
      </c>
      <c r="F184" s="71">
        <v>31</v>
      </c>
      <c r="G184" s="87">
        <v>31</v>
      </c>
      <c r="H184" s="89" t="s">
        <v>999</v>
      </c>
      <c r="I184" s="89" t="s">
        <v>3315</v>
      </c>
      <c r="J184" s="84" t="s">
        <v>1000</v>
      </c>
      <c r="K184" s="84" t="s">
        <v>1001</v>
      </c>
      <c r="L184" s="83" t="s">
        <v>2336</v>
      </c>
      <c r="M184" s="83" t="s">
        <v>2337</v>
      </c>
      <c r="O184" s="29"/>
    </row>
    <row r="185" spans="1:21" s="71" customFormat="1" ht="15" customHeight="1" x14ac:dyDescent="0.15">
      <c r="A185" s="71">
        <f t="shared" si="2"/>
        <v>13032</v>
      </c>
      <c r="B185" s="71" t="s">
        <v>1977</v>
      </c>
      <c r="C185" s="71">
        <v>1</v>
      </c>
      <c r="D185" s="71" t="s">
        <v>1986</v>
      </c>
      <c r="E185" s="71">
        <v>3</v>
      </c>
      <c r="F185" s="71">
        <v>32</v>
      </c>
      <c r="G185" s="87">
        <v>32</v>
      </c>
      <c r="H185" s="89" t="s">
        <v>1002</v>
      </c>
      <c r="I185" s="89" t="s">
        <v>3316</v>
      </c>
      <c r="J185" s="84" t="s">
        <v>721</v>
      </c>
      <c r="K185" s="84" t="s">
        <v>1003</v>
      </c>
      <c r="L185" s="83" t="s">
        <v>2338</v>
      </c>
      <c r="M185" s="83" t="s">
        <v>2339</v>
      </c>
    </row>
    <row r="186" spans="1:21" s="71" customFormat="1" ht="15" customHeight="1" x14ac:dyDescent="0.15">
      <c r="A186" s="71">
        <f t="shared" si="2"/>
        <v>13033</v>
      </c>
      <c r="B186" s="71" t="s">
        <v>1977</v>
      </c>
      <c r="C186" s="71">
        <v>1</v>
      </c>
      <c r="D186" s="71" t="s">
        <v>1986</v>
      </c>
      <c r="E186" s="71">
        <v>3</v>
      </c>
      <c r="F186" s="71">
        <v>33</v>
      </c>
      <c r="G186" s="87">
        <v>33</v>
      </c>
      <c r="H186" s="89" t="s">
        <v>377</v>
      </c>
      <c r="I186" s="89" t="s">
        <v>3317</v>
      </c>
      <c r="J186" s="84" t="s">
        <v>1004</v>
      </c>
      <c r="K186" s="84" t="s">
        <v>1005</v>
      </c>
      <c r="L186" s="83" t="s">
        <v>2340</v>
      </c>
      <c r="M186" s="83" t="s">
        <v>2341</v>
      </c>
      <c r="N186" s="29"/>
      <c r="O186" s="82"/>
      <c r="P186" s="82"/>
      <c r="Q186" s="82"/>
      <c r="R186" s="82"/>
      <c r="S186" s="82"/>
      <c r="T186" s="82"/>
      <c r="U186" s="82"/>
    </row>
    <row r="187" spans="1:21" s="71" customFormat="1" ht="15" customHeight="1" x14ac:dyDescent="0.15">
      <c r="A187" s="71">
        <f t="shared" si="2"/>
        <v>13034</v>
      </c>
      <c r="B187" s="71" t="s">
        <v>1977</v>
      </c>
      <c r="C187" s="71">
        <v>1</v>
      </c>
      <c r="D187" s="71" t="s">
        <v>1986</v>
      </c>
      <c r="E187" s="71">
        <v>3</v>
      </c>
      <c r="F187" s="71">
        <v>34</v>
      </c>
      <c r="G187" s="87">
        <v>34</v>
      </c>
      <c r="H187" s="89" t="s">
        <v>1006</v>
      </c>
      <c r="I187" s="89" t="s">
        <v>3318</v>
      </c>
      <c r="J187" s="84" t="s">
        <v>1007</v>
      </c>
      <c r="K187" s="84" t="s">
        <v>1008</v>
      </c>
      <c r="L187" s="83" t="s">
        <v>2342</v>
      </c>
      <c r="M187" s="83" t="s">
        <v>2343</v>
      </c>
      <c r="N187" s="81"/>
      <c r="P187" s="79"/>
      <c r="Q187" s="79"/>
      <c r="R187" s="79"/>
      <c r="S187" s="79"/>
      <c r="T187" s="79"/>
      <c r="U187" s="79"/>
    </row>
    <row r="188" spans="1:21" s="71" customFormat="1" ht="15" customHeight="1" x14ac:dyDescent="0.15">
      <c r="A188" s="71">
        <f t="shared" si="2"/>
        <v>13035</v>
      </c>
      <c r="B188" s="71" t="s">
        <v>1977</v>
      </c>
      <c r="C188" s="71">
        <v>1</v>
      </c>
      <c r="D188" s="71" t="s">
        <v>1986</v>
      </c>
      <c r="E188" s="71">
        <v>3</v>
      </c>
      <c r="F188" s="71">
        <v>35</v>
      </c>
      <c r="G188" s="87">
        <v>35</v>
      </c>
      <c r="H188" s="89" t="s">
        <v>378</v>
      </c>
      <c r="I188" s="89" t="s">
        <v>3319</v>
      </c>
      <c r="J188" s="84" t="s">
        <v>1009</v>
      </c>
      <c r="K188" s="84" t="s">
        <v>1010</v>
      </c>
      <c r="L188" s="83" t="s">
        <v>2344</v>
      </c>
      <c r="M188" s="83" t="s">
        <v>2345</v>
      </c>
      <c r="N188" s="29"/>
      <c r="O188" s="82"/>
      <c r="P188" s="82"/>
      <c r="Q188" s="82"/>
      <c r="R188" s="82"/>
      <c r="S188" s="82"/>
      <c r="T188" s="82"/>
      <c r="U188" s="82"/>
    </row>
    <row r="189" spans="1:21" s="71" customFormat="1" ht="15" customHeight="1" x14ac:dyDescent="0.15">
      <c r="A189" s="71">
        <f t="shared" si="2"/>
        <v>13036</v>
      </c>
      <c r="B189" s="71" t="s">
        <v>1977</v>
      </c>
      <c r="C189" s="71">
        <v>1</v>
      </c>
      <c r="D189" s="71" t="s">
        <v>1986</v>
      </c>
      <c r="E189" s="71">
        <v>3</v>
      </c>
      <c r="F189" s="71">
        <v>36</v>
      </c>
      <c r="G189" s="87">
        <v>36</v>
      </c>
      <c r="H189" s="89" t="s">
        <v>1011</v>
      </c>
      <c r="I189" s="89" t="s">
        <v>3320</v>
      </c>
      <c r="J189" s="84" t="s">
        <v>928</v>
      </c>
      <c r="K189" s="84" t="s">
        <v>929</v>
      </c>
      <c r="L189" s="83" t="s">
        <v>2272</v>
      </c>
      <c r="M189" s="83" t="s">
        <v>2273</v>
      </c>
      <c r="N189" s="29"/>
      <c r="O189" s="82"/>
      <c r="P189" s="82"/>
      <c r="Q189" s="82"/>
      <c r="R189" s="82"/>
      <c r="S189" s="82"/>
      <c r="T189" s="82"/>
      <c r="U189" s="82"/>
    </row>
    <row r="190" spans="1:21" s="71" customFormat="1" ht="15" customHeight="1" x14ac:dyDescent="0.15">
      <c r="A190" s="71">
        <f t="shared" si="2"/>
        <v>13037</v>
      </c>
      <c r="B190" s="71" t="s">
        <v>1977</v>
      </c>
      <c r="C190" s="71">
        <v>1</v>
      </c>
      <c r="D190" s="71" t="s">
        <v>1986</v>
      </c>
      <c r="E190" s="71">
        <v>3</v>
      </c>
      <c r="F190" s="71">
        <v>37</v>
      </c>
      <c r="G190" s="87">
        <v>37</v>
      </c>
      <c r="H190" s="89" t="s">
        <v>379</v>
      </c>
      <c r="I190" s="89" t="s">
        <v>3321</v>
      </c>
      <c r="J190" s="84" t="s">
        <v>728</v>
      </c>
      <c r="K190" s="84" t="s">
        <v>1012</v>
      </c>
      <c r="L190" s="83" t="s">
        <v>2346</v>
      </c>
      <c r="M190" s="83" t="s">
        <v>2347</v>
      </c>
      <c r="N190" s="75"/>
      <c r="O190" s="75"/>
      <c r="P190" s="75"/>
      <c r="Q190" s="75"/>
      <c r="R190" s="75"/>
      <c r="S190" s="75"/>
      <c r="T190" s="75"/>
      <c r="U190" s="75"/>
    </row>
    <row r="191" spans="1:21" s="71" customFormat="1" ht="15" customHeight="1" x14ac:dyDescent="0.15">
      <c r="A191" s="71">
        <f t="shared" si="2"/>
        <v>13038</v>
      </c>
      <c r="B191" s="71" t="s">
        <v>1977</v>
      </c>
      <c r="C191" s="71">
        <v>1</v>
      </c>
      <c r="D191" s="71" t="s">
        <v>1986</v>
      </c>
      <c r="E191" s="71">
        <v>3</v>
      </c>
      <c r="F191" s="71">
        <v>38</v>
      </c>
      <c r="G191" s="87">
        <v>38</v>
      </c>
      <c r="H191" s="89" t="s">
        <v>1013</v>
      </c>
      <c r="I191" s="89" t="s">
        <v>3322</v>
      </c>
      <c r="J191" s="84" t="s">
        <v>730</v>
      </c>
      <c r="K191" s="84" t="s">
        <v>1014</v>
      </c>
      <c r="L191" s="83" t="s">
        <v>2348</v>
      </c>
      <c r="M191" s="83" t="s">
        <v>2349</v>
      </c>
      <c r="N191" s="29"/>
      <c r="O191" s="82"/>
      <c r="P191" s="82"/>
      <c r="Q191" s="82"/>
      <c r="R191" s="82"/>
      <c r="S191" s="82"/>
      <c r="T191" s="82"/>
      <c r="U191" s="82"/>
    </row>
    <row r="192" spans="1:21" s="71" customFormat="1" ht="15" customHeight="1" x14ac:dyDescent="0.15">
      <c r="A192" s="71">
        <f t="shared" si="2"/>
        <v>13039</v>
      </c>
      <c r="B192" s="71" t="s">
        <v>1977</v>
      </c>
      <c r="C192" s="71">
        <v>1</v>
      </c>
      <c r="D192" s="71" t="s">
        <v>1986</v>
      </c>
      <c r="E192" s="71">
        <v>3</v>
      </c>
      <c r="F192" s="71">
        <v>39</v>
      </c>
      <c r="G192" s="87">
        <v>39</v>
      </c>
      <c r="H192" s="89" t="s">
        <v>1015</v>
      </c>
      <c r="I192" s="89" t="s">
        <v>3323</v>
      </c>
      <c r="J192" s="84" t="s">
        <v>1016</v>
      </c>
      <c r="K192" s="84" t="s">
        <v>1017</v>
      </c>
      <c r="L192" s="83" t="s">
        <v>2350</v>
      </c>
      <c r="M192" s="83" t="s">
        <v>2351</v>
      </c>
      <c r="N192" s="29"/>
      <c r="O192" s="82"/>
      <c r="P192" s="82"/>
      <c r="Q192" s="82"/>
      <c r="R192" s="82"/>
      <c r="S192" s="82"/>
      <c r="T192" s="82"/>
      <c r="U192" s="82"/>
    </row>
    <row r="193" spans="1:21" s="71" customFormat="1" ht="15" customHeight="1" x14ac:dyDescent="0.15">
      <c r="A193" s="71">
        <f t="shared" si="2"/>
        <v>13040</v>
      </c>
      <c r="B193" s="71" t="s">
        <v>1977</v>
      </c>
      <c r="C193" s="71">
        <v>1</v>
      </c>
      <c r="D193" s="71" t="s">
        <v>1986</v>
      </c>
      <c r="E193" s="71">
        <v>3</v>
      </c>
      <c r="F193" s="71">
        <v>40</v>
      </c>
      <c r="G193" s="87">
        <v>40</v>
      </c>
      <c r="H193" s="89" t="s">
        <v>380</v>
      </c>
      <c r="I193" s="89" t="s">
        <v>3324</v>
      </c>
      <c r="J193" s="84" t="s">
        <v>1018</v>
      </c>
      <c r="K193" s="84" t="s">
        <v>1019</v>
      </c>
      <c r="L193" s="83" t="s">
        <v>2352</v>
      </c>
      <c r="M193" s="83" t="s">
        <v>2353</v>
      </c>
      <c r="N193" s="29"/>
      <c r="O193" s="82"/>
      <c r="P193" s="82"/>
      <c r="Q193" s="82"/>
      <c r="R193" s="82"/>
      <c r="S193" s="82"/>
      <c r="T193" s="82"/>
      <c r="U193" s="82"/>
    </row>
    <row r="194" spans="1:21" s="71" customFormat="1" ht="15" customHeight="1" x14ac:dyDescent="0.15">
      <c r="A194" s="71">
        <f t="shared" si="2"/>
        <v>13041</v>
      </c>
      <c r="B194" s="71" t="s">
        <v>1977</v>
      </c>
      <c r="C194" s="71">
        <v>1</v>
      </c>
      <c r="D194" s="71" t="s">
        <v>1986</v>
      </c>
      <c r="E194" s="71">
        <v>3</v>
      </c>
      <c r="F194" s="71">
        <v>41</v>
      </c>
      <c r="G194" s="87">
        <v>41</v>
      </c>
      <c r="H194" s="89" t="s">
        <v>1020</v>
      </c>
      <c r="I194" s="89" t="s">
        <v>3325</v>
      </c>
      <c r="J194" s="84" t="s">
        <v>1021</v>
      </c>
      <c r="K194" s="84" t="s">
        <v>1022</v>
      </c>
      <c r="L194" s="83" t="s">
        <v>2354</v>
      </c>
      <c r="M194" s="83" t="s">
        <v>2355</v>
      </c>
      <c r="N194" s="29"/>
      <c r="O194" s="82"/>
      <c r="P194" s="82"/>
      <c r="Q194" s="82"/>
      <c r="R194" s="82"/>
      <c r="S194" s="82"/>
      <c r="T194" s="82"/>
      <c r="U194" s="82"/>
    </row>
    <row r="195" spans="1:21" s="71" customFormat="1" ht="15" customHeight="1" x14ac:dyDescent="0.15">
      <c r="A195" s="71">
        <f t="shared" ref="A195:A256" si="3">+C195*10000+E195*1000+F195</f>
        <v>13042</v>
      </c>
      <c r="B195" s="71" t="s">
        <v>1977</v>
      </c>
      <c r="C195" s="71">
        <v>1</v>
      </c>
      <c r="D195" s="71" t="s">
        <v>1986</v>
      </c>
      <c r="E195" s="71">
        <v>3</v>
      </c>
      <c r="F195" s="71">
        <v>42</v>
      </c>
      <c r="G195" s="87">
        <v>42</v>
      </c>
      <c r="H195" s="89" t="s">
        <v>1023</v>
      </c>
      <c r="I195" s="89" t="s">
        <v>3326</v>
      </c>
      <c r="J195" s="84" t="s">
        <v>761</v>
      </c>
      <c r="K195" s="84" t="s">
        <v>1024</v>
      </c>
      <c r="L195" s="83" t="s">
        <v>2356</v>
      </c>
      <c r="M195" s="83" t="s">
        <v>2357</v>
      </c>
      <c r="N195" s="29"/>
      <c r="O195" s="82"/>
      <c r="P195" s="82"/>
      <c r="Q195" s="82"/>
      <c r="R195" s="82"/>
      <c r="S195" s="82"/>
      <c r="T195" s="82"/>
      <c r="U195" s="82"/>
    </row>
    <row r="196" spans="1:21" s="71" customFormat="1" ht="15" customHeight="1" x14ac:dyDescent="0.15">
      <c r="A196" s="71">
        <f t="shared" si="3"/>
        <v>13043</v>
      </c>
      <c r="B196" s="71" t="s">
        <v>1977</v>
      </c>
      <c r="C196" s="71">
        <v>1</v>
      </c>
      <c r="D196" s="71" t="s">
        <v>1986</v>
      </c>
      <c r="E196" s="71">
        <v>3</v>
      </c>
      <c r="F196" s="71">
        <v>43</v>
      </c>
      <c r="G196" s="87">
        <v>43</v>
      </c>
      <c r="H196" s="89" t="s">
        <v>1025</v>
      </c>
      <c r="I196" s="89" t="s">
        <v>3327</v>
      </c>
      <c r="J196" s="84" t="s">
        <v>768</v>
      </c>
      <c r="K196" s="84" t="s">
        <v>776</v>
      </c>
      <c r="L196" s="83" t="s">
        <v>2134</v>
      </c>
      <c r="M196" s="83" t="s">
        <v>2135</v>
      </c>
      <c r="N196" s="82"/>
      <c r="O196" s="81"/>
      <c r="P196" s="81"/>
      <c r="Q196" s="81"/>
      <c r="R196" s="81"/>
      <c r="S196" s="81"/>
      <c r="T196" s="81"/>
      <c r="U196" s="81"/>
    </row>
    <row r="197" spans="1:21" s="71" customFormat="1" ht="15" customHeight="1" x14ac:dyDescent="0.15">
      <c r="A197" s="71">
        <f t="shared" si="3"/>
        <v>13044</v>
      </c>
      <c r="B197" s="71" t="s">
        <v>1977</v>
      </c>
      <c r="C197" s="71">
        <v>1</v>
      </c>
      <c r="D197" s="71" t="s">
        <v>1986</v>
      </c>
      <c r="E197" s="71">
        <v>3</v>
      </c>
      <c r="F197" s="71">
        <v>44</v>
      </c>
      <c r="G197" s="87">
        <v>44</v>
      </c>
      <c r="H197" s="89" t="s">
        <v>1026</v>
      </c>
      <c r="I197" s="89" t="s">
        <v>3328</v>
      </c>
      <c r="J197" s="84" t="s">
        <v>1027</v>
      </c>
      <c r="K197" s="84" t="s">
        <v>1028</v>
      </c>
      <c r="L197" s="83" t="s">
        <v>2358</v>
      </c>
      <c r="M197" s="83" t="s">
        <v>2359</v>
      </c>
      <c r="N197" s="29"/>
      <c r="O197" s="82"/>
      <c r="P197" s="82"/>
      <c r="Q197" s="82"/>
      <c r="R197" s="82"/>
      <c r="S197" s="82"/>
      <c r="T197" s="82"/>
      <c r="U197" s="82"/>
    </row>
    <row r="198" spans="1:21" s="71" customFormat="1" ht="15" customHeight="1" x14ac:dyDescent="0.15">
      <c r="A198" s="71">
        <f t="shared" si="3"/>
        <v>13045</v>
      </c>
      <c r="B198" s="71" t="s">
        <v>1977</v>
      </c>
      <c r="C198" s="71">
        <v>1</v>
      </c>
      <c r="D198" s="71" t="s">
        <v>1986</v>
      </c>
      <c r="E198" s="71">
        <v>3</v>
      </c>
      <c r="F198" s="71">
        <v>45</v>
      </c>
      <c r="G198" s="87">
        <v>45</v>
      </c>
      <c r="H198" s="89" t="s">
        <v>1029</v>
      </c>
      <c r="I198" s="89" t="s">
        <v>3329</v>
      </c>
      <c r="J198" s="84" t="s">
        <v>777</v>
      </c>
      <c r="K198" s="84" t="s">
        <v>1030</v>
      </c>
      <c r="L198" s="83" t="s">
        <v>2360</v>
      </c>
      <c r="M198" s="83" t="s">
        <v>2361</v>
      </c>
      <c r="N198" s="29"/>
      <c r="O198" s="82"/>
      <c r="P198" s="82"/>
      <c r="Q198" s="82"/>
      <c r="R198" s="82"/>
      <c r="S198" s="82"/>
      <c r="T198" s="82"/>
      <c r="U198" s="82"/>
    </row>
    <row r="199" spans="1:21" s="71" customFormat="1" ht="15" customHeight="1" x14ac:dyDescent="0.15">
      <c r="A199" s="71">
        <f t="shared" si="3"/>
        <v>13046</v>
      </c>
      <c r="B199" s="71" t="s">
        <v>1977</v>
      </c>
      <c r="C199" s="71">
        <v>1</v>
      </c>
      <c r="D199" s="71" t="s">
        <v>1986</v>
      </c>
      <c r="E199" s="71">
        <v>3</v>
      </c>
      <c r="F199" s="71">
        <v>46</v>
      </c>
      <c r="G199" s="87">
        <v>46</v>
      </c>
      <c r="H199" s="89" t="s">
        <v>1031</v>
      </c>
      <c r="I199" s="89" t="s">
        <v>3330</v>
      </c>
      <c r="J199" s="84" t="s">
        <v>1032</v>
      </c>
      <c r="K199" s="84" t="s">
        <v>1033</v>
      </c>
      <c r="L199" s="83" t="s">
        <v>2362</v>
      </c>
      <c r="M199" s="83" t="s">
        <v>2363</v>
      </c>
    </row>
    <row r="200" spans="1:21" s="71" customFormat="1" ht="15" customHeight="1" x14ac:dyDescent="0.15">
      <c r="A200" s="71">
        <f t="shared" si="3"/>
        <v>13047</v>
      </c>
      <c r="B200" s="71" t="s">
        <v>1977</v>
      </c>
      <c r="C200" s="71">
        <v>1</v>
      </c>
      <c r="D200" s="71" t="s">
        <v>1986</v>
      </c>
      <c r="E200" s="71">
        <v>3</v>
      </c>
      <c r="F200" s="71">
        <v>47</v>
      </c>
      <c r="G200" s="87">
        <v>47</v>
      </c>
      <c r="H200" s="89" t="s">
        <v>381</v>
      </c>
      <c r="I200" s="89" t="s">
        <v>3331</v>
      </c>
      <c r="J200" s="84" t="s">
        <v>1034</v>
      </c>
      <c r="K200" s="84" t="s">
        <v>1035</v>
      </c>
      <c r="L200" s="83" t="s">
        <v>2364</v>
      </c>
      <c r="M200" s="83" t="s">
        <v>2365</v>
      </c>
    </row>
    <row r="201" spans="1:21" s="71" customFormat="1" ht="15" customHeight="1" x14ac:dyDescent="0.15">
      <c r="A201" s="71">
        <f t="shared" si="3"/>
        <v>13048</v>
      </c>
      <c r="B201" s="71" t="s">
        <v>1977</v>
      </c>
      <c r="C201" s="71">
        <v>1</v>
      </c>
      <c r="D201" s="71" t="s">
        <v>1986</v>
      </c>
      <c r="E201" s="71">
        <v>3</v>
      </c>
      <c r="F201" s="71">
        <v>48</v>
      </c>
      <c r="G201" s="87">
        <v>48</v>
      </c>
      <c r="H201" s="89" t="s">
        <v>1036</v>
      </c>
      <c r="I201" s="89" t="s">
        <v>3332</v>
      </c>
      <c r="J201" s="84" t="s">
        <v>1037</v>
      </c>
      <c r="K201" s="84" t="s">
        <v>1038</v>
      </c>
      <c r="L201" s="83" t="s">
        <v>2366</v>
      </c>
      <c r="M201" s="83" t="s">
        <v>2367</v>
      </c>
      <c r="N201" s="29"/>
      <c r="O201" s="82"/>
      <c r="P201" s="82"/>
      <c r="Q201" s="82"/>
      <c r="R201" s="82"/>
      <c r="S201" s="82"/>
      <c r="T201" s="82"/>
      <c r="U201" s="82"/>
    </row>
    <row r="202" spans="1:21" s="71" customFormat="1" ht="15" customHeight="1" x14ac:dyDescent="0.15">
      <c r="A202" s="71">
        <f t="shared" si="3"/>
        <v>13049</v>
      </c>
      <c r="B202" s="71" t="s">
        <v>1977</v>
      </c>
      <c r="C202" s="71">
        <v>1</v>
      </c>
      <c r="D202" s="71" t="s">
        <v>1986</v>
      </c>
      <c r="E202" s="71">
        <v>3</v>
      </c>
      <c r="F202" s="71">
        <v>49</v>
      </c>
      <c r="G202" s="87">
        <v>49</v>
      </c>
      <c r="H202" s="89" t="s">
        <v>1039</v>
      </c>
      <c r="I202" s="89" t="s">
        <v>3333</v>
      </c>
      <c r="J202" s="84" t="s">
        <v>1040</v>
      </c>
      <c r="K202" s="84" t="s">
        <v>1041</v>
      </c>
      <c r="L202" s="83" t="s">
        <v>2368</v>
      </c>
      <c r="M202" s="83" t="s">
        <v>2369</v>
      </c>
      <c r="N202" s="29"/>
      <c r="O202" s="82"/>
      <c r="P202" s="82"/>
      <c r="Q202" s="82"/>
      <c r="R202" s="82"/>
      <c r="S202" s="82"/>
      <c r="T202" s="82"/>
      <c r="U202" s="82"/>
    </row>
    <row r="203" spans="1:21" s="71" customFormat="1" ht="15" customHeight="1" x14ac:dyDescent="0.15">
      <c r="A203" s="71">
        <f t="shared" si="3"/>
        <v>13050</v>
      </c>
      <c r="B203" s="71" t="s">
        <v>1977</v>
      </c>
      <c r="C203" s="71">
        <v>1</v>
      </c>
      <c r="D203" s="71" t="s">
        <v>1986</v>
      </c>
      <c r="E203" s="71">
        <v>3</v>
      </c>
      <c r="F203" s="71">
        <v>50</v>
      </c>
      <c r="G203" s="87">
        <v>50</v>
      </c>
      <c r="H203" s="89" t="s">
        <v>1042</v>
      </c>
      <c r="I203" s="89" t="s">
        <v>3334</v>
      </c>
      <c r="J203" s="84" t="s">
        <v>934</v>
      </c>
      <c r="K203" s="84" t="s">
        <v>935</v>
      </c>
      <c r="L203" s="83" t="s">
        <v>2278</v>
      </c>
      <c r="M203" s="83" t="s">
        <v>2279</v>
      </c>
    </row>
    <row r="204" spans="1:21" s="71" customFormat="1" ht="15" customHeight="1" x14ac:dyDescent="0.15">
      <c r="A204" s="71">
        <f t="shared" si="3"/>
        <v>13051</v>
      </c>
      <c r="B204" s="71" t="s">
        <v>1977</v>
      </c>
      <c r="C204" s="71">
        <v>1</v>
      </c>
      <c r="D204" s="71" t="s">
        <v>1986</v>
      </c>
      <c r="E204" s="71">
        <v>3</v>
      </c>
      <c r="F204" s="71">
        <v>51</v>
      </c>
      <c r="G204" s="87">
        <v>51</v>
      </c>
      <c r="H204" s="89" t="s">
        <v>1043</v>
      </c>
      <c r="I204" s="89" t="s">
        <v>3335</v>
      </c>
      <c r="J204" s="84" t="s">
        <v>1044</v>
      </c>
      <c r="K204" s="84" t="s">
        <v>1045</v>
      </c>
      <c r="L204" s="83" t="s">
        <v>2370</v>
      </c>
      <c r="M204" s="83" t="s">
        <v>2371</v>
      </c>
      <c r="N204" s="81"/>
      <c r="O204" s="81"/>
      <c r="P204" s="81"/>
      <c r="Q204" s="81"/>
      <c r="R204" s="81"/>
      <c r="S204" s="81"/>
      <c r="T204" s="81"/>
      <c r="U204" s="81"/>
    </row>
    <row r="205" spans="1:21" s="71" customFormat="1" ht="15" customHeight="1" x14ac:dyDescent="0.15">
      <c r="A205" s="71">
        <f t="shared" si="3"/>
        <v>13052</v>
      </c>
      <c r="B205" s="71" t="s">
        <v>1977</v>
      </c>
      <c r="C205" s="71">
        <v>1</v>
      </c>
      <c r="D205" s="71" t="s">
        <v>1986</v>
      </c>
      <c r="E205" s="71">
        <v>3</v>
      </c>
      <c r="F205" s="71">
        <v>52</v>
      </c>
      <c r="G205" s="87">
        <v>52</v>
      </c>
      <c r="H205" s="89" t="s">
        <v>1046</v>
      </c>
      <c r="I205" s="89" t="s">
        <v>3336</v>
      </c>
      <c r="J205" s="83" t="s">
        <v>1047</v>
      </c>
      <c r="K205" s="83" t="s">
        <v>1048</v>
      </c>
      <c r="L205" s="83" t="s">
        <v>2372</v>
      </c>
      <c r="M205" s="83" t="s">
        <v>2373</v>
      </c>
    </row>
    <row r="206" spans="1:21" s="71" customFormat="1" ht="15" customHeight="1" x14ac:dyDescent="0.15">
      <c r="A206" s="71">
        <f t="shared" si="3"/>
        <v>13053</v>
      </c>
      <c r="B206" s="71" t="s">
        <v>1977</v>
      </c>
      <c r="C206" s="71">
        <v>1</v>
      </c>
      <c r="D206" s="71" t="s">
        <v>1986</v>
      </c>
      <c r="E206" s="71">
        <v>3</v>
      </c>
      <c r="F206" s="71">
        <v>53</v>
      </c>
      <c r="G206" s="87">
        <v>53</v>
      </c>
      <c r="H206" s="89" t="s">
        <v>1049</v>
      </c>
      <c r="I206" s="89" t="s">
        <v>3337</v>
      </c>
      <c r="J206" s="84" t="s">
        <v>744</v>
      </c>
      <c r="K206" s="84" t="s">
        <v>1050</v>
      </c>
      <c r="L206" s="83" t="s">
        <v>2374</v>
      </c>
      <c r="M206" s="83" t="s">
        <v>2375</v>
      </c>
      <c r="N206" s="29"/>
      <c r="O206" s="82"/>
      <c r="P206" s="82"/>
      <c r="Q206" s="82"/>
      <c r="R206" s="82"/>
      <c r="S206" s="82"/>
      <c r="T206" s="82"/>
      <c r="U206" s="82"/>
    </row>
    <row r="207" spans="1:21" s="71" customFormat="1" ht="15" customHeight="1" x14ac:dyDescent="0.15">
      <c r="A207" s="71">
        <f t="shared" si="3"/>
        <v>13054</v>
      </c>
      <c r="B207" s="71" t="s">
        <v>1977</v>
      </c>
      <c r="C207" s="71">
        <v>1</v>
      </c>
      <c r="D207" s="71" t="s">
        <v>1986</v>
      </c>
      <c r="E207" s="71">
        <v>3</v>
      </c>
      <c r="F207" s="71">
        <v>54</v>
      </c>
      <c r="G207" s="87">
        <v>54</v>
      </c>
      <c r="H207" s="89" t="s">
        <v>382</v>
      </c>
      <c r="I207" s="89" t="s">
        <v>3338</v>
      </c>
      <c r="J207" s="84" t="s">
        <v>1051</v>
      </c>
      <c r="K207" s="84" t="s">
        <v>1052</v>
      </c>
      <c r="L207" s="83" t="s">
        <v>2376</v>
      </c>
      <c r="M207" s="83" t="s">
        <v>2377</v>
      </c>
      <c r="N207" s="77"/>
    </row>
    <row r="208" spans="1:21" s="71" customFormat="1" ht="15" customHeight="1" x14ac:dyDescent="0.15">
      <c r="A208" s="71">
        <f t="shared" si="3"/>
        <v>13055</v>
      </c>
      <c r="B208" s="71" t="s">
        <v>1977</v>
      </c>
      <c r="C208" s="71">
        <v>1</v>
      </c>
      <c r="D208" s="71" t="s">
        <v>1986</v>
      </c>
      <c r="E208" s="71">
        <v>3</v>
      </c>
      <c r="F208" s="71">
        <v>55</v>
      </c>
      <c r="G208" s="87">
        <v>55</v>
      </c>
      <c r="H208" s="90" t="s">
        <v>1053</v>
      </c>
      <c r="I208" s="89" t="s">
        <v>3339</v>
      </c>
      <c r="J208" s="84" t="s">
        <v>1054</v>
      </c>
      <c r="K208" s="84" t="s">
        <v>1055</v>
      </c>
      <c r="L208" s="83" t="s">
        <v>2378</v>
      </c>
      <c r="M208" s="83" t="s">
        <v>2379</v>
      </c>
    </row>
    <row r="209" spans="1:21" s="71" customFormat="1" ht="15" customHeight="1" x14ac:dyDescent="0.15">
      <c r="A209" s="71">
        <f t="shared" si="3"/>
        <v>13056</v>
      </c>
      <c r="B209" s="71" t="s">
        <v>1977</v>
      </c>
      <c r="C209" s="71">
        <v>1</v>
      </c>
      <c r="D209" s="71" t="s">
        <v>1986</v>
      </c>
      <c r="E209" s="71">
        <v>3</v>
      </c>
      <c r="F209" s="71">
        <v>56</v>
      </c>
      <c r="G209" s="87">
        <v>56</v>
      </c>
      <c r="H209" s="90" t="s">
        <v>383</v>
      </c>
      <c r="I209" s="89" t="s">
        <v>3340</v>
      </c>
      <c r="J209" s="84" t="s">
        <v>1056</v>
      </c>
      <c r="K209" s="84" t="s">
        <v>1057</v>
      </c>
      <c r="L209" s="83" t="s">
        <v>2380</v>
      </c>
      <c r="M209" s="83" t="s">
        <v>2381</v>
      </c>
    </row>
    <row r="210" spans="1:21" s="71" customFormat="1" ht="15" customHeight="1" x14ac:dyDescent="0.15">
      <c r="A210" s="71">
        <f t="shared" si="3"/>
        <v>13057</v>
      </c>
      <c r="B210" s="71" t="s">
        <v>1977</v>
      </c>
      <c r="C210" s="71">
        <v>1</v>
      </c>
      <c r="D210" s="71" t="s">
        <v>1986</v>
      </c>
      <c r="E210" s="71">
        <v>3</v>
      </c>
      <c r="F210" s="71">
        <v>57</v>
      </c>
      <c r="G210" s="87">
        <v>57</v>
      </c>
      <c r="H210" s="89" t="s">
        <v>384</v>
      </c>
      <c r="I210" s="89" t="s">
        <v>3341</v>
      </c>
      <c r="J210" s="84" t="s">
        <v>1058</v>
      </c>
      <c r="K210" s="84" t="s">
        <v>1059</v>
      </c>
      <c r="L210" s="83" t="s">
        <v>2382</v>
      </c>
      <c r="M210" s="83" t="s">
        <v>2383</v>
      </c>
      <c r="O210" s="72"/>
      <c r="P210" s="79"/>
      <c r="Q210" s="79"/>
      <c r="R210" s="79"/>
      <c r="S210" s="79"/>
      <c r="T210" s="79"/>
      <c r="U210" s="79"/>
    </row>
    <row r="211" spans="1:21" s="71" customFormat="1" ht="15" customHeight="1" x14ac:dyDescent="0.15">
      <c r="A211" s="71">
        <f t="shared" si="3"/>
        <v>13058</v>
      </c>
      <c r="B211" s="71" t="s">
        <v>1977</v>
      </c>
      <c r="C211" s="71">
        <v>1</v>
      </c>
      <c r="D211" s="71" t="s">
        <v>1986</v>
      </c>
      <c r="E211" s="71">
        <v>3</v>
      </c>
      <c r="F211" s="71">
        <v>58</v>
      </c>
      <c r="G211" s="87">
        <v>58</v>
      </c>
      <c r="H211" s="89" t="s">
        <v>1060</v>
      </c>
      <c r="I211" s="89" t="s">
        <v>3342</v>
      </c>
      <c r="J211" s="84" t="s">
        <v>937</v>
      </c>
      <c r="K211" s="84" t="s">
        <v>1061</v>
      </c>
      <c r="L211" s="83" t="s">
        <v>2384</v>
      </c>
      <c r="M211" s="83" t="s">
        <v>2385</v>
      </c>
      <c r="N211" s="29"/>
      <c r="O211" s="82"/>
      <c r="P211" s="82"/>
      <c r="Q211" s="82"/>
      <c r="R211" s="82"/>
      <c r="S211" s="82"/>
      <c r="T211" s="82"/>
      <c r="U211" s="82"/>
    </row>
    <row r="212" spans="1:21" s="71" customFormat="1" ht="15" customHeight="1" x14ac:dyDescent="0.15">
      <c r="A212" s="71">
        <f t="shared" si="3"/>
        <v>13059</v>
      </c>
      <c r="B212" s="71" t="s">
        <v>1977</v>
      </c>
      <c r="C212" s="71">
        <v>1</v>
      </c>
      <c r="D212" s="71" t="s">
        <v>1986</v>
      </c>
      <c r="E212" s="71">
        <v>3</v>
      </c>
      <c r="F212" s="71">
        <v>59</v>
      </c>
      <c r="G212" s="87">
        <v>59</v>
      </c>
      <c r="H212" s="89" t="s">
        <v>385</v>
      </c>
      <c r="I212" s="89" t="s">
        <v>3343</v>
      </c>
      <c r="J212" s="84" t="s">
        <v>937</v>
      </c>
      <c r="K212" s="84" t="s">
        <v>1062</v>
      </c>
      <c r="L212" s="83" t="s">
        <v>2280</v>
      </c>
      <c r="M212" s="83" t="s">
        <v>2281</v>
      </c>
      <c r="N212" s="82"/>
      <c r="O212" s="81"/>
      <c r="P212" s="81"/>
      <c r="Q212" s="81"/>
      <c r="R212" s="81"/>
      <c r="S212" s="81"/>
      <c r="T212" s="81"/>
      <c r="U212" s="81"/>
    </row>
    <row r="213" spans="1:21" s="71" customFormat="1" ht="15" customHeight="1" x14ac:dyDescent="0.15">
      <c r="A213" s="71">
        <f t="shared" si="3"/>
        <v>13060</v>
      </c>
      <c r="B213" s="71" t="s">
        <v>1977</v>
      </c>
      <c r="C213" s="71">
        <v>1</v>
      </c>
      <c r="D213" s="71" t="s">
        <v>1986</v>
      </c>
      <c r="E213" s="71">
        <v>3</v>
      </c>
      <c r="F213" s="71">
        <v>60</v>
      </c>
      <c r="G213" s="87">
        <v>60</v>
      </c>
      <c r="H213" s="89" t="s">
        <v>1063</v>
      </c>
      <c r="I213" s="89" t="s">
        <v>3344</v>
      </c>
      <c r="J213" s="84" t="s">
        <v>1064</v>
      </c>
      <c r="K213" s="84" t="s">
        <v>1065</v>
      </c>
      <c r="L213" s="83" t="s">
        <v>2386</v>
      </c>
      <c r="M213" s="83" t="s">
        <v>2387</v>
      </c>
      <c r="N213" s="75"/>
      <c r="O213" s="75"/>
      <c r="P213" s="75"/>
      <c r="Q213" s="75"/>
      <c r="R213" s="75"/>
      <c r="S213" s="75"/>
      <c r="T213" s="75"/>
      <c r="U213" s="75"/>
    </row>
    <row r="214" spans="1:21" s="74" customFormat="1" ht="15" customHeight="1" x14ac:dyDescent="0.15">
      <c r="A214" s="71">
        <f t="shared" si="3"/>
        <v>13061</v>
      </c>
      <c r="B214" s="71" t="s">
        <v>1977</v>
      </c>
      <c r="C214" s="71">
        <v>1</v>
      </c>
      <c r="D214" s="71" t="s">
        <v>1986</v>
      </c>
      <c r="E214" s="71">
        <v>3</v>
      </c>
      <c r="F214" s="71">
        <v>61</v>
      </c>
      <c r="G214" s="87">
        <v>61</v>
      </c>
      <c r="H214" s="89" t="s">
        <v>386</v>
      </c>
      <c r="I214" s="89" t="s">
        <v>3345</v>
      </c>
      <c r="J214" s="84" t="s">
        <v>841</v>
      </c>
      <c r="K214" s="84" t="s">
        <v>1066</v>
      </c>
      <c r="L214" s="83" t="s">
        <v>2388</v>
      </c>
      <c r="M214" s="83" t="s">
        <v>2389</v>
      </c>
      <c r="N214" s="71"/>
      <c r="O214" s="71"/>
      <c r="P214" s="71"/>
      <c r="Q214" s="71"/>
      <c r="R214" s="71"/>
      <c r="S214" s="71"/>
      <c r="T214" s="71"/>
      <c r="U214" s="71"/>
    </row>
    <row r="215" spans="1:21" s="71" customFormat="1" ht="15" customHeight="1" x14ac:dyDescent="0.15">
      <c r="A215" s="71">
        <f t="shared" si="3"/>
        <v>13062</v>
      </c>
      <c r="B215" s="71" t="s">
        <v>1977</v>
      </c>
      <c r="C215" s="71">
        <v>1</v>
      </c>
      <c r="D215" s="71" t="s">
        <v>1986</v>
      </c>
      <c r="E215" s="71">
        <v>3</v>
      </c>
      <c r="F215" s="71">
        <v>62</v>
      </c>
      <c r="G215" s="87">
        <v>62</v>
      </c>
      <c r="H215" s="89" t="s">
        <v>387</v>
      </c>
      <c r="I215" s="89" t="s">
        <v>3346</v>
      </c>
      <c r="J215" s="84" t="s">
        <v>1067</v>
      </c>
      <c r="K215" s="84" t="s">
        <v>1068</v>
      </c>
      <c r="L215" s="83" t="s">
        <v>2390</v>
      </c>
      <c r="M215" s="83" t="s">
        <v>2391</v>
      </c>
      <c r="N215" s="72"/>
      <c r="O215" s="77"/>
      <c r="P215" s="77"/>
      <c r="Q215" s="77"/>
      <c r="R215" s="77"/>
      <c r="S215" s="77"/>
      <c r="T215" s="77"/>
      <c r="U215" s="77"/>
    </row>
    <row r="216" spans="1:21" s="71" customFormat="1" ht="15" customHeight="1" x14ac:dyDescent="0.15">
      <c r="A216" s="71">
        <f t="shared" si="3"/>
        <v>13063</v>
      </c>
      <c r="B216" s="71" t="s">
        <v>1977</v>
      </c>
      <c r="C216" s="71">
        <v>1</v>
      </c>
      <c r="D216" s="71" t="s">
        <v>1986</v>
      </c>
      <c r="E216" s="71">
        <v>3</v>
      </c>
      <c r="F216" s="71">
        <v>63</v>
      </c>
      <c r="G216" s="87">
        <v>63</v>
      </c>
      <c r="H216" s="89" t="s">
        <v>388</v>
      </c>
      <c r="I216" s="89" t="s">
        <v>3347</v>
      </c>
      <c r="J216" s="84" t="s">
        <v>1069</v>
      </c>
      <c r="K216" s="84" t="s">
        <v>1070</v>
      </c>
      <c r="L216" s="83" t="s">
        <v>2392</v>
      </c>
      <c r="M216" s="83" t="s">
        <v>2393</v>
      </c>
    </row>
    <row r="217" spans="1:21" s="71" customFormat="1" ht="15" customHeight="1" x14ac:dyDescent="0.15">
      <c r="A217" s="71">
        <f t="shared" si="3"/>
        <v>13064</v>
      </c>
      <c r="B217" s="71" t="s">
        <v>1977</v>
      </c>
      <c r="C217" s="71">
        <v>1</v>
      </c>
      <c r="D217" s="71" t="s">
        <v>1986</v>
      </c>
      <c r="E217" s="71">
        <v>3</v>
      </c>
      <c r="F217" s="71">
        <v>64</v>
      </c>
      <c r="G217" s="87">
        <v>64</v>
      </c>
      <c r="H217" s="89" t="s">
        <v>1071</v>
      </c>
      <c r="I217" s="89" t="s">
        <v>3348</v>
      </c>
      <c r="J217" s="84" t="s">
        <v>1072</v>
      </c>
      <c r="K217" s="84" t="s">
        <v>1073</v>
      </c>
      <c r="L217" s="83" t="s">
        <v>2394</v>
      </c>
      <c r="M217" s="83" t="s">
        <v>2395</v>
      </c>
    </row>
    <row r="218" spans="1:21" s="71" customFormat="1" ht="15" customHeight="1" x14ac:dyDescent="0.15">
      <c r="A218" s="71">
        <f t="shared" si="3"/>
        <v>13065</v>
      </c>
      <c r="B218" s="71" t="s">
        <v>1977</v>
      </c>
      <c r="C218" s="71">
        <v>1</v>
      </c>
      <c r="D218" s="71" t="s">
        <v>1986</v>
      </c>
      <c r="E218" s="71">
        <v>3</v>
      </c>
      <c r="F218" s="71">
        <v>65</v>
      </c>
      <c r="G218" s="87">
        <v>65</v>
      </c>
      <c r="H218" s="89" t="s">
        <v>1074</v>
      </c>
      <c r="I218" s="89" t="s">
        <v>3349</v>
      </c>
      <c r="J218" s="84" t="s">
        <v>1075</v>
      </c>
      <c r="K218" s="84" t="s">
        <v>1076</v>
      </c>
      <c r="L218" s="83" t="s">
        <v>2396</v>
      </c>
      <c r="M218" s="83" t="s">
        <v>2397</v>
      </c>
      <c r="N218" s="72"/>
      <c r="O218" s="77"/>
      <c r="P218" s="77"/>
      <c r="Q218" s="77"/>
      <c r="R218" s="77"/>
      <c r="S218" s="77"/>
      <c r="T218" s="77"/>
      <c r="U218" s="77"/>
    </row>
    <row r="219" spans="1:21" s="71" customFormat="1" ht="15" customHeight="1" x14ac:dyDescent="0.15">
      <c r="A219" s="71">
        <f t="shared" si="3"/>
        <v>13066</v>
      </c>
      <c r="B219" s="71" t="s">
        <v>1977</v>
      </c>
      <c r="C219" s="71">
        <v>1</v>
      </c>
      <c r="D219" s="71" t="s">
        <v>1986</v>
      </c>
      <c r="E219" s="71">
        <v>3</v>
      </c>
      <c r="F219" s="71">
        <v>66</v>
      </c>
      <c r="G219" s="87">
        <v>66</v>
      </c>
      <c r="H219" s="89" t="s">
        <v>389</v>
      </c>
      <c r="I219" s="89" t="s">
        <v>3350</v>
      </c>
      <c r="J219" s="84" t="s">
        <v>1077</v>
      </c>
      <c r="K219" s="84" t="s">
        <v>1078</v>
      </c>
      <c r="L219" s="83" t="s">
        <v>2398</v>
      </c>
      <c r="M219" s="83" t="s">
        <v>2399</v>
      </c>
    </row>
    <row r="220" spans="1:21" s="71" customFormat="1" ht="15" customHeight="1" x14ac:dyDescent="0.15">
      <c r="A220" s="71">
        <f t="shared" si="3"/>
        <v>13067</v>
      </c>
      <c r="B220" s="71" t="s">
        <v>1977</v>
      </c>
      <c r="C220" s="71">
        <v>1</v>
      </c>
      <c r="D220" s="71" t="s">
        <v>1986</v>
      </c>
      <c r="E220" s="71">
        <v>3</v>
      </c>
      <c r="F220" s="71">
        <v>67</v>
      </c>
      <c r="G220" s="87">
        <v>67</v>
      </c>
      <c r="H220" s="89" t="s">
        <v>390</v>
      </c>
      <c r="I220" s="89" t="s">
        <v>3351</v>
      </c>
      <c r="J220" s="84" t="s">
        <v>1079</v>
      </c>
      <c r="K220" s="84" t="s">
        <v>1080</v>
      </c>
      <c r="L220" s="83" t="s">
        <v>2400</v>
      </c>
      <c r="M220" s="83" t="s">
        <v>2401</v>
      </c>
      <c r="O220" s="72"/>
      <c r="P220" s="79"/>
      <c r="Q220" s="79"/>
      <c r="R220" s="79"/>
      <c r="S220" s="79"/>
      <c r="T220" s="79"/>
      <c r="U220" s="79"/>
    </row>
    <row r="221" spans="1:21" s="71" customFormat="1" ht="15" customHeight="1" x14ac:dyDescent="0.15">
      <c r="A221" s="71">
        <f t="shared" si="3"/>
        <v>13068</v>
      </c>
      <c r="B221" s="71" t="s">
        <v>1977</v>
      </c>
      <c r="C221" s="71">
        <v>1</v>
      </c>
      <c r="D221" s="71" t="s">
        <v>1986</v>
      </c>
      <c r="E221" s="71">
        <v>3</v>
      </c>
      <c r="F221" s="71">
        <v>68</v>
      </c>
      <c r="G221" s="87">
        <v>68</v>
      </c>
      <c r="H221" s="93" t="s">
        <v>391</v>
      </c>
      <c r="I221" s="89" t="s">
        <v>3352</v>
      </c>
      <c r="J221" s="96" t="s">
        <v>858</v>
      </c>
      <c r="K221" s="84" t="s">
        <v>1081</v>
      </c>
      <c r="L221" s="83" t="s">
        <v>2402</v>
      </c>
      <c r="M221" s="83" t="s">
        <v>2403</v>
      </c>
    </row>
    <row r="222" spans="1:21" s="71" customFormat="1" ht="15" customHeight="1" x14ac:dyDescent="0.15">
      <c r="A222" s="71">
        <f t="shared" si="3"/>
        <v>13069</v>
      </c>
      <c r="B222" s="71" t="s">
        <v>1977</v>
      </c>
      <c r="C222" s="71">
        <v>1</v>
      </c>
      <c r="D222" s="71" t="s">
        <v>1986</v>
      </c>
      <c r="E222" s="71">
        <v>3</v>
      </c>
      <c r="F222" s="71">
        <v>69</v>
      </c>
      <c r="G222" s="91">
        <v>69</v>
      </c>
      <c r="H222" s="93" t="s">
        <v>1082</v>
      </c>
      <c r="I222" s="89" t="s">
        <v>3353</v>
      </c>
      <c r="J222" s="96" t="s">
        <v>1083</v>
      </c>
      <c r="K222" s="96" t="s">
        <v>1084</v>
      </c>
      <c r="L222" s="83" t="s">
        <v>2404</v>
      </c>
      <c r="M222" s="83" t="s">
        <v>2405</v>
      </c>
      <c r="N222" s="29"/>
      <c r="O222" s="82"/>
      <c r="P222" s="82"/>
      <c r="Q222" s="82"/>
      <c r="R222" s="82"/>
      <c r="S222" s="82"/>
      <c r="T222" s="82"/>
      <c r="U222" s="82"/>
    </row>
    <row r="223" spans="1:21" s="71" customFormat="1" ht="15" customHeight="1" x14ac:dyDescent="0.15">
      <c r="A223" s="71">
        <f t="shared" si="3"/>
        <v>13070</v>
      </c>
      <c r="B223" s="71" t="s">
        <v>1977</v>
      </c>
      <c r="C223" s="71">
        <v>1</v>
      </c>
      <c r="D223" s="71" t="s">
        <v>1986</v>
      </c>
      <c r="E223" s="71">
        <v>3</v>
      </c>
      <c r="F223" s="71">
        <v>70</v>
      </c>
      <c r="G223" s="91">
        <v>70</v>
      </c>
      <c r="H223" s="93" t="s">
        <v>1085</v>
      </c>
      <c r="I223" s="89" t="s">
        <v>3354</v>
      </c>
      <c r="J223" s="96" t="s">
        <v>940</v>
      </c>
      <c r="K223" s="96" t="s">
        <v>941</v>
      </c>
      <c r="L223" s="83" t="s">
        <v>2282</v>
      </c>
      <c r="M223" s="83" t="s">
        <v>2283</v>
      </c>
      <c r="N223" s="74"/>
    </row>
    <row r="224" spans="1:21" s="71" customFormat="1" ht="15" customHeight="1" x14ac:dyDescent="0.15">
      <c r="A224" s="71">
        <f t="shared" si="3"/>
        <v>13071</v>
      </c>
      <c r="B224" s="71" t="s">
        <v>1977</v>
      </c>
      <c r="C224" s="71">
        <v>1</v>
      </c>
      <c r="D224" s="71" t="s">
        <v>1986</v>
      </c>
      <c r="E224" s="71">
        <v>3</v>
      </c>
      <c r="F224" s="71">
        <v>71</v>
      </c>
      <c r="G224" s="91">
        <v>71</v>
      </c>
      <c r="H224" s="93" t="s">
        <v>1086</v>
      </c>
      <c r="I224" s="89" t="s">
        <v>3355</v>
      </c>
      <c r="J224" s="96" t="s">
        <v>1087</v>
      </c>
      <c r="K224" s="96" t="s">
        <v>1088</v>
      </c>
      <c r="L224" s="83" t="s">
        <v>2406</v>
      </c>
      <c r="M224" s="83" t="s">
        <v>2407</v>
      </c>
      <c r="N224" s="82"/>
      <c r="O224" s="81"/>
      <c r="P224" s="81"/>
      <c r="Q224" s="81"/>
      <c r="R224" s="81"/>
      <c r="S224" s="81"/>
      <c r="T224" s="81"/>
      <c r="U224" s="81"/>
    </row>
    <row r="225" spans="1:21" s="71" customFormat="1" ht="15" customHeight="1" x14ac:dyDescent="0.15">
      <c r="A225" s="71">
        <f t="shared" si="3"/>
        <v>13072</v>
      </c>
      <c r="B225" s="71" t="s">
        <v>1977</v>
      </c>
      <c r="C225" s="71">
        <v>1</v>
      </c>
      <c r="D225" s="71" t="s">
        <v>1986</v>
      </c>
      <c r="E225" s="71">
        <v>3</v>
      </c>
      <c r="F225" s="71">
        <v>72</v>
      </c>
      <c r="G225" s="91">
        <v>72</v>
      </c>
      <c r="H225" s="93" t="s">
        <v>392</v>
      </c>
      <c r="I225" s="89" t="s">
        <v>3356</v>
      </c>
      <c r="J225" s="96" t="s">
        <v>876</v>
      </c>
      <c r="K225" s="96" t="s">
        <v>1089</v>
      </c>
      <c r="L225" s="83" t="s">
        <v>2408</v>
      </c>
      <c r="M225" s="83" t="s">
        <v>2409</v>
      </c>
    </row>
    <row r="226" spans="1:21" s="71" customFormat="1" ht="15" customHeight="1" x14ac:dyDescent="0.15">
      <c r="A226" s="71">
        <f t="shared" si="3"/>
        <v>13073</v>
      </c>
      <c r="B226" s="71" t="s">
        <v>1977</v>
      </c>
      <c r="C226" s="71">
        <v>1</v>
      </c>
      <c r="D226" s="71" t="s">
        <v>1986</v>
      </c>
      <c r="E226" s="71">
        <v>3</v>
      </c>
      <c r="F226" s="71">
        <v>73</v>
      </c>
      <c r="G226" s="91">
        <v>73</v>
      </c>
      <c r="H226" s="93" t="s">
        <v>393</v>
      </c>
      <c r="I226" s="89" t="s">
        <v>3357</v>
      </c>
      <c r="J226" s="96" t="s">
        <v>1090</v>
      </c>
      <c r="K226" s="96" t="s">
        <v>1091</v>
      </c>
      <c r="L226" s="83" t="s">
        <v>2410</v>
      </c>
      <c r="M226" s="83" t="s">
        <v>2411</v>
      </c>
      <c r="N226" s="82"/>
      <c r="O226" s="81"/>
      <c r="P226" s="81"/>
      <c r="Q226" s="81"/>
      <c r="R226" s="81"/>
      <c r="S226" s="81"/>
      <c r="T226" s="81"/>
      <c r="U226" s="81"/>
    </row>
    <row r="227" spans="1:21" s="71" customFormat="1" ht="15" customHeight="1" x14ac:dyDescent="0.15">
      <c r="A227" s="71">
        <f t="shared" si="3"/>
        <v>13074</v>
      </c>
      <c r="B227" s="71" t="s">
        <v>1977</v>
      </c>
      <c r="C227" s="71">
        <v>1</v>
      </c>
      <c r="D227" s="71" t="s">
        <v>1986</v>
      </c>
      <c r="E227" s="71">
        <v>3</v>
      </c>
      <c r="F227" s="71">
        <v>74</v>
      </c>
      <c r="G227" s="91">
        <v>74</v>
      </c>
      <c r="H227" s="93" t="s">
        <v>42</v>
      </c>
      <c r="I227" s="89" t="s">
        <v>3358</v>
      </c>
      <c r="J227" s="96" t="s">
        <v>43</v>
      </c>
      <c r="K227" s="96" t="s">
        <v>1092</v>
      </c>
      <c r="L227" s="83" t="s">
        <v>2276</v>
      </c>
      <c r="M227" s="83" t="s">
        <v>44</v>
      </c>
      <c r="N227" s="77"/>
    </row>
    <row r="228" spans="1:21" s="71" customFormat="1" ht="15" customHeight="1" x14ac:dyDescent="0.15">
      <c r="A228" s="71">
        <f t="shared" si="3"/>
        <v>13075</v>
      </c>
      <c r="B228" s="71" t="s">
        <v>1977</v>
      </c>
      <c r="C228" s="71">
        <v>1</v>
      </c>
      <c r="D228" s="71" t="s">
        <v>1986</v>
      </c>
      <c r="E228" s="71">
        <v>3</v>
      </c>
      <c r="F228" s="71">
        <v>75</v>
      </c>
      <c r="G228" s="91">
        <v>75</v>
      </c>
      <c r="H228" s="93" t="s">
        <v>3359</v>
      </c>
      <c r="I228" s="89" t="s">
        <v>3280</v>
      </c>
      <c r="J228" s="96" t="s">
        <v>43</v>
      </c>
      <c r="K228" s="96" t="s">
        <v>932</v>
      </c>
      <c r="L228" s="83" t="s">
        <v>2276</v>
      </c>
      <c r="M228" s="83" t="s">
        <v>2277</v>
      </c>
      <c r="N228" s="77"/>
    </row>
    <row r="229" spans="1:21" s="71" customFormat="1" ht="15" customHeight="1" x14ac:dyDescent="0.15">
      <c r="A229" s="71">
        <f t="shared" si="3"/>
        <v>13076</v>
      </c>
      <c r="B229" s="71" t="s">
        <v>1977</v>
      </c>
      <c r="C229" s="71">
        <v>1</v>
      </c>
      <c r="D229" s="71" t="s">
        <v>1986</v>
      </c>
      <c r="E229" s="71">
        <v>3</v>
      </c>
      <c r="F229" s="71">
        <v>76</v>
      </c>
      <c r="G229" s="91">
        <v>76</v>
      </c>
      <c r="H229" s="93" t="s">
        <v>394</v>
      </c>
      <c r="I229" s="89" t="s">
        <v>3360</v>
      </c>
      <c r="J229" s="96" t="s">
        <v>1093</v>
      </c>
      <c r="K229" s="96" t="s">
        <v>1094</v>
      </c>
      <c r="L229" s="83" t="s">
        <v>2412</v>
      </c>
      <c r="M229" s="83" t="s">
        <v>2413</v>
      </c>
      <c r="N229" s="75"/>
      <c r="O229" s="75"/>
      <c r="P229" s="75"/>
      <c r="Q229" s="75"/>
      <c r="R229" s="75"/>
      <c r="S229" s="75"/>
      <c r="T229" s="75"/>
      <c r="U229" s="75"/>
    </row>
    <row r="230" spans="1:21" s="71" customFormat="1" ht="15" customHeight="1" x14ac:dyDescent="0.15">
      <c r="A230" s="71">
        <f t="shared" si="3"/>
        <v>13077</v>
      </c>
      <c r="B230" s="71" t="s">
        <v>1977</v>
      </c>
      <c r="C230" s="71">
        <v>1</v>
      </c>
      <c r="D230" s="71" t="s">
        <v>1986</v>
      </c>
      <c r="E230" s="71">
        <v>3</v>
      </c>
      <c r="F230" s="71">
        <v>77</v>
      </c>
      <c r="G230" s="91">
        <v>77</v>
      </c>
      <c r="H230" s="93" t="s">
        <v>1095</v>
      </c>
      <c r="I230" s="89" t="s">
        <v>3361</v>
      </c>
      <c r="J230" s="96" t="s">
        <v>930</v>
      </c>
      <c r="K230" s="96" t="s">
        <v>931</v>
      </c>
      <c r="L230" s="83" t="s">
        <v>2274</v>
      </c>
      <c r="M230" s="83" t="s">
        <v>2275</v>
      </c>
      <c r="N230" s="77"/>
    </row>
    <row r="231" spans="1:21" s="75" customFormat="1" ht="15" customHeight="1" x14ac:dyDescent="0.15">
      <c r="A231" s="71">
        <f t="shared" si="3"/>
        <v>13078</v>
      </c>
      <c r="B231" s="71" t="s">
        <v>1977</v>
      </c>
      <c r="C231" s="71">
        <v>1</v>
      </c>
      <c r="D231" s="71" t="s">
        <v>1986</v>
      </c>
      <c r="E231" s="71">
        <v>3</v>
      </c>
      <c r="F231" s="71">
        <v>78</v>
      </c>
      <c r="G231" s="91">
        <v>78</v>
      </c>
      <c r="H231" s="93" t="s">
        <v>395</v>
      </c>
      <c r="I231" s="89" t="s">
        <v>3362</v>
      </c>
      <c r="J231" s="96" t="s">
        <v>1096</v>
      </c>
      <c r="K231" s="96" t="s">
        <v>1097</v>
      </c>
      <c r="L231" s="83" t="s">
        <v>2414</v>
      </c>
      <c r="M231" s="83" t="s">
        <v>2415</v>
      </c>
      <c r="N231" s="71"/>
      <c r="O231" s="71"/>
      <c r="P231" s="71"/>
      <c r="Q231" s="71"/>
      <c r="R231" s="71"/>
      <c r="S231" s="71"/>
      <c r="T231" s="71"/>
      <c r="U231" s="71"/>
    </row>
    <row r="232" spans="1:21" s="75" customFormat="1" ht="15" customHeight="1" x14ac:dyDescent="0.15">
      <c r="A232" s="71">
        <f t="shared" si="3"/>
        <v>13079</v>
      </c>
      <c r="B232" s="71" t="s">
        <v>1977</v>
      </c>
      <c r="C232" s="94">
        <v>1</v>
      </c>
      <c r="D232" s="71" t="s">
        <v>1986</v>
      </c>
      <c r="E232" s="94">
        <v>3</v>
      </c>
      <c r="F232" s="71">
        <v>79</v>
      </c>
      <c r="G232" s="91">
        <v>79</v>
      </c>
      <c r="H232" s="93" t="s">
        <v>396</v>
      </c>
      <c r="I232" s="89" t="s">
        <v>3363</v>
      </c>
      <c r="J232" s="96" t="s">
        <v>897</v>
      </c>
      <c r="K232" s="96" t="s">
        <v>1098</v>
      </c>
      <c r="L232" s="83" t="s">
        <v>2416</v>
      </c>
      <c r="M232" s="83" t="s">
        <v>2417</v>
      </c>
      <c r="N232" s="71"/>
      <c r="O232" s="71"/>
      <c r="P232" s="71"/>
      <c r="Q232" s="71"/>
      <c r="R232" s="71"/>
      <c r="S232" s="71"/>
      <c r="T232" s="71"/>
      <c r="U232" s="71"/>
    </row>
    <row r="233" spans="1:21" s="75" customFormat="1" ht="15" customHeight="1" x14ac:dyDescent="0.15">
      <c r="A233" s="71">
        <f t="shared" si="3"/>
        <v>13080</v>
      </c>
      <c r="B233" s="71" t="s">
        <v>1977</v>
      </c>
      <c r="C233" s="94">
        <v>1</v>
      </c>
      <c r="D233" s="71" t="s">
        <v>1986</v>
      </c>
      <c r="E233" s="94">
        <v>3</v>
      </c>
      <c r="F233" s="71">
        <v>80</v>
      </c>
      <c r="G233" s="91">
        <v>80</v>
      </c>
      <c r="H233" s="93" t="s">
        <v>1099</v>
      </c>
      <c r="I233" s="89" t="s">
        <v>3364</v>
      </c>
      <c r="J233" s="96" t="s">
        <v>1100</v>
      </c>
      <c r="K233" s="96" t="s">
        <v>1101</v>
      </c>
      <c r="L233" s="83" t="s">
        <v>2418</v>
      </c>
      <c r="M233" s="83" t="s">
        <v>2419</v>
      </c>
      <c r="N233" s="71"/>
      <c r="O233" s="71"/>
      <c r="P233" s="71"/>
      <c r="Q233" s="71"/>
      <c r="R233" s="71"/>
      <c r="S233" s="71"/>
      <c r="T233" s="71"/>
      <c r="U233" s="71"/>
    </row>
    <row r="234" spans="1:21" s="75" customFormat="1" ht="15" customHeight="1" x14ac:dyDescent="0.15">
      <c r="A234" s="71">
        <f t="shared" si="3"/>
        <v>22001</v>
      </c>
      <c r="B234" s="71" t="s">
        <v>1978</v>
      </c>
      <c r="C234" s="94">
        <v>2</v>
      </c>
      <c r="D234" s="71" t="s">
        <v>1985</v>
      </c>
      <c r="E234" s="94">
        <v>2</v>
      </c>
      <c r="F234" s="94">
        <v>1</v>
      </c>
      <c r="G234" s="91">
        <v>1</v>
      </c>
      <c r="H234" s="93" t="s">
        <v>1102</v>
      </c>
      <c r="I234" s="93" t="s">
        <v>3382</v>
      </c>
      <c r="J234" s="96" t="s">
        <v>1103</v>
      </c>
      <c r="K234" s="96" t="s">
        <v>1104</v>
      </c>
      <c r="L234" s="83" t="s">
        <v>2420</v>
      </c>
      <c r="M234" s="83" t="s">
        <v>2421</v>
      </c>
      <c r="N234" s="77"/>
      <c r="O234" s="71"/>
      <c r="P234" s="71"/>
      <c r="Q234" s="71"/>
      <c r="R234" s="71"/>
      <c r="S234" s="71"/>
      <c r="T234" s="71"/>
      <c r="U234" s="71"/>
    </row>
    <row r="235" spans="1:21" s="75" customFormat="1" ht="15" customHeight="1" x14ac:dyDescent="0.15">
      <c r="A235" s="71">
        <f t="shared" si="3"/>
        <v>22002</v>
      </c>
      <c r="B235" s="71" t="s">
        <v>1978</v>
      </c>
      <c r="C235" s="94">
        <v>2</v>
      </c>
      <c r="D235" s="71" t="s">
        <v>1985</v>
      </c>
      <c r="E235" s="94">
        <v>2</v>
      </c>
      <c r="F235" s="94">
        <v>2</v>
      </c>
      <c r="G235" s="91">
        <v>2</v>
      </c>
      <c r="H235" s="93" t="s">
        <v>1105</v>
      </c>
      <c r="I235" s="93" t="s">
        <v>3410</v>
      </c>
      <c r="J235" s="96" t="s">
        <v>1106</v>
      </c>
      <c r="K235" s="96" t="s">
        <v>1107</v>
      </c>
      <c r="L235" s="83" t="s">
        <v>2422</v>
      </c>
      <c r="M235" s="83" t="s">
        <v>2423</v>
      </c>
      <c r="N235" s="82"/>
      <c r="O235" s="81"/>
      <c r="P235" s="81"/>
      <c r="Q235" s="81"/>
      <c r="R235" s="81"/>
      <c r="S235" s="81"/>
      <c r="T235" s="81"/>
      <c r="U235" s="81"/>
    </row>
    <row r="236" spans="1:21" s="75" customFormat="1" ht="15" customHeight="1" x14ac:dyDescent="0.15">
      <c r="A236" s="71">
        <f t="shared" si="3"/>
        <v>22003</v>
      </c>
      <c r="B236" s="71" t="s">
        <v>1978</v>
      </c>
      <c r="C236" s="94">
        <v>2</v>
      </c>
      <c r="D236" s="71" t="s">
        <v>1985</v>
      </c>
      <c r="E236" s="94">
        <v>2</v>
      </c>
      <c r="F236" s="94">
        <v>3</v>
      </c>
      <c r="G236" s="91">
        <v>3</v>
      </c>
      <c r="H236" s="93" t="s">
        <v>1108</v>
      </c>
      <c r="I236" s="93" t="s">
        <v>3411</v>
      </c>
      <c r="J236" s="96" t="s">
        <v>1109</v>
      </c>
      <c r="K236" s="96" t="s">
        <v>1110</v>
      </c>
      <c r="L236" s="83" t="s">
        <v>2424</v>
      </c>
      <c r="M236" s="83" t="s">
        <v>2425</v>
      </c>
      <c r="N236" s="71"/>
      <c r="O236" s="71"/>
      <c r="P236" s="71"/>
      <c r="Q236" s="71"/>
      <c r="R236" s="71"/>
      <c r="S236" s="71"/>
      <c r="T236" s="71"/>
      <c r="U236" s="71"/>
    </row>
    <row r="237" spans="1:21" s="75" customFormat="1" ht="15" customHeight="1" x14ac:dyDescent="0.15">
      <c r="A237" s="71">
        <f t="shared" si="3"/>
        <v>22004</v>
      </c>
      <c r="B237" s="71" t="s">
        <v>1978</v>
      </c>
      <c r="C237" s="94">
        <v>2</v>
      </c>
      <c r="D237" s="71" t="s">
        <v>1985</v>
      </c>
      <c r="E237" s="94">
        <v>2</v>
      </c>
      <c r="F237" s="94">
        <v>4</v>
      </c>
      <c r="G237" s="91">
        <v>4</v>
      </c>
      <c r="H237" s="93" t="s">
        <v>1111</v>
      </c>
      <c r="I237" s="93" t="s">
        <v>3412</v>
      </c>
      <c r="J237" s="96" t="s">
        <v>1112</v>
      </c>
      <c r="K237" s="96" t="s">
        <v>1113</v>
      </c>
      <c r="L237" s="83" t="s">
        <v>2426</v>
      </c>
      <c r="M237" s="83" t="s">
        <v>2427</v>
      </c>
      <c r="N237" s="29"/>
      <c r="O237" s="82"/>
      <c r="P237" s="82"/>
      <c r="Q237" s="82"/>
      <c r="R237" s="82"/>
      <c r="S237" s="82"/>
      <c r="T237" s="82"/>
      <c r="U237" s="82"/>
    </row>
    <row r="238" spans="1:21" s="75" customFormat="1" ht="15" customHeight="1" x14ac:dyDescent="0.15">
      <c r="A238" s="71">
        <f t="shared" si="3"/>
        <v>22005</v>
      </c>
      <c r="B238" s="71" t="s">
        <v>1978</v>
      </c>
      <c r="C238" s="94">
        <v>2</v>
      </c>
      <c r="D238" s="71" t="s">
        <v>1985</v>
      </c>
      <c r="E238" s="94">
        <v>2</v>
      </c>
      <c r="F238" s="94">
        <v>5</v>
      </c>
      <c r="G238" s="91">
        <v>5</v>
      </c>
      <c r="H238" s="93" t="s">
        <v>1114</v>
      </c>
      <c r="I238" s="93" t="s">
        <v>3413</v>
      </c>
      <c r="J238" s="96" t="s">
        <v>1115</v>
      </c>
      <c r="K238" s="96" t="s">
        <v>1116</v>
      </c>
      <c r="L238" s="83" t="s">
        <v>2428</v>
      </c>
      <c r="M238" s="83" t="s">
        <v>2429</v>
      </c>
      <c r="N238" s="71"/>
      <c r="O238" s="71"/>
      <c r="P238" s="71"/>
      <c r="Q238" s="71"/>
      <c r="R238" s="71"/>
      <c r="S238" s="71"/>
      <c r="T238" s="71"/>
      <c r="U238" s="71"/>
    </row>
    <row r="239" spans="1:21" s="75" customFormat="1" ht="15" customHeight="1" x14ac:dyDescent="0.15">
      <c r="A239" s="71">
        <f t="shared" si="3"/>
        <v>22006</v>
      </c>
      <c r="B239" s="71" t="s">
        <v>1978</v>
      </c>
      <c r="C239" s="94">
        <v>2</v>
      </c>
      <c r="D239" s="71" t="s">
        <v>1985</v>
      </c>
      <c r="E239" s="94">
        <v>2</v>
      </c>
      <c r="F239" s="94">
        <v>6</v>
      </c>
      <c r="G239" s="91">
        <v>6</v>
      </c>
      <c r="H239" s="93" t="s">
        <v>1117</v>
      </c>
      <c r="I239" s="93" t="s">
        <v>3414</v>
      </c>
      <c r="J239" s="96" t="s">
        <v>1118</v>
      </c>
      <c r="K239" s="96" t="s">
        <v>1119</v>
      </c>
      <c r="L239" s="83" t="s">
        <v>2430</v>
      </c>
      <c r="M239" s="83" t="s">
        <v>2431</v>
      </c>
      <c r="N239" s="71"/>
      <c r="O239" s="71"/>
      <c r="P239" s="71"/>
      <c r="Q239" s="71"/>
      <c r="R239" s="71"/>
      <c r="S239" s="71"/>
      <c r="T239" s="71"/>
      <c r="U239" s="71"/>
    </row>
    <row r="240" spans="1:21" s="75" customFormat="1" ht="15" customHeight="1" x14ac:dyDescent="0.15">
      <c r="A240" s="71">
        <f t="shared" si="3"/>
        <v>22007</v>
      </c>
      <c r="B240" s="71" t="s">
        <v>1978</v>
      </c>
      <c r="C240" s="94">
        <v>2</v>
      </c>
      <c r="D240" s="71" t="s">
        <v>1985</v>
      </c>
      <c r="E240" s="94">
        <v>2</v>
      </c>
      <c r="F240" s="94">
        <v>7</v>
      </c>
      <c r="G240" s="91">
        <v>7</v>
      </c>
      <c r="H240" s="93" t="s">
        <v>1120</v>
      </c>
      <c r="I240" s="93" t="s">
        <v>3415</v>
      </c>
      <c r="J240" s="96" t="s">
        <v>1121</v>
      </c>
      <c r="K240" s="96" t="s">
        <v>1122</v>
      </c>
      <c r="L240" s="83" t="s">
        <v>2432</v>
      </c>
      <c r="M240" s="83" t="s">
        <v>2433</v>
      </c>
      <c r="N240" s="29"/>
      <c r="O240" s="29"/>
      <c r="P240" s="82"/>
      <c r="Q240" s="82"/>
      <c r="R240" s="82"/>
      <c r="S240" s="82"/>
      <c r="T240" s="82"/>
      <c r="U240" s="82"/>
    </row>
    <row r="241" spans="1:21" s="75" customFormat="1" ht="15" customHeight="1" x14ac:dyDescent="0.15">
      <c r="A241" s="71">
        <f t="shared" si="3"/>
        <v>22008</v>
      </c>
      <c r="B241" s="71" t="s">
        <v>1978</v>
      </c>
      <c r="C241" s="94">
        <v>2</v>
      </c>
      <c r="D241" s="71" t="s">
        <v>1985</v>
      </c>
      <c r="E241" s="94">
        <v>2</v>
      </c>
      <c r="F241" s="94">
        <v>8</v>
      </c>
      <c r="G241" s="91">
        <v>8</v>
      </c>
      <c r="H241" s="93" t="s">
        <v>1123</v>
      </c>
      <c r="I241" s="93" t="s">
        <v>3416</v>
      </c>
      <c r="J241" s="96" t="s">
        <v>1124</v>
      </c>
      <c r="K241" s="96" t="s">
        <v>1125</v>
      </c>
      <c r="L241" s="83" t="s">
        <v>2434</v>
      </c>
      <c r="M241" s="83" t="s">
        <v>2435</v>
      </c>
      <c r="N241" s="81"/>
      <c r="O241" s="71"/>
      <c r="P241" s="81"/>
      <c r="Q241" s="81"/>
      <c r="R241" s="81"/>
      <c r="S241" s="81"/>
      <c r="T241" s="81"/>
      <c r="U241" s="81"/>
    </row>
    <row r="242" spans="1:21" s="75" customFormat="1" ht="15" customHeight="1" x14ac:dyDescent="0.15">
      <c r="A242" s="71">
        <f t="shared" si="3"/>
        <v>22009</v>
      </c>
      <c r="B242" s="71" t="s">
        <v>1978</v>
      </c>
      <c r="C242" s="94">
        <v>2</v>
      </c>
      <c r="D242" s="71" t="s">
        <v>1985</v>
      </c>
      <c r="E242" s="94">
        <v>2</v>
      </c>
      <c r="F242" s="94">
        <v>9</v>
      </c>
      <c r="G242" s="91">
        <v>9</v>
      </c>
      <c r="H242" s="93" t="s">
        <v>1126</v>
      </c>
      <c r="I242" s="93" t="s">
        <v>3417</v>
      </c>
      <c r="J242" s="96" t="s">
        <v>1127</v>
      </c>
      <c r="K242" s="96" t="s">
        <v>1128</v>
      </c>
      <c r="L242" s="83" t="s">
        <v>2436</v>
      </c>
      <c r="M242" s="83" t="s">
        <v>2437</v>
      </c>
      <c r="N242" s="71"/>
      <c r="O242" s="71"/>
      <c r="P242" s="71"/>
      <c r="Q242" s="71"/>
      <c r="R242" s="71"/>
      <c r="S242" s="71"/>
      <c r="T242" s="71"/>
      <c r="U242" s="71"/>
    </row>
    <row r="243" spans="1:21" s="75" customFormat="1" ht="15" customHeight="1" x14ac:dyDescent="0.15">
      <c r="A243" s="71">
        <f t="shared" si="3"/>
        <v>22010</v>
      </c>
      <c r="B243" s="71" t="s">
        <v>1978</v>
      </c>
      <c r="C243" s="94">
        <v>2</v>
      </c>
      <c r="D243" s="71" t="s">
        <v>1985</v>
      </c>
      <c r="E243" s="94">
        <v>2</v>
      </c>
      <c r="F243" s="94">
        <v>10</v>
      </c>
      <c r="G243" s="91">
        <v>10</v>
      </c>
      <c r="H243" s="93" t="s">
        <v>1129</v>
      </c>
      <c r="I243" s="93" t="s">
        <v>3418</v>
      </c>
      <c r="J243" s="96" t="s">
        <v>1130</v>
      </c>
      <c r="K243" s="96" t="s">
        <v>1131</v>
      </c>
      <c r="L243" s="83" t="s">
        <v>2438</v>
      </c>
      <c r="M243" s="83" t="s">
        <v>2439</v>
      </c>
      <c r="N243" s="71"/>
      <c r="O243" s="71"/>
      <c r="P243" s="71"/>
      <c r="Q243" s="71"/>
      <c r="R243" s="71"/>
      <c r="S243" s="71"/>
      <c r="T243" s="71"/>
      <c r="U243" s="71"/>
    </row>
    <row r="244" spans="1:21" s="75" customFormat="1" ht="15" customHeight="1" x14ac:dyDescent="0.15">
      <c r="A244" s="71">
        <f t="shared" si="3"/>
        <v>22011</v>
      </c>
      <c r="B244" s="71" t="s">
        <v>1978</v>
      </c>
      <c r="C244" s="94">
        <v>2</v>
      </c>
      <c r="D244" s="71" t="s">
        <v>1985</v>
      </c>
      <c r="E244" s="94">
        <v>2</v>
      </c>
      <c r="F244" s="94">
        <v>11</v>
      </c>
      <c r="G244" s="91">
        <v>11</v>
      </c>
      <c r="H244" s="93" t="s">
        <v>1132</v>
      </c>
      <c r="I244" s="93" t="s">
        <v>3419</v>
      </c>
      <c r="J244" s="96" t="s">
        <v>1133</v>
      </c>
      <c r="K244" s="96" t="s">
        <v>1134</v>
      </c>
      <c r="L244" s="83" t="s">
        <v>2440</v>
      </c>
      <c r="M244" s="83" t="s">
        <v>2441</v>
      </c>
      <c r="N244" s="82"/>
      <c r="O244" s="81"/>
      <c r="P244" s="81"/>
      <c r="Q244" s="81"/>
      <c r="R244" s="81"/>
      <c r="S244" s="81"/>
      <c r="T244" s="81"/>
      <c r="U244" s="81"/>
    </row>
    <row r="245" spans="1:21" s="75" customFormat="1" ht="15" customHeight="1" x14ac:dyDescent="0.15">
      <c r="A245" s="71">
        <f t="shared" si="3"/>
        <v>22012</v>
      </c>
      <c r="B245" s="71" t="s">
        <v>1978</v>
      </c>
      <c r="C245" s="94">
        <v>2</v>
      </c>
      <c r="D245" s="71" t="s">
        <v>1985</v>
      </c>
      <c r="E245" s="94">
        <v>2</v>
      </c>
      <c r="F245" s="94">
        <v>12</v>
      </c>
      <c r="G245" s="91">
        <v>12</v>
      </c>
      <c r="H245" s="93" t="s">
        <v>1135</v>
      </c>
      <c r="I245" s="93" t="s">
        <v>3420</v>
      </c>
      <c r="J245" s="96" t="s">
        <v>1136</v>
      </c>
      <c r="K245" s="96" t="s">
        <v>1137</v>
      </c>
      <c r="L245" s="83" t="s">
        <v>2442</v>
      </c>
      <c r="M245" s="83" t="s">
        <v>2443</v>
      </c>
      <c r="N245" s="82"/>
      <c r="O245" s="81"/>
      <c r="P245" s="81"/>
      <c r="Q245" s="81"/>
      <c r="R245" s="81"/>
      <c r="S245" s="81"/>
      <c r="T245" s="81"/>
      <c r="U245" s="81"/>
    </row>
    <row r="246" spans="1:21" s="75" customFormat="1" ht="15" customHeight="1" x14ac:dyDescent="0.15">
      <c r="A246" s="71">
        <f t="shared" si="3"/>
        <v>22013</v>
      </c>
      <c r="B246" s="71" t="s">
        <v>1978</v>
      </c>
      <c r="C246" s="94">
        <v>2</v>
      </c>
      <c r="D246" s="71" t="s">
        <v>1985</v>
      </c>
      <c r="E246" s="94">
        <v>2</v>
      </c>
      <c r="F246" s="94">
        <v>13</v>
      </c>
      <c r="G246" s="91">
        <v>13</v>
      </c>
      <c r="H246" s="93" t="s">
        <v>1138</v>
      </c>
      <c r="I246" s="93" t="s">
        <v>3421</v>
      </c>
      <c r="J246" s="96" t="s">
        <v>1139</v>
      </c>
      <c r="K246" s="96" t="s">
        <v>1140</v>
      </c>
      <c r="L246" s="83" t="s">
        <v>2444</v>
      </c>
      <c r="M246" s="83" t="s">
        <v>2445</v>
      </c>
      <c r="N246" s="77"/>
      <c r="O246" s="71"/>
      <c r="P246" s="71"/>
      <c r="Q246" s="71"/>
      <c r="R246" s="71"/>
      <c r="S246" s="71"/>
      <c r="T246" s="71"/>
      <c r="U246" s="71"/>
    </row>
    <row r="247" spans="1:21" s="75" customFormat="1" ht="15" customHeight="1" x14ac:dyDescent="0.15">
      <c r="A247" s="71">
        <f t="shared" si="3"/>
        <v>22014</v>
      </c>
      <c r="B247" s="71" t="s">
        <v>1978</v>
      </c>
      <c r="C247" s="94">
        <v>2</v>
      </c>
      <c r="D247" s="71" t="s">
        <v>1985</v>
      </c>
      <c r="E247" s="94">
        <v>2</v>
      </c>
      <c r="F247" s="94">
        <v>14</v>
      </c>
      <c r="G247" s="91">
        <v>14</v>
      </c>
      <c r="H247" s="93" t="s">
        <v>1141</v>
      </c>
      <c r="I247" s="93" t="s">
        <v>3422</v>
      </c>
      <c r="J247" s="96" t="s">
        <v>1142</v>
      </c>
      <c r="K247" s="96" t="s">
        <v>1143</v>
      </c>
      <c r="L247" s="83" t="s">
        <v>2446</v>
      </c>
      <c r="M247" s="83" t="s">
        <v>2447</v>
      </c>
      <c r="N247" s="81"/>
      <c r="O247" s="72"/>
      <c r="P247" s="79"/>
      <c r="Q247" s="79"/>
      <c r="R247" s="79"/>
      <c r="S247" s="79"/>
      <c r="T247" s="79"/>
      <c r="U247" s="79"/>
    </row>
    <row r="248" spans="1:21" s="75" customFormat="1" ht="15" customHeight="1" x14ac:dyDescent="0.15">
      <c r="A248" s="71">
        <f t="shared" si="3"/>
        <v>22015</v>
      </c>
      <c r="B248" s="71" t="s">
        <v>1978</v>
      </c>
      <c r="C248" s="94">
        <v>2</v>
      </c>
      <c r="D248" s="71" t="s">
        <v>1985</v>
      </c>
      <c r="E248" s="94">
        <v>2</v>
      </c>
      <c r="F248" s="94">
        <v>15</v>
      </c>
      <c r="G248" s="91">
        <v>15</v>
      </c>
      <c r="H248" s="93" t="s">
        <v>1144</v>
      </c>
      <c r="I248" s="93" t="s">
        <v>3423</v>
      </c>
      <c r="J248" s="96" t="s">
        <v>1145</v>
      </c>
      <c r="K248" s="96" t="s">
        <v>1146</v>
      </c>
      <c r="L248" s="83" t="s">
        <v>2448</v>
      </c>
      <c r="M248" s="83" t="s">
        <v>2449</v>
      </c>
      <c r="N248" s="82"/>
      <c r="O248" s="81"/>
      <c r="P248" s="81"/>
      <c r="Q248" s="81"/>
      <c r="R248" s="81"/>
      <c r="S248" s="81"/>
      <c r="T248" s="81"/>
      <c r="U248" s="81"/>
    </row>
    <row r="249" spans="1:21" s="75" customFormat="1" ht="15" customHeight="1" x14ac:dyDescent="0.15">
      <c r="A249" s="71">
        <f t="shared" si="3"/>
        <v>22016</v>
      </c>
      <c r="B249" s="71" t="s">
        <v>1978</v>
      </c>
      <c r="C249" s="94">
        <v>2</v>
      </c>
      <c r="D249" s="71" t="s">
        <v>1985</v>
      </c>
      <c r="E249" s="94">
        <v>2</v>
      </c>
      <c r="F249" s="94">
        <v>16</v>
      </c>
      <c r="G249" s="91">
        <v>16</v>
      </c>
      <c r="H249" s="93" t="s">
        <v>1147</v>
      </c>
      <c r="I249" s="93" t="s">
        <v>3424</v>
      </c>
      <c r="J249" s="96" t="s">
        <v>1148</v>
      </c>
      <c r="K249" s="96" t="s">
        <v>1149</v>
      </c>
      <c r="L249" s="83" t="s">
        <v>2450</v>
      </c>
      <c r="M249" s="83" t="s">
        <v>2451</v>
      </c>
      <c r="N249" s="81"/>
      <c r="O249" s="72"/>
      <c r="P249" s="79"/>
      <c r="Q249" s="79"/>
      <c r="R249" s="79"/>
      <c r="S249" s="79"/>
      <c r="T249" s="79"/>
      <c r="U249" s="79"/>
    </row>
    <row r="250" spans="1:21" s="75" customFormat="1" ht="15" customHeight="1" x14ac:dyDescent="0.15">
      <c r="A250" s="71">
        <f t="shared" si="3"/>
        <v>22017</v>
      </c>
      <c r="B250" s="71" t="s">
        <v>1978</v>
      </c>
      <c r="C250" s="94">
        <v>2</v>
      </c>
      <c r="D250" s="71" t="s">
        <v>1985</v>
      </c>
      <c r="E250" s="94">
        <v>2</v>
      </c>
      <c r="F250" s="94">
        <v>17</v>
      </c>
      <c r="G250" s="91">
        <v>17</v>
      </c>
      <c r="H250" s="93" t="s">
        <v>1150</v>
      </c>
      <c r="I250" s="93" t="s">
        <v>3425</v>
      </c>
      <c r="J250" s="96" t="s">
        <v>1151</v>
      </c>
      <c r="K250" s="96" t="s">
        <v>1152</v>
      </c>
      <c r="L250" s="83" t="s">
        <v>2452</v>
      </c>
      <c r="M250" s="83" t="s">
        <v>2453</v>
      </c>
      <c r="N250" s="71"/>
      <c r="O250" s="71"/>
      <c r="P250" s="71"/>
      <c r="Q250" s="71"/>
      <c r="R250" s="71"/>
      <c r="S250" s="71"/>
      <c r="T250" s="71"/>
      <c r="U250" s="71"/>
    </row>
    <row r="251" spans="1:21" s="75" customFormat="1" ht="15" customHeight="1" x14ac:dyDescent="0.15">
      <c r="A251" s="71">
        <f t="shared" si="3"/>
        <v>22018</v>
      </c>
      <c r="B251" s="71" t="s">
        <v>1978</v>
      </c>
      <c r="C251" s="94">
        <v>2</v>
      </c>
      <c r="D251" s="71" t="s">
        <v>1985</v>
      </c>
      <c r="E251" s="94">
        <v>2</v>
      </c>
      <c r="F251" s="94">
        <v>18</v>
      </c>
      <c r="G251" s="91">
        <v>18</v>
      </c>
      <c r="H251" s="93" t="s">
        <v>1153</v>
      </c>
      <c r="I251" s="93" t="s">
        <v>3426</v>
      </c>
      <c r="J251" s="96" t="s">
        <v>1154</v>
      </c>
      <c r="K251" s="96" t="s">
        <v>1155</v>
      </c>
      <c r="L251" s="83" t="s">
        <v>2454</v>
      </c>
      <c r="M251" s="83" t="s">
        <v>2455</v>
      </c>
    </row>
    <row r="252" spans="1:21" s="75" customFormat="1" ht="15" customHeight="1" x14ac:dyDescent="0.15">
      <c r="A252" s="71">
        <f t="shared" si="3"/>
        <v>22019</v>
      </c>
      <c r="B252" s="71" t="s">
        <v>1978</v>
      </c>
      <c r="C252" s="94">
        <v>2</v>
      </c>
      <c r="D252" s="71" t="s">
        <v>1985</v>
      </c>
      <c r="E252" s="94">
        <v>2</v>
      </c>
      <c r="F252" s="94">
        <v>19</v>
      </c>
      <c r="G252" s="91">
        <v>19</v>
      </c>
      <c r="H252" s="93" t="s">
        <v>1156</v>
      </c>
      <c r="I252" s="93" t="s">
        <v>3427</v>
      </c>
      <c r="J252" s="96" t="s">
        <v>1157</v>
      </c>
      <c r="K252" s="96" t="s">
        <v>1158</v>
      </c>
      <c r="L252" s="83" t="s">
        <v>2456</v>
      </c>
      <c r="M252" s="83" t="s">
        <v>2457</v>
      </c>
      <c r="N252" s="71"/>
      <c r="O252" s="71"/>
      <c r="P252" s="71"/>
      <c r="Q252" s="71"/>
      <c r="R252" s="71"/>
      <c r="S252" s="71"/>
      <c r="T252" s="71"/>
      <c r="U252" s="71"/>
    </row>
    <row r="253" spans="1:21" s="75" customFormat="1" ht="15" customHeight="1" x14ac:dyDescent="0.15">
      <c r="A253" s="71">
        <f t="shared" si="3"/>
        <v>22020</v>
      </c>
      <c r="B253" s="71" t="s">
        <v>1978</v>
      </c>
      <c r="C253" s="94">
        <v>2</v>
      </c>
      <c r="D253" s="71" t="s">
        <v>1985</v>
      </c>
      <c r="E253" s="94">
        <v>2</v>
      </c>
      <c r="F253" s="94">
        <v>20</v>
      </c>
      <c r="G253" s="91">
        <v>20</v>
      </c>
      <c r="H253" s="93" t="s">
        <v>1159</v>
      </c>
      <c r="I253" s="93" t="s">
        <v>3428</v>
      </c>
      <c r="J253" s="96" t="s">
        <v>1160</v>
      </c>
      <c r="K253" s="96" t="s">
        <v>1161</v>
      </c>
      <c r="L253" s="83" t="s">
        <v>2458</v>
      </c>
      <c r="M253" s="83" t="s">
        <v>2459</v>
      </c>
      <c r="N253" s="71"/>
      <c r="O253" s="71"/>
      <c r="P253" s="71"/>
      <c r="Q253" s="71"/>
      <c r="R253" s="71"/>
      <c r="S253" s="71"/>
      <c r="T253" s="71"/>
      <c r="U253" s="71"/>
    </row>
    <row r="254" spans="1:21" s="75" customFormat="1" ht="15" customHeight="1" x14ac:dyDescent="0.15">
      <c r="A254" s="71">
        <f t="shared" si="3"/>
        <v>22021</v>
      </c>
      <c r="B254" s="71" t="s">
        <v>1978</v>
      </c>
      <c r="C254" s="94">
        <v>2</v>
      </c>
      <c r="D254" s="71" t="s">
        <v>1985</v>
      </c>
      <c r="E254" s="94">
        <v>2</v>
      </c>
      <c r="F254" s="94">
        <v>21</v>
      </c>
      <c r="G254" s="91">
        <v>21</v>
      </c>
      <c r="H254" s="93" t="s">
        <v>1162</v>
      </c>
      <c r="I254" s="93" t="s">
        <v>3429</v>
      </c>
      <c r="J254" s="96" t="s">
        <v>1163</v>
      </c>
      <c r="K254" s="96" t="s">
        <v>1164</v>
      </c>
      <c r="L254" s="83" t="s">
        <v>2460</v>
      </c>
      <c r="M254" s="83" t="s">
        <v>2461</v>
      </c>
      <c r="N254" s="72"/>
      <c r="O254" s="78"/>
      <c r="P254" s="78"/>
      <c r="Q254" s="78"/>
      <c r="R254" s="78"/>
      <c r="S254" s="78"/>
      <c r="T254" s="78"/>
      <c r="U254" s="78"/>
    </row>
    <row r="255" spans="1:21" s="75" customFormat="1" ht="15" customHeight="1" x14ac:dyDescent="0.15">
      <c r="A255" s="71">
        <f t="shared" si="3"/>
        <v>22022</v>
      </c>
      <c r="B255" s="71" t="s">
        <v>1978</v>
      </c>
      <c r="C255" s="94">
        <v>2</v>
      </c>
      <c r="D255" s="71" t="s">
        <v>1985</v>
      </c>
      <c r="E255" s="94">
        <v>2</v>
      </c>
      <c r="F255" s="94">
        <v>22</v>
      </c>
      <c r="G255" s="91">
        <v>22</v>
      </c>
      <c r="H255" s="93" t="s">
        <v>1165</v>
      </c>
      <c r="I255" s="93" t="s">
        <v>3430</v>
      </c>
      <c r="J255" s="96" t="s">
        <v>1166</v>
      </c>
      <c r="K255" s="96" t="s">
        <v>1167</v>
      </c>
      <c r="L255" s="83" t="s">
        <v>2462</v>
      </c>
      <c r="M255" s="83" t="s">
        <v>2463</v>
      </c>
      <c r="N255" s="82"/>
      <c r="O255" s="81"/>
      <c r="P255" s="81"/>
      <c r="Q255" s="81"/>
      <c r="R255" s="81"/>
      <c r="S255" s="81"/>
      <c r="T255" s="81"/>
      <c r="U255" s="81"/>
    </row>
    <row r="256" spans="1:21" s="75" customFormat="1" ht="15" customHeight="1" x14ac:dyDescent="0.15">
      <c r="A256" s="71">
        <f t="shared" si="3"/>
        <v>22023</v>
      </c>
      <c r="B256" s="71" t="s">
        <v>1978</v>
      </c>
      <c r="C256" s="94">
        <v>2</v>
      </c>
      <c r="D256" s="71" t="s">
        <v>1985</v>
      </c>
      <c r="E256" s="94">
        <v>2</v>
      </c>
      <c r="F256" s="94">
        <v>23</v>
      </c>
      <c r="G256" s="91">
        <v>23</v>
      </c>
      <c r="H256" s="93" t="s">
        <v>1168</v>
      </c>
      <c r="I256" s="93" t="s">
        <v>3431</v>
      </c>
      <c r="J256" s="96" t="s">
        <v>1169</v>
      </c>
      <c r="K256" s="96" t="s">
        <v>1170</v>
      </c>
      <c r="L256" s="83" t="s">
        <v>2464</v>
      </c>
      <c r="M256" s="83" t="s">
        <v>2465</v>
      </c>
      <c r="N256" s="72"/>
      <c r="O256" s="72"/>
      <c r="P256" s="79"/>
      <c r="Q256" s="79"/>
      <c r="R256" s="79"/>
      <c r="S256" s="79"/>
      <c r="T256" s="79"/>
      <c r="U256" s="79"/>
    </row>
    <row r="257" spans="1:21" s="75" customFormat="1" ht="15" customHeight="1" x14ac:dyDescent="0.15">
      <c r="A257" s="71">
        <f t="shared" ref="A257:A317" si="4">+C257*10000+E257*1000+F257</f>
        <v>22024</v>
      </c>
      <c r="B257" s="71" t="s">
        <v>1978</v>
      </c>
      <c r="C257" s="94">
        <v>2</v>
      </c>
      <c r="D257" s="71" t="s">
        <v>1985</v>
      </c>
      <c r="E257" s="94">
        <v>2</v>
      </c>
      <c r="F257" s="94">
        <v>24</v>
      </c>
      <c r="G257" s="91">
        <v>24</v>
      </c>
      <c r="H257" s="93" t="s">
        <v>1171</v>
      </c>
      <c r="I257" s="93" t="s">
        <v>3432</v>
      </c>
      <c r="J257" s="96" t="s">
        <v>39</v>
      </c>
      <c r="K257" s="96" t="s">
        <v>1172</v>
      </c>
      <c r="L257" s="83" t="s">
        <v>40</v>
      </c>
      <c r="M257" s="83" t="s">
        <v>41</v>
      </c>
      <c r="N257" s="81"/>
      <c r="O257" s="72"/>
      <c r="P257" s="79"/>
      <c r="Q257" s="79"/>
      <c r="R257" s="79"/>
      <c r="S257" s="79"/>
      <c r="T257" s="79"/>
      <c r="U257" s="79"/>
    </row>
    <row r="258" spans="1:21" s="75" customFormat="1" ht="15" customHeight="1" x14ac:dyDescent="0.15">
      <c r="A258" s="71">
        <f t="shared" si="4"/>
        <v>22025</v>
      </c>
      <c r="B258" s="71" t="s">
        <v>1978</v>
      </c>
      <c r="C258" s="94">
        <v>2</v>
      </c>
      <c r="D258" s="71" t="s">
        <v>1985</v>
      </c>
      <c r="E258" s="94">
        <v>2</v>
      </c>
      <c r="F258" s="94">
        <v>25</v>
      </c>
      <c r="G258" s="91">
        <v>25</v>
      </c>
      <c r="H258" s="93" t="s">
        <v>1173</v>
      </c>
      <c r="I258" s="93" t="s">
        <v>3433</v>
      </c>
      <c r="J258" s="96" t="s">
        <v>1174</v>
      </c>
      <c r="K258" s="96" t="s">
        <v>1175</v>
      </c>
      <c r="L258" s="83" t="s">
        <v>2466</v>
      </c>
      <c r="M258" s="83" t="s">
        <v>2467</v>
      </c>
      <c r="N258" s="71"/>
      <c r="O258" s="71"/>
      <c r="P258" s="71"/>
      <c r="Q258" s="71"/>
      <c r="R258" s="71"/>
      <c r="S258" s="71"/>
      <c r="T258" s="71"/>
      <c r="U258" s="71"/>
    </row>
    <row r="259" spans="1:21" s="75" customFormat="1" ht="15" customHeight="1" x14ac:dyDescent="0.15">
      <c r="A259" s="71">
        <f t="shared" si="4"/>
        <v>22026</v>
      </c>
      <c r="B259" s="71" t="s">
        <v>1978</v>
      </c>
      <c r="C259" s="94">
        <v>2</v>
      </c>
      <c r="D259" s="71" t="s">
        <v>1985</v>
      </c>
      <c r="E259" s="94">
        <v>2</v>
      </c>
      <c r="F259" s="94">
        <v>26</v>
      </c>
      <c r="G259" s="91">
        <v>26</v>
      </c>
      <c r="H259" s="93" t="s">
        <v>1176</v>
      </c>
      <c r="I259" s="93" t="s">
        <v>3434</v>
      </c>
      <c r="J259" s="96" t="s">
        <v>49</v>
      </c>
      <c r="K259" s="96" t="s">
        <v>1177</v>
      </c>
      <c r="L259" s="83" t="s">
        <v>2468</v>
      </c>
      <c r="M259" s="83" t="s">
        <v>2469</v>
      </c>
      <c r="N259" s="71"/>
      <c r="O259" s="71"/>
      <c r="P259" s="71"/>
      <c r="Q259" s="71"/>
      <c r="R259" s="71"/>
      <c r="S259" s="71"/>
      <c r="T259" s="71"/>
      <c r="U259" s="71"/>
    </row>
    <row r="260" spans="1:21" s="75" customFormat="1" ht="15" customHeight="1" x14ac:dyDescent="0.15">
      <c r="A260" s="71">
        <f t="shared" si="4"/>
        <v>22027</v>
      </c>
      <c r="B260" s="71" t="s">
        <v>1978</v>
      </c>
      <c r="C260" s="94">
        <v>2</v>
      </c>
      <c r="D260" s="71" t="s">
        <v>1985</v>
      </c>
      <c r="E260" s="94">
        <v>2</v>
      </c>
      <c r="F260" s="94">
        <v>27</v>
      </c>
      <c r="G260" s="91">
        <v>27</v>
      </c>
      <c r="H260" s="93" t="s">
        <v>1178</v>
      </c>
      <c r="I260" s="93" t="s">
        <v>3435</v>
      </c>
      <c r="J260" s="96" t="s">
        <v>1179</v>
      </c>
      <c r="K260" s="96" t="s">
        <v>1180</v>
      </c>
      <c r="L260" s="83" t="s">
        <v>2470</v>
      </c>
      <c r="M260" s="83" t="s">
        <v>2471</v>
      </c>
      <c r="N260" s="81"/>
      <c r="O260" s="72"/>
      <c r="P260" s="79"/>
      <c r="Q260" s="79"/>
      <c r="R260" s="79"/>
      <c r="S260" s="79"/>
      <c r="T260" s="79"/>
      <c r="U260" s="79"/>
    </row>
    <row r="261" spans="1:21" s="75" customFormat="1" ht="15" customHeight="1" x14ac:dyDescent="0.15">
      <c r="A261" s="71">
        <f t="shared" si="4"/>
        <v>22028</v>
      </c>
      <c r="B261" s="71" t="s">
        <v>1978</v>
      </c>
      <c r="C261" s="94">
        <v>2</v>
      </c>
      <c r="D261" s="71" t="s">
        <v>1985</v>
      </c>
      <c r="E261" s="94">
        <v>2</v>
      </c>
      <c r="F261" s="94">
        <v>28</v>
      </c>
      <c r="G261" s="91">
        <v>28</v>
      </c>
      <c r="H261" s="93" t="s">
        <v>1181</v>
      </c>
      <c r="I261" s="93" t="s">
        <v>3436</v>
      </c>
      <c r="J261" s="96" t="s">
        <v>1182</v>
      </c>
      <c r="K261" s="96" t="s">
        <v>1183</v>
      </c>
      <c r="L261" s="83" t="s">
        <v>2472</v>
      </c>
      <c r="M261" s="83" t="s">
        <v>2473</v>
      </c>
      <c r="N261" s="72"/>
      <c r="O261" s="72"/>
      <c r="P261" s="79"/>
      <c r="Q261" s="79"/>
      <c r="R261" s="79"/>
      <c r="S261" s="79"/>
      <c r="T261" s="79"/>
      <c r="U261" s="79"/>
    </row>
    <row r="262" spans="1:21" s="75" customFormat="1" ht="15" customHeight="1" x14ac:dyDescent="0.15">
      <c r="A262" s="71">
        <f t="shared" si="4"/>
        <v>22029</v>
      </c>
      <c r="B262" s="71" t="s">
        <v>1978</v>
      </c>
      <c r="C262" s="94">
        <v>2</v>
      </c>
      <c r="D262" s="71" t="s">
        <v>1985</v>
      </c>
      <c r="E262" s="94">
        <v>2</v>
      </c>
      <c r="F262" s="94">
        <v>29</v>
      </c>
      <c r="G262" s="91">
        <v>29</v>
      </c>
      <c r="H262" s="93" t="s">
        <v>1184</v>
      </c>
      <c r="I262" s="93" t="s">
        <v>3437</v>
      </c>
      <c r="J262" s="96" t="s">
        <v>1185</v>
      </c>
      <c r="K262" s="96" t="s">
        <v>1186</v>
      </c>
      <c r="L262" s="83" t="s">
        <v>2474</v>
      </c>
      <c r="M262" s="83" t="s">
        <v>2475</v>
      </c>
      <c r="N262" s="82"/>
      <c r="O262" s="81"/>
      <c r="P262" s="81"/>
      <c r="Q262" s="81"/>
      <c r="R262" s="81"/>
      <c r="S262" s="81"/>
      <c r="T262" s="81"/>
      <c r="U262" s="81"/>
    </row>
    <row r="263" spans="1:21" s="75" customFormat="1" ht="15" customHeight="1" x14ac:dyDescent="0.15">
      <c r="A263" s="71">
        <f t="shared" si="4"/>
        <v>22030</v>
      </c>
      <c r="B263" s="71" t="s">
        <v>1978</v>
      </c>
      <c r="C263" s="94">
        <v>2</v>
      </c>
      <c r="D263" s="71" t="s">
        <v>1985</v>
      </c>
      <c r="E263" s="94">
        <v>2</v>
      </c>
      <c r="F263" s="94">
        <v>30</v>
      </c>
      <c r="G263" s="91">
        <v>30</v>
      </c>
      <c r="H263" s="93" t="s">
        <v>1187</v>
      </c>
      <c r="I263" s="93" t="s">
        <v>3438</v>
      </c>
      <c r="J263" s="96" t="s">
        <v>1188</v>
      </c>
      <c r="K263" s="96" t="s">
        <v>1189</v>
      </c>
      <c r="L263" s="83" t="s">
        <v>2476</v>
      </c>
      <c r="M263" s="83" t="s">
        <v>2477</v>
      </c>
      <c r="N263" s="71"/>
      <c r="O263" s="72"/>
      <c r="P263" s="79"/>
      <c r="Q263" s="79"/>
      <c r="R263" s="79"/>
      <c r="S263" s="79"/>
      <c r="T263" s="79"/>
      <c r="U263" s="79"/>
    </row>
    <row r="264" spans="1:21" s="75" customFormat="1" ht="15" customHeight="1" x14ac:dyDescent="0.15">
      <c r="A264" s="71">
        <f t="shared" si="4"/>
        <v>22031</v>
      </c>
      <c r="B264" s="71" t="s">
        <v>1978</v>
      </c>
      <c r="C264" s="94">
        <v>2</v>
      </c>
      <c r="D264" s="71" t="s">
        <v>1985</v>
      </c>
      <c r="E264" s="94">
        <v>2</v>
      </c>
      <c r="F264" s="94">
        <v>31</v>
      </c>
      <c r="G264" s="91">
        <v>31</v>
      </c>
      <c r="H264" s="93" t="s">
        <v>1190</v>
      </c>
      <c r="I264" s="93" t="s">
        <v>3439</v>
      </c>
      <c r="J264" s="96" t="s">
        <v>1191</v>
      </c>
      <c r="K264" s="96" t="s">
        <v>1192</v>
      </c>
      <c r="L264" s="83" t="s">
        <v>2478</v>
      </c>
      <c r="M264" s="83" t="s">
        <v>2479</v>
      </c>
      <c r="N264" s="71"/>
      <c r="O264" s="71"/>
      <c r="P264" s="71"/>
      <c r="Q264" s="71"/>
      <c r="R264" s="71"/>
      <c r="S264" s="71"/>
      <c r="T264" s="71"/>
      <c r="U264" s="71"/>
    </row>
    <row r="265" spans="1:21" s="75" customFormat="1" ht="15" customHeight="1" x14ac:dyDescent="0.15">
      <c r="A265" s="71">
        <f t="shared" si="4"/>
        <v>22032</v>
      </c>
      <c r="B265" s="71" t="s">
        <v>1978</v>
      </c>
      <c r="C265" s="94">
        <v>2</v>
      </c>
      <c r="D265" s="71" t="s">
        <v>1985</v>
      </c>
      <c r="E265" s="94">
        <v>2</v>
      </c>
      <c r="F265" s="94">
        <v>32</v>
      </c>
      <c r="G265" s="91">
        <v>32</v>
      </c>
      <c r="H265" s="93" t="s">
        <v>1193</v>
      </c>
      <c r="I265" s="93" t="s">
        <v>3440</v>
      </c>
      <c r="J265" s="96" t="s">
        <v>1194</v>
      </c>
      <c r="K265" s="96" t="s">
        <v>1195</v>
      </c>
      <c r="L265" s="83" t="s">
        <v>2480</v>
      </c>
      <c r="M265" s="83" t="s">
        <v>2481</v>
      </c>
      <c r="N265" s="82"/>
      <c r="O265" s="81"/>
      <c r="P265" s="81"/>
      <c r="Q265" s="81"/>
      <c r="R265" s="81"/>
      <c r="S265" s="81"/>
      <c r="T265" s="81"/>
      <c r="U265" s="81"/>
    </row>
    <row r="266" spans="1:21" s="75" customFormat="1" ht="15" customHeight="1" x14ac:dyDescent="0.15">
      <c r="A266" s="71">
        <f t="shared" si="4"/>
        <v>22033</v>
      </c>
      <c r="B266" s="71" t="s">
        <v>1978</v>
      </c>
      <c r="C266" s="94">
        <v>2</v>
      </c>
      <c r="D266" s="71" t="s">
        <v>1985</v>
      </c>
      <c r="E266" s="94">
        <v>2</v>
      </c>
      <c r="F266" s="94">
        <v>33</v>
      </c>
      <c r="G266" s="91">
        <v>33</v>
      </c>
      <c r="H266" s="93" t="s">
        <v>1196</v>
      </c>
      <c r="I266" s="93" t="s">
        <v>3441</v>
      </c>
      <c r="J266" s="96" t="s">
        <v>1197</v>
      </c>
      <c r="K266" s="96" t="s">
        <v>1198</v>
      </c>
      <c r="L266" s="83" t="s">
        <v>2482</v>
      </c>
      <c r="M266" s="83" t="s">
        <v>2483</v>
      </c>
      <c r="N266" s="82"/>
      <c r="O266" s="81"/>
      <c r="P266" s="81"/>
      <c r="Q266" s="81"/>
      <c r="R266" s="81"/>
      <c r="S266" s="81"/>
      <c r="T266" s="81"/>
      <c r="U266" s="81"/>
    </row>
    <row r="267" spans="1:21" s="75" customFormat="1" ht="15" customHeight="1" x14ac:dyDescent="0.15">
      <c r="A267" s="71">
        <f t="shared" si="4"/>
        <v>22034</v>
      </c>
      <c r="B267" s="71" t="s">
        <v>1978</v>
      </c>
      <c r="C267" s="94">
        <v>2</v>
      </c>
      <c r="D267" s="71" t="s">
        <v>1985</v>
      </c>
      <c r="E267" s="94">
        <v>2</v>
      </c>
      <c r="F267" s="94">
        <v>34</v>
      </c>
      <c r="G267" s="91">
        <v>34</v>
      </c>
      <c r="H267" s="93" t="s">
        <v>1199</v>
      </c>
      <c r="I267" s="93" t="s">
        <v>3442</v>
      </c>
      <c r="J267" s="96" t="s">
        <v>1200</v>
      </c>
      <c r="K267" s="96" t="s">
        <v>1201</v>
      </c>
      <c r="L267" s="83" t="s">
        <v>2484</v>
      </c>
      <c r="M267" s="83" t="s">
        <v>2485</v>
      </c>
      <c r="N267" s="77"/>
      <c r="O267" s="71"/>
      <c r="P267" s="71"/>
      <c r="Q267" s="71"/>
      <c r="R267" s="71"/>
      <c r="S267" s="71"/>
      <c r="T267" s="71"/>
      <c r="U267" s="71"/>
    </row>
    <row r="268" spans="1:21" s="75" customFormat="1" ht="15" customHeight="1" x14ac:dyDescent="0.15">
      <c r="A268" s="71">
        <f t="shared" si="4"/>
        <v>22035</v>
      </c>
      <c r="B268" s="71" t="s">
        <v>1978</v>
      </c>
      <c r="C268" s="94">
        <v>2</v>
      </c>
      <c r="D268" s="71" t="s">
        <v>1985</v>
      </c>
      <c r="E268" s="94">
        <v>2</v>
      </c>
      <c r="F268" s="94">
        <v>35</v>
      </c>
      <c r="G268" s="91">
        <v>35</v>
      </c>
      <c r="H268" s="93" t="s">
        <v>1202</v>
      </c>
      <c r="I268" s="93" t="s">
        <v>3443</v>
      </c>
      <c r="J268" s="96" t="s">
        <v>1203</v>
      </c>
      <c r="K268" s="96" t="s">
        <v>1204</v>
      </c>
      <c r="L268" s="83" t="s">
        <v>2486</v>
      </c>
      <c r="M268" s="83" t="s">
        <v>2487</v>
      </c>
    </row>
    <row r="269" spans="1:21" s="75" customFormat="1" ht="15" customHeight="1" x14ac:dyDescent="0.15">
      <c r="A269" s="71">
        <f t="shared" si="4"/>
        <v>22036</v>
      </c>
      <c r="B269" s="71" t="s">
        <v>1978</v>
      </c>
      <c r="C269" s="94">
        <v>2</v>
      </c>
      <c r="D269" s="71" t="s">
        <v>1985</v>
      </c>
      <c r="E269" s="94">
        <v>2</v>
      </c>
      <c r="F269" s="94">
        <v>36</v>
      </c>
      <c r="G269" s="91">
        <v>36</v>
      </c>
      <c r="H269" s="93" t="s">
        <v>1205</v>
      </c>
      <c r="I269" s="93" t="s">
        <v>3444</v>
      </c>
      <c r="J269" s="96" t="s">
        <v>1206</v>
      </c>
      <c r="K269" s="96" t="s">
        <v>1207</v>
      </c>
      <c r="L269" s="83" t="s">
        <v>2488</v>
      </c>
      <c r="M269" s="83" t="s">
        <v>2489</v>
      </c>
      <c r="N269" s="71"/>
      <c r="O269" s="71"/>
      <c r="P269" s="71"/>
      <c r="Q269" s="71"/>
      <c r="R269" s="71"/>
      <c r="S269" s="71"/>
      <c r="T269" s="71"/>
      <c r="U269" s="71"/>
    </row>
    <row r="270" spans="1:21" s="75" customFormat="1" ht="15" customHeight="1" x14ac:dyDescent="0.15">
      <c r="A270" s="71">
        <f t="shared" si="4"/>
        <v>22037</v>
      </c>
      <c r="B270" s="71" t="s">
        <v>1978</v>
      </c>
      <c r="C270" s="94">
        <v>2</v>
      </c>
      <c r="D270" s="71" t="s">
        <v>1985</v>
      </c>
      <c r="E270" s="94">
        <v>2</v>
      </c>
      <c r="F270" s="94">
        <v>37</v>
      </c>
      <c r="G270" s="91">
        <v>37</v>
      </c>
      <c r="H270" s="93" t="s">
        <v>1208</v>
      </c>
      <c r="I270" s="93" t="s">
        <v>3445</v>
      </c>
      <c r="J270" s="96" t="s">
        <v>1209</v>
      </c>
      <c r="K270" s="96" t="s">
        <v>1210</v>
      </c>
      <c r="L270" s="83" t="s">
        <v>2490</v>
      </c>
      <c r="M270" s="83" t="s">
        <v>2491</v>
      </c>
      <c r="N270" s="71"/>
      <c r="O270" s="71"/>
      <c r="P270" s="71"/>
      <c r="Q270" s="71"/>
      <c r="R270" s="71"/>
      <c r="S270" s="71"/>
      <c r="T270" s="71"/>
      <c r="U270" s="71"/>
    </row>
    <row r="271" spans="1:21" s="75" customFormat="1" ht="15" customHeight="1" x14ac:dyDescent="0.15">
      <c r="A271" s="71">
        <f t="shared" si="4"/>
        <v>22038</v>
      </c>
      <c r="B271" s="71" t="s">
        <v>1978</v>
      </c>
      <c r="C271" s="94">
        <v>2</v>
      </c>
      <c r="D271" s="71" t="s">
        <v>1985</v>
      </c>
      <c r="E271" s="94">
        <v>2</v>
      </c>
      <c r="F271" s="94">
        <v>38</v>
      </c>
      <c r="G271" s="91">
        <v>38</v>
      </c>
      <c r="H271" s="93" t="s">
        <v>1211</v>
      </c>
      <c r="I271" s="93" t="s">
        <v>3447</v>
      </c>
      <c r="J271" s="96" t="s">
        <v>1212</v>
      </c>
      <c r="K271" s="96" t="s">
        <v>1213</v>
      </c>
      <c r="L271" s="83" t="s">
        <v>2492</v>
      </c>
      <c r="M271" s="83" t="s">
        <v>2493</v>
      </c>
      <c r="N271" s="81"/>
      <c r="O271" s="81"/>
      <c r="P271" s="81"/>
      <c r="Q271" s="81"/>
      <c r="R271" s="81"/>
      <c r="S271" s="81"/>
      <c r="T271" s="81"/>
      <c r="U271" s="81"/>
    </row>
    <row r="272" spans="1:21" s="75" customFormat="1" ht="15" customHeight="1" x14ac:dyDescent="0.15">
      <c r="A272" s="71">
        <f t="shared" si="4"/>
        <v>22039</v>
      </c>
      <c r="B272" s="71" t="s">
        <v>1978</v>
      </c>
      <c r="C272" s="94">
        <v>2</v>
      </c>
      <c r="D272" s="71" t="s">
        <v>1985</v>
      </c>
      <c r="E272" s="94">
        <v>2</v>
      </c>
      <c r="F272" s="94">
        <v>39</v>
      </c>
      <c r="G272" s="91">
        <v>39</v>
      </c>
      <c r="H272" s="93" t="s">
        <v>1214</v>
      </c>
      <c r="I272" s="93" t="s">
        <v>3446</v>
      </c>
      <c r="J272" s="96" t="s">
        <v>1215</v>
      </c>
      <c r="K272" s="96" t="s">
        <v>1216</v>
      </c>
      <c r="L272" s="83" t="s">
        <v>2494</v>
      </c>
      <c r="M272" s="83" t="s">
        <v>2495</v>
      </c>
      <c r="N272" s="72"/>
      <c r="O272" s="77"/>
      <c r="P272" s="77"/>
      <c r="Q272" s="77"/>
      <c r="R272" s="77"/>
      <c r="S272" s="77"/>
      <c r="T272" s="77"/>
      <c r="U272" s="77"/>
    </row>
    <row r="273" spans="1:21" s="75" customFormat="1" ht="15" customHeight="1" x14ac:dyDescent="0.15">
      <c r="A273" s="71">
        <f t="shared" si="4"/>
        <v>22040</v>
      </c>
      <c r="B273" s="71" t="s">
        <v>1978</v>
      </c>
      <c r="C273" s="94">
        <v>2</v>
      </c>
      <c r="D273" s="71" t="s">
        <v>1985</v>
      </c>
      <c r="E273" s="94">
        <v>2</v>
      </c>
      <c r="F273" s="94">
        <v>40</v>
      </c>
      <c r="G273" s="91">
        <v>40</v>
      </c>
      <c r="H273" s="93" t="s">
        <v>1217</v>
      </c>
      <c r="I273" s="93" t="s">
        <v>3448</v>
      </c>
      <c r="J273" s="96" t="s">
        <v>1218</v>
      </c>
      <c r="K273" s="96" t="s">
        <v>1219</v>
      </c>
      <c r="L273" s="83" t="s">
        <v>2496</v>
      </c>
      <c r="M273" s="83" t="s">
        <v>2497</v>
      </c>
      <c r="N273" s="82"/>
      <c r="O273" s="81"/>
      <c r="P273" s="81"/>
      <c r="Q273" s="81"/>
      <c r="R273" s="81"/>
      <c r="S273" s="81"/>
      <c r="T273" s="81"/>
      <c r="U273" s="81"/>
    </row>
    <row r="274" spans="1:21" s="75" customFormat="1" ht="15" customHeight="1" x14ac:dyDescent="0.15">
      <c r="A274" s="71">
        <f t="shared" si="4"/>
        <v>22041</v>
      </c>
      <c r="B274" s="71" t="s">
        <v>1978</v>
      </c>
      <c r="C274" s="94">
        <v>2</v>
      </c>
      <c r="D274" s="71" t="s">
        <v>1985</v>
      </c>
      <c r="E274" s="94">
        <v>2</v>
      </c>
      <c r="F274" s="94">
        <v>41</v>
      </c>
      <c r="G274" s="91">
        <v>41</v>
      </c>
      <c r="H274" s="93" t="s">
        <v>1220</v>
      </c>
      <c r="I274" s="93" t="s">
        <v>3449</v>
      </c>
      <c r="J274" s="96" t="s">
        <v>1221</v>
      </c>
      <c r="K274" s="96" t="s">
        <v>1222</v>
      </c>
      <c r="L274" s="83" t="s">
        <v>2498</v>
      </c>
      <c r="M274" s="83" t="s">
        <v>2499</v>
      </c>
      <c r="N274" s="71"/>
      <c r="O274" s="71"/>
      <c r="P274" s="71"/>
      <c r="Q274" s="71"/>
      <c r="R274" s="71"/>
      <c r="S274" s="71"/>
      <c r="T274" s="71"/>
      <c r="U274" s="71"/>
    </row>
    <row r="275" spans="1:21" s="75" customFormat="1" ht="15" customHeight="1" x14ac:dyDescent="0.15">
      <c r="A275" s="71">
        <f t="shared" si="4"/>
        <v>22042</v>
      </c>
      <c r="B275" s="71" t="s">
        <v>1978</v>
      </c>
      <c r="C275" s="94">
        <v>2</v>
      </c>
      <c r="D275" s="71" t="s">
        <v>1985</v>
      </c>
      <c r="E275" s="94">
        <v>2</v>
      </c>
      <c r="F275" s="94">
        <v>42</v>
      </c>
      <c r="G275" s="91">
        <v>42</v>
      </c>
      <c r="H275" s="93" t="s">
        <v>1223</v>
      </c>
      <c r="I275" s="93" t="s">
        <v>3450</v>
      </c>
      <c r="J275" s="96" t="s">
        <v>1224</v>
      </c>
      <c r="K275" s="96" t="s">
        <v>1225</v>
      </c>
      <c r="L275" s="83" t="s">
        <v>2500</v>
      </c>
      <c r="M275" s="83" t="s">
        <v>2501</v>
      </c>
      <c r="N275" s="82"/>
      <c r="O275" s="81"/>
      <c r="P275" s="81"/>
      <c r="Q275" s="81"/>
      <c r="R275" s="81"/>
      <c r="S275" s="81"/>
      <c r="T275" s="81"/>
      <c r="U275" s="81"/>
    </row>
    <row r="276" spans="1:21" s="75" customFormat="1" ht="15" customHeight="1" x14ac:dyDescent="0.15">
      <c r="A276" s="71">
        <f t="shared" si="4"/>
        <v>22043</v>
      </c>
      <c r="B276" s="71" t="s">
        <v>1978</v>
      </c>
      <c r="C276" s="94">
        <v>2</v>
      </c>
      <c r="D276" s="71" t="s">
        <v>1985</v>
      </c>
      <c r="E276" s="94">
        <v>2</v>
      </c>
      <c r="F276" s="94">
        <v>43</v>
      </c>
      <c r="G276" s="91">
        <v>43</v>
      </c>
      <c r="H276" s="93" t="s">
        <v>1226</v>
      </c>
      <c r="I276" s="93" t="s">
        <v>3451</v>
      </c>
      <c r="J276" s="96" t="s">
        <v>1227</v>
      </c>
      <c r="K276" s="96" t="s">
        <v>1228</v>
      </c>
      <c r="L276" s="83" t="s">
        <v>2502</v>
      </c>
      <c r="M276" s="83" t="s">
        <v>2503</v>
      </c>
      <c r="N276" s="72"/>
      <c r="O276" s="72"/>
      <c r="P276" s="79"/>
      <c r="Q276" s="79"/>
      <c r="R276" s="79"/>
      <c r="S276" s="79"/>
      <c r="T276" s="79"/>
      <c r="U276" s="79"/>
    </row>
    <row r="277" spans="1:21" s="75" customFormat="1" ht="15" customHeight="1" x14ac:dyDescent="0.15">
      <c r="A277" s="71">
        <f t="shared" si="4"/>
        <v>22044</v>
      </c>
      <c r="B277" s="71" t="s">
        <v>1978</v>
      </c>
      <c r="C277" s="94">
        <v>2</v>
      </c>
      <c r="D277" s="71" t="s">
        <v>1985</v>
      </c>
      <c r="E277" s="94">
        <v>2</v>
      </c>
      <c r="F277" s="94">
        <v>44</v>
      </c>
      <c r="G277" s="91">
        <v>44</v>
      </c>
      <c r="H277" s="93" t="s">
        <v>1229</v>
      </c>
      <c r="I277" s="93" t="s">
        <v>3452</v>
      </c>
      <c r="J277" s="96" t="s">
        <v>1230</v>
      </c>
      <c r="K277" s="96" t="s">
        <v>1231</v>
      </c>
      <c r="L277" s="83" t="s">
        <v>2504</v>
      </c>
      <c r="M277" s="83" t="s">
        <v>2505</v>
      </c>
      <c r="N277" s="71"/>
      <c r="O277" s="71"/>
      <c r="P277" s="71"/>
      <c r="Q277" s="71"/>
      <c r="R277" s="71"/>
      <c r="S277" s="71"/>
      <c r="T277" s="71"/>
      <c r="U277" s="71"/>
    </row>
    <row r="278" spans="1:21" s="75" customFormat="1" ht="15" customHeight="1" x14ac:dyDescent="0.15">
      <c r="A278" s="71">
        <f t="shared" si="4"/>
        <v>22045</v>
      </c>
      <c r="B278" s="71" t="s">
        <v>1978</v>
      </c>
      <c r="C278" s="94">
        <v>2</v>
      </c>
      <c r="D278" s="71" t="s">
        <v>1985</v>
      </c>
      <c r="E278" s="94">
        <v>2</v>
      </c>
      <c r="F278" s="94">
        <v>45</v>
      </c>
      <c r="G278" s="91">
        <v>45</v>
      </c>
      <c r="H278" s="93" t="s">
        <v>1232</v>
      </c>
      <c r="I278" s="93" t="s">
        <v>3453</v>
      </c>
      <c r="J278" s="96" t="s">
        <v>1233</v>
      </c>
      <c r="K278" s="96" t="s">
        <v>1234</v>
      </c>
      <c r="L278" s="83" t="s">
        <v>2506</v>
      </c>
      <c r="M278" s="83" t="s">
        <v>2507</v>
      </c>
      <c r="N278" s="72"/>
      <c r="O278" s="77"/>
      <c r="P278" s="77"/>
      <c r="Q278" s="77"/>
      <c r="R278" s="77"/>
      <c r="S278" s="77"/>
      <c r="T278" s="77"/>
      <c r="U278" s="77"/>
    </row>
    <row r="279" spans="1:21" s="75" customFormat="1" ht="15" customHeight="1" x14ac:dyDescent="0.15">
      <c r="A279" s="71">
        <f t="shared" si="4"/>
        <v>22046</v>
      </c>
      <c r="B279" s="71" t="s">
        <v>1978</v>
      </c>
      <c r="C279" s="94">
        <v>2</v>
      </c>
      <c r="D279" s="71" t="s">
        <v>1985</v>
      </c>
      <c r="E279" s="94">
        <v>2</v>
      </c>
      <c r="F279" s="94">
        <v>46</v>
      </c>
      <c r="G279" s="91">
        <v>46</v>
      </c>
      <c r="H279" s="93" t="s">
        <v>1235</v>
      </c>
      <c r="I279" s="93" t="s">
        <v>3454</v>
      </c>
      <c r="J279" s="96" t="s">
        <v>1236</v>
      </c>
      <c r="K279" s="96" t="s">
        <v>1237</v>
      </c>
      <c r="L279" s="83" t="s">
        <v>2508</v>
      </c>
      <c r="M279" s="83" t="s">
        <v>2509</v>
      </c>
      <c r="N279" s="71"/>
      <c r="O279" s="71"/>
      <c r="P279" s="71"/>
      <c r="Q279" s="71"/>
      <c r="R279" s="71"/>
      <c r="S279" s="71"/>
      <c r="T279" s="71"/>
      <c r="U279" s="71"/>
    </row>
    <row r="280" spans="1:21" s="75" customFormat="1" ht="15" customHeight="1" x14ac:dyDescent="0.15">
      <c r="A280" s="71">
        <f t="shared" si="4"/>
        <v>22047</v>
      </c>
      <c r="B280" s="71" t="s">
        <v>1978</v>
      </c>
      <c r="C280" s="94">
        <v>2</v>
      </c>
      <c r="D280" s="71" t="s">
        <v>1985</v>
      </c>
      <c r="E280" s="94">
        <v>2</v>
      </c>
      <c r="F280" s="94">
        <v>47</v>
      </c>
      <c r="G280" s="91">
        <v>47</v>
      </c>
      <c r="H280" s="93" t="s">
        <v>1238</v>
      </c>
      <c r="I280" s="93" t="s">
        <v>3455</v>
      </c>
      <c r="J280" s="96" t="s">
        <v>1236</v>
      </c>
      <c r="K280" s="96" t="s">
        <v>1239</v>
      </c>
      <c r="L280" s="83" t="s">
        <v>2510</v>
      </c>
      <c r="M280" s="83" t="s">
        <v>2511</v>
      </c>
      <c r="N280" s="71"/>
      <c r="O280" s="71"/>
      <c r="P280" s="71"/>
      <c r="Q280" s="71"/>
      <c r="R280" s="71"/>
      <c r="S280" s="71"/>
      <c r="T280" s="71"/>
      <c r="U280" s="71"/>
    </row>
    <row r="281" spans="1:21" s="75" customFormat="1" ht="15" customHeight="1" x14ac:dyDescent="0.15">
      <c r="A281" s="71">
        <f t="shared" si="4"/>
        <v>22048</v>
      </c>
      <c r="B281" s="71" t="s">
        <v>1978</v>
      </c>
      <c r="C281" s="94">
        <v>2</v>
      </c>
      <c r="D281" s="71" t="s">
        <v>1985</v>
      </c>
      <c r="E281" s="94">
        <v>2</v>
      </c>
      <c r="F281" s="94">
        <v>48</v>
      </c>
      <c r="G281" s="91">
        <v>48</v>
      </c>
      <c r="H281" s="93" t="s">
        <v>1240</v>
      </c>
      <c r="I281" s="93" t="s">
        <v>3456</v>
      </c>
      <c r="J281" s="96" t="s">
        <v>1241</v>
      </c>
      <c r="K281" s="96" t="s">
        <v>1242</v>
      </c>
      <c r="L281" s="83" t="s">
        <v>2512</v>
      </c>
      <c r="M281" s="83" t="s">
        <v>2513</v>
      </c>
      <c r="N281" s="71"/>
      <c r="O281" s="71"/>
      <c r="P281" s="71"/>
      <c r="Q281" s="71"/>
      <c r="R281" s="71"/>
      <c r="S281" s="71"/>
      <c r="T281" s="71"/>
      <c r="U281" s="71"/>
    </row>
    <row r="282" spans="1:21" s="75" customFormat="1" ht="15" customHeight="1" x14ac:dyDescent="0.15">
      <c r="A282" s="71">
        <f t="shared" si="4"/>
        <v>22049</v>
      </c>
      <c r="B282" s="71" t="s">
        <v>1978</v>
      </c>
      <c r="C282" s="94">
        <v>2</v>
      </c>
      <c r="D282" s="71" t="s">
        <v>1985</v>
      </c>
      <c r="E282" s="94">
        <v>2</v>
      </c>
      <c r="F282" s="94">
        <v>49</v>
      </c>
      <c r="G282" s="91">
        <v>49</v>
      </c>
      <c r="H282" s="93" t="s">
        <v>1243</v>
      </c>
      <c r="I282" s="93" t="s">
        <v>3457</v>
      </c>
      <c r="J282" s="96" t="s">
        <v>1244</v>
      </c>
      <c r="K282" s="96" t="s">
        <v>1245</v>
      </c>
      <c r="L282" s="83" t="s">
        <v>2514</v>
      </c>
      <c r="M282" s="83" t="s">
        <v>2515</v>
      </c>
    </row>
    <row r="283" spans="1:21" s="75" customFormat="1" ht="15" customHeight="1" x14ac:dyDescent="0.15">
      <c r="A283" s="71">
        <f t="shared" si="4"/>
        <v>22050</v>
      </c>
      <c r="B283" s="71" t="s">
        <v>1978</v>
      </c>
      <c r="C283" s="94">
        <v>2</v>
      </c>
      <c r="D283" s="71" t="s">
        <v>1985</v>
      </c>
      <c r="E283" s="94">
        <v>2</v>
      </c>
      <c r="F283" s="94">
        <v>50</v>
      </c>
      <c r="G283" s="91">
        <v>50</v>
      </c>
      <c r="H283" s="93" t="s">
        <v>1246</v>
      </c>
      <c r="I283" s="93" t="s">
        <v>3458</v>
      </c>
      <c r="J283" s="96" t="s">
        <v>1247</v>
      </c>
      <c r="K283" s="96" t="s">
        <v>1248</v>
      </c>
      <c r="L283" s="83" t="s">
        <v>2516</v>
      </c>
      <c r="M283" s="83" t="s">
        <v>2517</v>
      </c>
      <c r="N283" s="71"/>
      <c r="O283" s="72"/>
      <c r="P283" s="79"/>
      <c r="Q283" s="79"/>
      <c r="R283" s="79"/>
      <c r="S283" s="79"/>
      <c r="T283" s="79"/>
      <c r="U283" s="79"/>
    </row>
    <row r="284" spans="1:21" s="75" customFormat="1" ht="15" customHeight="1" x14ac:dyDescent="0.15">
      <c r="A284" s="71">
        <f t="shared" si="4"/>
        <v>22051</v>
      </c>
      <c r="B284" s="71" t="s">
        <v>1978</v>
      </c>
      <c r="C284" s="94">
        <v>2</v>
      </c>
      <c r="D284" s="71" t="s">
        <v>1985</v>
      </c>
      <c r="E284" s="94">
        <v>2</v>
      </c>
      <c r="F284" s="94">
        <v>51</v>
      </c>
      <c r="G284" s="91">
        <v>51</v>
      </c>
      <c r="H284" s="93" t="s">
        <v>1249</v>
      </c>
      <c r="I284" s="93" t="s">
        <v>3459</v>
      </c>
      <c r="J284" s="96" t="s">
        <v>1250</v>
      </c>
      <c r="K284" s="96" t="s">
        <v>1251</v>
      </c>
      <c r="L284" s="83" t="s">
        <v>2518</v>
      </c>
      <c r="M284" s="83" t="s">
        <v>2519</v>
      </c>
    </row>
    <row r="285" spans="1:21" s="75" customFormat="1" ht="15" customHeight="1" x14ac:dyDescent="0.15">
      <c r="A285" s="71">
        <f t="shared" si="4"/>
        <v>22052</v>
      </c>
      <c r="B285" s="71" t="s">
        <v>1978</v>
      </c>
      <c r="C285" s="94">
        <v>2</v>
      </c>
      <c r="D285" s="71" t="s">
        <v>1985</v>
      </c>
      <c r="E285" s="94">
        <v>2</v>
      </c>
      <c r="F285" s="94">
        <v>52</v>
      </c>
      <c r="G285" s="91">
        <v>52</v>
      </c>
      <c r="H285" s="93" t="s">
        <v>1252</v>
      </c>
      <c r="I285" s="93" t="s">
        <v>3460</v>
      </c>
      <c r="J285" s="96" t="s">
        <v>1253</v>
      </c>
      <c r="K285" s="96" t="s">
        <v>1254</v>
      </c>
      <c r="L285" s="83" t="s">
        <v>2520</v>
      </c>
      <c r="M285" s="83" t="s">
        <v>2521</v>
      </c>
      <c r="N285" s="81"/>
      <c r="O285" s="81"/>
      <c r="P285" s="81"/>
      <c r="Q285" s="81"/>
      <c r="R285" s="81"/>
      <c r="S285" s="81"/>
      <c r="T285" s="81"/>
      <c r="U285" s="81"/>
    </row>
    <row r="286" spans="1:21" s="75" customFormat="1" ht="15" customHeight="1" x14ac:dyDescent="0.15">
      <c r="A286" s="71">
        <f t="shared" si="4"/>
        <v>23001</v>
      </c>
      <c r="B286" s="71" t="s">
        <v>1978</v>
      </c>
      <c r="C286" s="94">
        <v>2</v>
      </c>
      <c r="D286" s="71" t="s">
        <v>1986</v>
      </c>
      <c r="E286" s="94">
        <v>3</v>
      </c>
      <c r="F286" s="94">
        <v>1</v>
      </c>
      <c r="G286" s="92">
        <v>1</v>
      </c>
      <c r="H286" s="93" t="s">
        <v>1255</v>
      </c>
      <c r="I286" s="93" t="s">
        <v>3461</v>
      </c>
      <c r="J286" s="84" t="s">
        <v>1130</v>
      </c>
      <c r="K286" s="84" t="s">
        <v>1256</v>
      </c>
      <c r="L286" s="83" t="s">
        <v>2522</v>
      </c>
      <c r="M286" s="83" t="s">
        <v>2523</v>
      </c>
      <c r="N286" s="71"/>
      <c r="O286" s="71"/>
      <c r="P286" s="71"/>
      <c r="Q286" s="71"/>
      <c r="R286" s="71"/>
      <c r="S286" s="71"/>
      <c r="T286" s="71"/>
      <c r="U286" s="71"/>
    </row>
    <row r="287" spans="1:21" s="75" customFormat="1" ht="15" customHeight="1" x14ac:dyDescent="0.15">
      <c r="A287" s="71">
        <f t="shared" si="4"/>
        <v>23002</v>
      </c>
      <c r="B287" s="71" t="s">
        <v>1978</v>
      </c>
      <c r="C287" s="94">
        <v>2</v>
      </c>
      <c r="D287" s="71" t="s">
        <v>1986</v>
      </c>
      <c r="E287" s="94">
        <v>3</v>
      </c>
      <c r="F287" s="94">
        <v>2</v>
      </c>
      <c r="G287" s="92">
        <v>2</v>
      </c>
      <c r="H287" s="93" t="s">
        <v>1257</v>
      </c>
      <c r="I287" s="93" t="s">
        <v>3462</v>
      </c>
      <c r="J287" s="84" t="s">
        <v>1258</v>
      </c>
      <c r="K287" s="84" t="s">
        <v>1259</v>
      </c>
      <c r="L287" s="83" t="s">
        <v>2524</v>
      </c>
      <c r="M287" s="83" t="s">
        <v>2525</v>
      </c>
      <c r="O287" s="71"/>
      <c r="P287" s="71"/>
      <c r="Q287" s="71"/>
      <c r="R287" s="71"/>
      <c r="S287" s="71"/>
      <c r="T287" s="71"/>
      <c r="U287" s="71"/>
    </row>
    <row r="288" spans="1:21" s="75" customFormat="1" ht="15" customHeight="1" x14ac:dyDescent="0.15">
      <c r="A288" s="71">
        <f t="shared" si="4"/>
        <v>23003</v>
      </c>
      <c r="B288" s="71" t="s">
        <v>1978</v>
      </c>
      <c r="C288" s="94">
        <v>2</v>
      </c>
      <c r="D288" s="71" t="s">
        <v>1986</v>
      </c>
      <c r="E288" s="94">
        <v>3</v>
      </c>
      <c r="F288" s="94">
        <v>3</v>
      </c>
      <c r="G288" s="92">
        <v>3</v>
      </c>
      <c r="H288" s="93" t="s">
        <v>1260</v>
      </c>
      <c r="I288" s="93" t="s">
        <v>3463</v>
      </c>
      <c r="J288" s="84" t="s">
        <v>1261</v>
      </c>
      <c r="K288" s="84" t="s">
        <v>1262</v>
      </c>
      <c r="L288" s="83" t="s">
        <v>2526</v>
      </c>
      <c r="M288" s="83" t="s">
        <v>2527</v>
      </c>
      <c r="N288" s="71"/>
      <c r="O288" s="71"/>
      <c r="P288" s="71"/>
      <c r="Q288" s="71"/>
      <c r="R288" s="71"/>
      <c r="S288" s="71"/>
      <c r="T288" s="71"/>
      <c r="U288" s="71"/>
    </row>
    <row r="289" spans="1:21" s="75" customFormat="1" ht="15" customHeight="1" x14ac:dyDescent="0.15">
      <c r="A289" s="71">
        <f t="shared" si="4"/>
        <v>23004</v>
      </c>
      <c r="B289" s="71" t="s">
        <v>1978</v>
      </c>
      <c r="C289" s="94">
        <v>2</v>
      </c>
      <c r="D289" s="71" t="s">
        <v>1986</v>
      </c>
      <c r="E289" s="94">
        <v>3</v>
      </c>
      <c r="F289" s="94">
        <v>4</v>
      </c>
      <c r="G289" s="92">
        <v>4</v>
      </c>
      <c r="H289" s="93" t="s">
        <v>1263</v>
      </c>
      <c r="I289" s="93" t="s">
        <v>3464</v>
      </c>
      <c r="J289" s="84" t="s">
        <v>1151</v>
      </c>
      <c r="K289" s="84" t="s">
        <v>1152</v>
      </c>
      <c r="L289" s="83" t="s">
        <v>2528</v>
      </c>
      <c r="M289" s="83" t="s">
        <v>2529</v>
      </c>
      <c r="N289" s="71"/>
      <c r="O289" s="71"/>
      <c r="P289" s="71"/>
      <c r="Q289" s="71"/>
      <c r="R289" s="71"/>
      <c r="S289" s="71"/>
      <c r="T289" s="71"/>
      <c r="U289" s="71"/>
    </row>
    <row r="290" spans="1:21" s="75" customFormat="1" ht="15" customHeight="1" x14ac:dyDescent="0.15">
      <c r="A290" s="71">
        <f t="shared" si="4"/>
        <v>23005</v>
      </c>
      <c r="B290" s="71" t="s">
        <v>1978</v>
      </c>
      <c r="C290" s="94">
        <v>2</v>
      </c>
      <c r="D290" s="71" t="s">
        <v>1986</v>
      </c>
      <c r="E290" s="94">
        <v>3</v>
      </c>
      <c r="F290" s="94">
        <v>5</v>
      </c>
      <c r="G290" s="92">
        <v>5</v>
      </c>
      <c r="H290" s="93" t="s">
        <v>1264</v>
      </c>
      <c r="I290" s="93" t="s">
        <v>3465</v>
      </c>
      <c r="J290" s="84" t="s">
        <v>49</v>
      </c>
      <c r="K290" s="84" t="s">
        <v>1265</v>
      </c>
      <c r="L290" s="83" t="s">
        <v>50</v>
      </c>
      <c r="M290" s="83" t="s">
        <v>51</v>
      </c>
      <c r="N290" s="71"/>
      <c r="O290" s="71"/>
      <c r="P290" s="71"/>
      <c r="Q290" s="71"/>
      <c r="R290" s="71"/>
      <c r="S290" s="71"/>
      <c r="T290" s="71"/>
      <c r="U290" s="71"/>
    </row>
    <row r="291" spans="1:21" s="75" customFormat="1" ht="15" customHeight="1" x14ac:dyDescent="0.15">
      <c r="A291" s="71">
        <f t="shared" si="4"/>
        <v>23006</v>
      </c>
      <c r="B291" s="71" t="s">
        <v>1978</v>
      </c>
      <c r="C291" s="94">
        <v>2</v>
      </c>
      <c r="D291" s="71" t="s">
        <v>1986</v>
      </c>
      <c r="E291" s="94">
        <v>3</v>
      </c>
      <c r="F291" s="94">
        <v>6</v>
      </c>
      <c r="G291" s="92">
        <v>6</v>
      </c>
      <c r="H291" s="93" t="s">
        <v>1266</v>
      </c>
      <c r="I291" s="93" t="s">
        <v>3466</v>
      </c>
      <c r="J291" s="84" t="s">
        <v>1267</v>
      </c>
      <c r="K291" s="84" t="s">
        <v>1268</v>
      </c>
      <c r="L291" s="83" t="s">
        <v>2530</v>
      </c>
      <c r="M291" s="83" t="s">
        <v>2531</v>
      </c>
      <c r="N291" s="71"/>
      <c r="O291" s="71"/>
      <c r="P291" s="71"/>
      <c r="Q291" s="71"/>
      <c r="R291" s="71"/>
      <c r="S291" s="71"/>
      <c r="T291" s="71"/>
      <c r="U291" s="71"/>
    </row>
    <row r="292" spans="1:21" s="75" customFormat="1" ht="15" customHeight="1" x14ac:dyDescent="0.15">
      <c r="A292" s="71">
        <f t="shared" si="4"/>
        <v>23007</v>
      </c>
      <c r="B292" s="71" t="s">
        <v>1978</v>
      </c>
      <c r="C292" s="94">
        <v>2</v>
      </c>
      <c r="D292" s="71" t="s">
        <v>1986</v>
      </c>
      <c r="E292" s="94">
        <v>3</v>
      </c>
      <c r="F292" s="94">
        <v>7</v>
      </c>
      <c r="G292" s="92">
        <v>7</v>
      </c>
      <c r="H292" s="93" t="s">
        <v>1269</v>
      </c>
      <c r="I292" s="93" t="s">
        <v>3467</v>
      </c>
      <c r="J292" s="84" t="s">
        <v>1270</v>
      </c>
      <c r="K292" s="84" t="s">
        <v>1271</v>
      </c>
      <c r="L292" s="83" t="s">
        <v>2532</v>
      </c>
      <c r="M292" s="83" t="s">
        <v>2533</v>
      </c>
      <c r="N292" s="71"/>
      <c r="O292" s="71"/>
      <c r="P292" s="71"/>
      <c r="Q292" s="71"/>
      <c r="R292" s="71"/>
      <c r="S292" s="71"/>
      <c r="T292" s="71"/>
      <c r="U292" s="71"/>
    </row>
    <row r="293" spans="1:21" s="75" customFormat="1" ht="15" customHeight="1" x14ac:dyDescent="0.15">
      <c r="A293" s="71">
        <f t="shared" si="4"/>
        <v>23008</v>
      </c>
      <c r="B293" s="71" t="s">
        <v>1978</v>
      </c>
      <c r="C293" s="94">
        <v>2</v>
      </c>
      <c r="D293" s="71" t="s">
        <v>1986</v>
      </c>
      <c r="E293" s="94">
        <v>3</v>
      </c>
      <c r="F293" s="94">
        <v>8</v>
      </c>
      <c r="G293" s="92">
        <v>8</v>
      </c>
      <c r="H293" s="93" t="s">
        <v>1272</v>
      </c>
      <c r="I293" s="93" t="s">
        <v>3468</v>
      </c>
      <c r="J293" s="84" t="s">
        <v>1154</v>
      </c>
      <c r="K293" s="84" t="s">
        <v>1273</v>
      </c>
      <c r="L293" s="96" t="s">
        <v>2534</v>
      </c>
      <c r="M293" s="83" t="s">
        <v>2535</v>
      </c>
    </row>
    <row r="294" spans="1:21" s="75" customFormat="1" ht="15" customHeight="1" x14ac:dyDescent="0.15">
      <c r="A294" s="71">
        <f t="shared" si="4"/>
        <v>23009</v>
      </c>
      <c r="B294" s="71" t="s">
        <v>1978</v>
      </c>
      <c r="C294" s="94">
        <v>2</v>
      </c>
      <c r="D294" s="71" t="s">
        <v>1986</v>
      </c>
      <c r="E294" s="94">
        <v>3</v>
      </c>
      <c r="F294" s="94">
        <v>9</v>
      </c>
      <c r="G294" s="92">
        <v>9</v>
      </c>
      <c r="H294" s="93" t="s">
        <v>1274</v>
      </c>
      <c r="I294" s="93" t="s">
        <v>3469</v>
      </c>
      <c r="J294" s="84" t="s">
        <v>1275</v>
      </c>
      <c r="K294" s="84" t="s">
        <v>1276</v>
      </c>
      <c r="L294" s="83" t="s">
        <v>2536</v>
      </c>
      <c r="M294" s="83" t="s">
        <v>2537</v>
      </c>
    </row>
    <row r="295" spans="1:21" s="75" customFormat="1" ht="15" customHeight="1" x14ac:dyDescent="0.15">
      <c r="A295" s="71">
        <f t="shared" si="4"/>
        <v>23010</v>
      </c>
      <c r="B295" s="71" t="s">
        <v>1978</v>
      </c>
      <c r="C295" s="94">
        <v>2</v>
      </c>
      <c r="D295" s="71" t="s">
        <v>1986</v>
      </c>
      <c r="E295" s="94">
        <v>3</v>
      </c>
      <c r="F295" s="94">
        <v>10</v>
      </c>
      <c r="G295" s="92">
        <v>10</v>
      </c>
      <c r="H295" s="93" t="s">
        <v>1277</v>
      </c>
      <c r="I295" s="93" t="s">
        <v>3470</v>
      </c>
      <c r="J295" s="84" t="s">
        <v>1148</v>
      </c>
      <c r="K295" s="84" t="s">
        <v>1278</v>
      </c>
      <c r="L295" s="83" t="s">
        <v>2538</v>
      </c>
      <c r="M295" s="83" t="s">
        <v>2539</v>
      </c>
      <c r="N295" s="71"/>
      <c r="O295" s="71"/>
      <c r="P295" s="71"/>
      <c r="Q295" s="71"/>
      <c r="R295" s="71"/>
      <c r="S295" s="71"/>
      <c r="T295" s="71"/>
      <c r="U295" s="71"/>
    </row>
    <row r="296" spans="1:21" s="75" customFormat="1" ht="15" customHeight="1" x14ac:dyDescent="0.15">
      <c r="A296" s="71">
        <f t="shared" si="4"/>
        <v>23011</v>
      </c>
      <c r="B296" s="71" t="s">
        <v>1978</v>
      </c>
      <c r="C296" s="94">
        <v>2</v>
      </c>
      <c r="D296" s="71" t="s">
        <v>1986</v>
      </c>
      <c r="E296" s="94">
        <v>3</v>
      </c>
      <c r="F296" s="94">
        <v>11</v>
      </c>
      <c r="G296" s="92">
        <v>11</v>
      </c>
      <c r="H296" s="93" t="s">
        <v>1279</v>
      </c>
      <c r="I296" s="93" t="s">
        <v>3471</v>
      </c>
      <c r="J296" s="84" t="s">
        <v>1218</v>
      </c>
      <c r="K296" s="84" t="s">
        <v>1280</v>
      </c>
      <c r="L296" s="83" t="s">
        <v>2540</v>
      </c>
      <c r="M296" s="83" t="s">
        <v>2541</v>
      </c>
    </row>
    <row r="297" spans="1:21" s="75" customFormat="1" ht="15" customHeight="1" x14ac:dyDescent="0.15">
      <c r="A297" s="71">
        <f t="shared" si="4"/>
        <v>23012</v>
      </c>
      <c r="B297" s="71" t="s">
        <v>1978</v>
      </c>
      <c r="C297" s="94">
        <v>2</v>
      </c>
      <c r="D297" s="71" t="s">
        <v>1986</v>
      </c>
      <c r="E297" s="94">
        <v>3</v>
      </c>
      <c r="F297" s="94">
        <v>12</v>
      </c>
      <c r="G297" s="92">
        <v>12</v>
      </c>
      <c r="H297" s="93" t="s">
        <v>1281</v>
      </c>
      <c r="I297" s="93" t="s">
        <v>3472</v>
      </c>
      <c r="J297" s="84" t="s">
        <v>1209</v>
      </c>
      <c r="K297" s="84" t="s">
        <v>1282</v>
      </c>
      <c r="L297" s="83" t="s">
        <v>2542</v>
      </c>
      <c r="M297" s="83" t="s">
        <v>2543</v>
      </c>
      <c r="N297" s="71"/>
      <c r="O297" s="71"/>
      <c r="P297" s="71"/>
      <c r="Q297" s="71"/>
      <c r="R297" s="71"/>
      <c r="S297" s="71"/>
      <c r="T297" s="71"/>
      <c r="U297" s="71"/>
    </row>
    <row r="298" spans="1:21" s="75" customFormat="1" ht="15" customHeight="1" x14ac:dyDescent="0.15">
      <c r="A298" s="71">
        <f t="shared" si="4"/>
        <v>23013</v>
      </c>
      <c r="B298" s="71" t="s">
        <v>1978</v>
      </c>
      <c r="C298" s="94">
        <v>2</v>
      </c>
      <c r="D298" s="71" t="s">
        <v>1986</v>
      </c>
      <c r="E298" s="94">
        <v>3</v>
      </c>
      <c r="F298" s="94">
        <v>13</v>
      </c>
      <c r="G298" s="92">
        <v>13</v>
      </c>
      <c r="H298" s="93" t="s">
        <v>1283</v>
      </c>
      <c r="I298" s="93" t="s">
        <v>3473</v>
      </c>
      <c r="J298" s="84" t="s">
        <v>1284</v>
      </c>
      <c r="K298" s="84" t="s">
        <v>1285</v>
      </c>
      <c r="L298" s="83" t="s">
        <v>2544</v>
      </c>
      <c r="M298" s="83" t="s">
        <v>2545</v>
      </c>
      <c r="N298" s="71"/>
      <c r="O298" s="71"/>
      <c r="P298" s="71"/>
      <c r="Q298" s="71"/>
      <c r="R298" s="71"/>
      <c r="S298" s="71"/>
      <c r="T298" s="71"/>
      <c r="U298" s="71"/>
    </row>
    <row r="299" spans="1:21" s="75" customFormat="1" ht="15" customHeight="1" x14ac:dyDescent="0.15">
      <c r="A299" s="71">
        <f t="shared" si="4"/>
        <v>23014</v>
      </c>
      <c r="B299" s="71" t="s">
        <v>1978</v>
      </c>
      <c r="C299" s="94">
        <v>2</v>
      </c>
      <c r="D299" s="71" t="s">
        <v>1986</v>
      </c>
      <c r="E299" s="94">
        <v>3</v>
      </c>
      <c r="F299" s="94">
        <v>14</v>
      </c>
      <c r="G299" s="92">
        <v>14</v>
      </c>
      <c r="H299" s="93" t="s">
        <v>1286</v>
      </c>
      <c r="I299" s="93" t="s">
        <v>3474</v>
      </c>
      <c r="J299" s="84" t="s">
        <v>1224</v>
      </c>
      <c r="K299" s="84" t="s">
        <v>1287</v>
      </c>
      <c r="L299" s="83" t="s">
        <v>2546</v>
      </c>
      <c r="M299" s="83" t="s">
        <v>2547</v>
      </c>
      <c r="N299" s="29"/>
      <c r="O299" s="82"/>
      <c r="P299" s="82"/>
      <c r="Q299" s="82"/>
      <c r="R299" s="82"/>
      <c r="S299" s="82"/>
      <c r="T299" s="82"/>
      <c r="U299" s="82"/>
    </row>
    <row r="300" spans="1:21" s="75" customFormat="1" ht="15" customHeight="1" x14ac:dyDescent="0.15">
      <c r="A300" s="71">
        <f t="shared" si="4"/>
        <v>23015</v>
      </c>
      <c r="B300" s="71" t="s">
        <v>1978</v>
      </c>
      <c r="C300" s="94">
        <v>2</v>
      </c>
      <c r="D300" s="71" t="s">
        <v>1986</v>
      </c>
      <c r="E300" s="94">
        <v>3</v>
      </c>
      <c r="F300" s="94">
        <v>15</v>
      </c>
      <c r="G300" s="92">
        <v>15</v>
      </c>
      <c r="H300" s="93" t="s">
        <v>1288</v>
      </c>
      <c r="I300" s="93" t="s">
        <v>3475</v>
      </c>
      <c r="J300" s="84" t="s">
        <v>1289</v>
      </c>
      <c r="K300" s="84" t="s">
        <v>1290</v>
      </c>
      <c r="L300" s="83" t="s">
        <v>2548</v>
      </c>
      <c r="M300" s="83" t="s">
        <v>2549</v>
      </c>
      <c r="N300" s="71"/>
      <c r="O300" s="71"/>
      <c r="P300" s="71"/>
      <c r="Q300" s="71"/>
      <c r="R300" s="71"/>
      <c r="S300" s="71"/>
      <c r="T300" s="71"/>
      <c r="U300" s="71"/>
    </row>
    <row r="301" spans="1:21" s="75" customFormat="1" ht="15" customHeight="1" x14ac:dyDescent="0.15">
      <c r="A301" s="71">
        <f t="shared" si="4"/>
        <v>23016</v>
      </c>
      <c r="B301" s="71" t="s">
        <v>1978</v>
      </c>
      <c r="C301" s="94">
        <v>2</v>
      </c>
      <c r="D301" s="71" t="s">
        <v>1986</v>
      </c>
      <c r="E301" s="94">
        <v>3</v>
      </c>
      <c r="F301" s="94">
        <v>16</v>
      </c>
      <c r="G301" s="92">
        <v>16</v>
      </c>
      <c r="H301" s="93" t="s">
        <v>1291</v>
      </c>
      <c r="I301" s="93" t="s">
        <v>3476</v>
      </c>
      <c r="J301" s="84" t="s">
        <v>1230</v>
      </c>
      <c r="K301" s="84" t="s">
        <v>1292</v>
      </c>
      <c r="L301" s="83" t="s">
        <v>2550</v>
      </c>
      <c r="M301" s="83" t="s">
        <v>2551</v>
      </c>
      <c r="N301" s="71"/>
      <c r="O301" s="71"/>
      <c r="P301" s="71"/>
      <c r="Q301" s="71"/>
      <c r="R301" s="71"/>
      <c r="S301" s="71"/>
      <c r="T301" s="71"/>
      <c r="U301" s="71"/>
    </row>
    <row r="302" spans="1:21" s="75" customFormat="1" ht="15" customHeight="1" x14ac:dyDescent="0.15">
      <c r="A302" s="71">
        <f t="shared" si="4"/>
        <v>23017</v>
      </c>
      <c r="B302" s="71" t="s">
        <v>1978</v>
      </c>
      <c r="C302" s="94">
        <v>2</v>
      </c>
      <c r="D302" s="71" t="s">
        <v>1986</v>
      </c>
      <c r="E302" s="94">
        <v>3</v>
      </c>
      <c r="F302" s="94">
        <v>17</v>
      </c>
      <c r="G302" s="92">
        <v>17</v>
      </c>
      <c r="H302" s="93" t="s">
        <v>1293</v>
      </c>
      <c r="I302" s="93" t="s">
        <v>3477</v>
      </c>
      <c r="J302" s="84" t="s">
        <v>1191</v>
      </c>
      <c r="K302" s="84" t="s">
        <v>1294</v>
      </c>
      <c r="L302" s="83" t="s">
        <v>2552</v>
      </c>
      <c r="M302" s="83" t="s">
        <v>2553</v>
      </c>
      <c r="N302" s="71"/>
      <c r="O302" s="71"/>
      <c r="P302" s="71"/>
      <c r="Q302" s="71"/>
      <c r="R302" s="71"/>
      <c r="S302" s="71"/>
      <c r="T302" s="71"/>
      <c r="U302" s="71"/>
    </row>
    <row r="303" spans="1:21" s="75" customFormat="1" ht="15" customHeight="1" x14ac:dyDescent="0.15">
      <c r="A303" s="71">
        <f t="shared" si="4"/>
        <v>23018</v>
      </c>
      <c r="B303" s="71" t="s">
        <v>1978</v>
      </c>
      <c r="C303" s="94">
        <v>2</v>
      </c>
      <c r="D303" s="71" t="s">
        <v>1986</v>
      </c>
      <c r="E303" s="94">
        <v>3</v>
      </c>
      <c r="F303" s="94">
        <v>18</v>
      </c>
      <c r="G303" s="92">
        <v>18</v>
      </c>
      <c r="H303" s="93" t="s">
        <v>1295</v>
      </c>
      <c r="I303" s="93" t="s">
        <v>3478</v>
      </c>
      <c r="J303" s="84" t="s">
        <v>1253</v>
      </c>
      <c r="K303" s="84" t="s">
        <v>1296</v>
      </c>
      <c r="L303" s="83" t="s">
        <v>2554</v>
      </c>
      <c r="M303" s="83" t="s">
        <v>2521</v>
      </c>
      <c r="N303" s="81"/>
      <c r="O303" s="81"/>
      <c r="P303" s="81"/>
      <c r="Q303" s="81"/>
      <c r="R303" s="81"/>
      <c r="S303" s="81"/>
      <c r="T303" s="81"/>
      <c r="U303" s="81"/>
    </row>
    <row r="304" spans="1:21" s="75" customFormat="1" ht="15" customHeight="1" x14ac:dyDescent="0.15">
      <c r="A304" s="71">
        <f t="shared" si="4"/>
        <v>23019</v>
      </c>
      <c r="B304" s="71" t="s">
        <v>1978</v>
      </c>
      <c r="C304" s="94">
        <v>2</v>
      </c>
      <c r="D304" s="71" t="s">
        <v>1986</v>
      </c>
      <c r="E304" s="94">
        <v>3</v>
      </c>
      <c r="F304" s="94">
        <v>19</v>
      </c>
      <c r="G304" s="92">
        <v>19</v>
      </c>
      <c r="H304" s="93" t="s">
        <v>3480</v>
      </c>
      <c r="I304" s="93" t="s">
        <v>3479</v>
      </c>
      <c r="J304" s="84" t="s">
        <v>1297</v>
      </c>
      <c r="K304" s="84" t="s">
        <v>1298</v>
      </c>
      <c r="L304" s="83" t="s">
        <v>2555</v>
      </c>
      <c r="M304" s="83" t="s">
        <v>2556</v>
      </c>
      <c r="N304" s="71"/>
      <c r="O304" s="71"/>
      <c r="P304" s="71"/>
      <c r="Q304" s="71"/>
      <c r="R304" s="71"/>
      <c r="S304" s="71"/>
      <c r="T304" s="71"/>
      <c r="U304" s="71"/>
    </row>
    <row r="305" spans="1:21" s="71" customFormat="1" ht="15" customHeight="1" x14ac:dyDescent="0.15">
      <c r="A305" s="71">
        <f t="shared" si="4"/>
        <v>23020</v>
      </c>
      <c r="B305" s="71" t="s">
        <v>1978</v>
      </c>
      <c r="C305" s="94">
        <v>2</v>
      </c>
      <c r="D305" s="71" t="s">
        <v>1986</v>
      </c>
      <c r="E305" s="94">
        <v>3</v>
      </c>
      <c r="F305" s="94">
        <v>20</v>
      </c>
      <c r="G305" s="92">
        <v>20</v>
      </c>
      <c r="H305" s="93" t="s">
        <v>1299</v>
      </c>
      <c r="I305" s="93" t="s">
        <v>3481</v>
      </c>
      <c r="J305" s="84" t="s">
        <v>1250</v>
      </c>
      <c r="K305" s="84" t="s">
        <v>1251</v>
      </c>
      <c r="L305" s="83" t="s">
        <v>2518</v>
      </c>
      <c r="M305" s="83" t="s">
        <v>2519</v>
      </c>
      <c r="N305" s="75"/>
      <c r="O305" s="75"/>
      <c r="P305" s="75"/>
      <c r="Q305" s="75"/>
      <c r="R305" s="75"/>
      <c r="S305" s="75"/>
      <c r="T305" s="75"/>
      <c r="U305" s="75"/>
    </row>
    <row r="306" spans="1:21" s="71" customFormat="1" ht="15" customHeight="1" x14ac:dyDescent="0.15">
      <c r="A306" s="71">
        <f t="shared" si="4"/>
        <v>23021</v>
      </c>
      <c r="B306" s="71" t="s">
        <v>1978</v>
      </c>
      <c r="C306" s="94">
        <v>2</v>
      </c>
      <c r="D306" s="71" t="s">
        <v>1986</v>
      </c>
      <c r="E306" s="94">
        <v>3</v>
      </c>
      <c r="F306" s="94">
        <v>21</v>
      </c>
      <c r="G306" s="92">
        <v>21</v>
      </c>
      <c r="H306" s="93" t="s">
        <v>1300</v>
      </c>
      <c r="I306" s="93" t="s">
        <v>3482</v>
      </c>
      <c r="J306" s="84" t="s">
        <v>1301</v>
      </c>
      <c r="K306" s="84" t="s">
        <v>1302</v>
      </c>
      <c r="L306" s="83" t="s">
        <v>2557</v>
      </c>
      <c r="M306" s="83" t="s">
        <v>2558</v>
      </c>
      <c r="N306" s="72"/>
      <c r="O306" s="72"/>
      <c r="P306" s="76"/>
      <c r="Q306" s="76"/>
      <c r="R306" s="76"/>
      <c r="S306" s="76"/>
      <c r="T306" s="76"/>
      <c r="U306" s="76"/>
    </row>
    <row r="307" spans="1:21" s="71" customFormat="1" ht="15" customHeight="1" x14ac:dyDescent="0.15">
      <c r="A307" s="71">
        <f t="shared" si="4"/>
        <v>23022</v>
      </c>
      <c r="B307" s="71" t="s">
        <v>1978</v>
      </c>
      <c r="C307" s="94">
        <v>2</v>
      </c>
      <c r="D307" s="71" t="s">
        <v>1986</v>
      </c>
      <c r="E307" s="94">
        <v>3</v>
      </c>
      <c r="F307" s="94">
        <v>22</v>
      </c>
      <c r="G307" s="92">
        <v>22</v>
      </c>
      <c r="H307" s="93" t="s">
        <v>1303</v>
      </c>
      <c r="I307" s="93" t="s">
        <v>3483</v>
      </c>
      <c r="J307" s="84" t="s">
        <v>1304</v>
      </c>
      <c r="K307" s="84" t="s">
        <v>1305</v>
      </c>
      <c r="L307" s="83" t="s">
        <v>2559</v>
      </c>
      <c r="M307" s="83" t="s">
        <v>2560</v>
      </c>
      <c r="N307" s="72"/>
      <c r="O307" s="77"/>
      <c r="P307" s="77"/>
      <c r="Q307" s="77"/>
      <c r="R307" s="77"/>
      <c r="S307" s="77"/>
      <c r="T307" s="77"/>
      <c r="U307" s="77"/>
    </row>
    <row r="308" spans="1:21" s="71" customFormat="1" ht="15" customHeight="1" x14ac:dyDescent="0.15">
      <c r="A308" s="71">
        <f t="shared" si="4"/>
        <v>32001</v>
      </c>
      <c r="B308" s="71" t="s">
        <v>1979</v>
      </c>
      <c r="C308" s="71">
        <v>3</v>
      </c>
      <c r="D308" s="71" t="s">
        <v>1985</v>
      </c>
      <c r="E308" s="71">
        <v>2</v>
      </c>
      <c r="F308" s="71">
        <v>1</v>
      </c>
      <c r="G308" s="92">
        <v>1</v>
      </c>
      <c r="H308" s="93" t="s">
        <v>1308</v>
      </c>
      <c r="I308" s="93" t="s">
        <v>3484</v>
      </c>
      <c r="J308" s="84" t="s">
        <v>1309</v>
      </c>
      <c r="K308" s="84" t="s">
        <v>1310</v>
      </c>
      <c r="L308" s="83" t="s">
        <v>2561</v>
      </c>
      <c r="M308" s="83" t="s">
        <v>2562</v>
      </c>
      <c r="O308" s="75"/>
      <c r="P308" s="75"/>
      <c r="Q308" s="75"/>
      <c r="R308" s="75"/>
      <c r="S308" s="75"/>
      <c r="T308" s="75"/>
      <c r="U308" s="75"/>
    </row>
    <row r="309" spans="1:21" s="71" customFormat="1" ht="15" customHeight="1" x14ac:dyDescent="0.15">
      <c r="A309" s="71">
        <f t="shared" si="4"/>
        <v>32002</v>
      </c>
      <c r="B309" s="71" t="s">
        <v>1979</v>
      </c>
      <c r="C309" s="71">
        <v>3</v>
      </c>
      <c r="D309" s="71" t="s">
        <v>1985</v>
      </c>
      <c r="E309" s="71">
        <v>2</v>
      </c>
      <c r="F309" s="71">
        <v>2</v>
      </c>
      <c r="G309" s="92">
        <v>2</v>
      </c>
      <c r="H309" s="93" t="s">
        <v>1311</v>
      </c>
      <c r="I309" s="93" t="s">
        <v>3485</v>
      </c>
      <c r="J309" s="84" t="s">
        <v>1312</v>
      </c>
      <c r="K309" s="84" t="s">
        <v>1313</v>
      </c>
      <c r="L309" s="83" t="s">
        <v>2563</v>
      </c>
      <c r="M309" s="83" t="s">
        <v>2564</v>
      </c>
    </row>
    <row r="310" spans="1:21" s="71" customFormat="1" ht="15" customHeight="1" x14ac:dyDescent="0.15">
      <c r="A310" s="71">
        <f t="shared" si="4"/>
        <v>32003</v>
      </c>
      <c r="B310" s="71" t="s">
        <v>1979</v>
      </c>
      <c r="C310" s="71">
        <v>3</v>
      </c>
      <c r="D310" s="71" t="s">
        <v>1985</v>
      </c>
      <c r="E310" s="71">
        <v>2</v>
      </c>
      <c r="F310" s="71">
        <v>3</v>
      </c>
      <c r="G310" s="92">
        <v>3</v>
      </c>
      <c r="H310" s="93" t="s">
        <v>1314</v>
      </c>
      <c r="I310" s="93" t="s">
        <v>3486</v>
      </c>
      <c r="J310" s="84" t="s">
        <v>45</v>
      </c>
      <c r="K310" s="84" t="s">
        <v>1315</v>
      </c>
      <c r="L310" s="83" t="s">
        <v>2565</v>
      </c>
      <c r="M310" s="83" t="s">
        <v>2566</v>
      </c>
      <c r="N310" s="77"/>
    </row>
    <row r="311" spans="1:21" s="71" customFormat="1" ht="15" customHeight="1" x14ac:dyDescent="0.15">
      <c r="A311" s="71">
        <f t="shared" si="4"/>
        <v>32004</v>
      </c>
      <c r="B311" s="71" t="s">
        <v>1979</v>
      </c>
      <c r="C311" s="71">
        <v>3</v>
      </c>
      <c r="D311" s="71" t="s">
        <v>1985</v>
      </c>
      <c r="E311" s="71">
        <v>2</v>
      </c>
      <c r="F311" s="71">
        <v>4</v>
      </c>
      <c r="G311" s="92">
        <v>4</v>
      </c>
      <c r="H311" s="93" t="s">
        <v>1316</v>
      </c>
      <c r="I311" s="93" t="s">
        <v>3487</v>
      </c>
      <c r="J311" s="84" t="s">
        <v>1317</v>
      </c>
      <c r="K311" s="84" t="s">
        <v>1318</v>
      </c>
      <c r="L311" s="83" t="s">
        <v>2567</v>
      </c>
      <c r="M311" s="83" t="s">
        <v>2568</v>
      </c>
    </row>
    <row r="312" spans="1:21" s="71" customFormat="1" ht="15" customHeight="1" x14ac:dyDescent="0.15">
      <c r="A312" s="71">
        <f t="shared" si="4"/>
        <v>32005</v>
      </c>
      <c r="B312" s="71" t="s">
        <v>1979</v>
      </c>
      <c r="C312" s="71">
        <v>3</v>
      </c>
      <c r="D312" s="71" t="s">
        <v>1985</v>
      </c>
      <c r="E312" s="71">
        <v>2</v>
      </c>
      <c r="F312" s="71">
        <v>5</v>
      </c>
      <c r="G312" s="92">
        <v>5</v>
      </c>
      <c r="H312" s="93" t="s">
        <v>1319</v>
      </c>
      <c r="I312" s="93" t="s">
        <v>3488</v>
      </c>
      <c r="J312" s="84" t="s">
        <v>1320</v>
      </c>
      <c r="K312" s="84" t="s">
        <v>1321</v>
      </c>
      <c r="L312" s="83" t="s">
        <v>2569</v>
      </c>
      <c r="M312" s="83" t="s">
        <v>2570</v>
      </c>
    </row>
    <row r="313" spans="1:21" s="71" customFormat="1" ht="15" customHeight="1" x14ac:dyDescent="0.15">
      <c r="A313" s="71">
        <f t="shared" si="4"/>
        <v>32006</v>
      </c>
      <c r="B313" s="71" t="s">
        <v>1979</v>
      </c>
      <c r="C313" s="71">
        <v>3</v>
      </c>
      <c r="D313" s="71" t="s">
        <v>1985</v>
      </c>
      <c r="E313" s="71">
        <v>2</v>
      </c>
      <c r="F313" s="71">
        <v>6</v>
      </c>
      <c r="G313" s="92">
        <v>6</v>
      </c>
      <c r="H313" s="93" t="s">
        <v>1322</v>
      </c>
      <c r="I313" s="93" t="s">
        <v>3489</v>
      </c>
      <c r="J313" s="84" t="s">
        <v>1323</v>
      </c>
      <c r="K313" s="84" t="s">
        <v>1324</v>
      </c>
      <c r="L313" s="83" t="s">
        <v>2571</v>
      </c>
      <c r="M313" s="83" t="s">
        <v>2572</v>
      </c>
    </row>
    <row r="314" spans="1:21" s="71" customFormat="1" ht="15" customHeight="1" x14ac:dyDescent="0.15">
      <c r="A314" s="71">
        <f t="shared" si="4"/>
        <v>32007</v>
      </c>
      <c r="B314" s="71" t="s">
        <v>1979</v>
      </c>
      <c r="C314" s="71">
        <v>3</v>
      </c>
      <c r="D314" s="71" t="s">
        <v>1985</v>
      </c>
      <c r="E314" s="71">
        <v>2</v>
      </c>
      <c r="F314" s="71">
        <v>7</v>
      </c>
      <c r="G314" s="92">
        <v>7</v>
      </c>
      <c r="H314" s="93" t="s">
        <v>1325</v>
      </c>
      <c r="I314" s="93" t="s">
        <v>3490</v>
      </c>
      <c r="J314" s="84" t="s">
        <v>1307</v>
      </c>
      <c r="K314" s="84" t="s">
        <v>1326</v>
      </c>
      <c r="L314" s="83" t="s">
        <v>2573</v>
      </c>
      <c r="M314" s="83" t="s">
        <v>2574</v>
      </c>
    </row>
    <row r="315" spans="1:21" s="71" customFormat="1" ht="15" customHeight="1" x14ac:dyDescent="0.15">
      <c r="A315" s="71">
        <f t="shared" si="4"/>
        <v>32008</v>
      </c>
      <c r="B315" s="71" t="s">
        <v>1979</v>
      </c>
      <c r="C315" s="71">
        <v>3</v>
      </c>
      <c r="D315" s="71" t="s">
        <v>1985</v>
      </c>
      <c r="E315" s="71">
        <v>2</v>
      </c>
      <c r="F315" s="71">
        <v>8</v>
      </c>
      <c r="G315" s="92">
        <v>8</v>
      </c>
      <c r="H315" s="93" t="s">
        <v>1327</v>
      </c>
      <c r="I315" s="93" t="s">
        <v>3491</v>
      </c>
      <c r="J315" s="84" t="s">
        <v>1328</v>
      </c>
      <c r="K315" s="84" t="s">
        <v>1329</v>
      </c>
      <c r="L315" s="83" t="s">
        <v>2575</v>
      </c>
      <c r="M315" s="83" t="s">
        <v>2576</v>
      </c>
      <c r="N315" s="75"/>
      <c r="O315" s="75"/>
      <c r="P315" s="75"/>
      <c r="Q315" s="75"/>
      <c r="R315" s="75"/>
      <c r="S315" s="75"/>
      <c r="T315" s="75"/>
      <c r="U315" s="75"/>
    </row>
    <row r="316" spans="1:21" s="71" customFormat="1" ht="15" customHeight="1" x14ac:dyDescent="0.15">
      <c r="A316" s="71">
        <f t="shared" si="4"/>
        <v>32009</v>
      </c>
      <c r="B316" s="71" t="s">
        <v>1979</v>
      </c>
      <c r="C316" s="71">
        <v>3</v>
      </c>
      <c r="D316" s="71" t="s">
        <v>1985</v>
      </c>
      <c r="E316" s="71">
        <v>2</v>
      </c>
      <c r="F316" s="71">
        <v>9</v>
      </c>
      <c r="G316" s="91">
        <v>9</v>
      </c>
      <c r="H316" s="108" t="s">
        <v>1330</v>
      </c>
      <c r="I316" s="93" t="s">
        <v>3492</v>
      </c>
      <c r="J316" s="110" t="s">
        <v>1331</v>
      </c>
      <c r="K316" s="110" t="s">
        <v>1332</v>
      </c>
      <c r="L316" s="83" t="s">
        <v>2577</v>
      </c>
      <c r="M316" s="83" t="s">
        <v>2578</v>
      </c>
      <c r="N316" s="75"/>
      <c r="O316" s="75"/>
      <c r="P316" s="75"/>
      <c r="Q316" s="75"/>
      <c r="R316" s="75"/>
      <c r="S316" s="75"/>
      <c r="T316" s="75"/>
      <c r="U316" s="75"/>
    </row>
    <row r="317" spans="1:21" s="71" customFormat="1" ht="15" customHeight="1" x14ac:dyDescent="0.15">
      <c r="A317" s="71">
        <f t="shared" si="4"/>
        <v>32010</v>
      </c>
      <c r="B317" s="71" t="s">
        <v>1979</v>
      </c>
      <c r="C317" s="71">
        <v>3</v>
      </c>
      <c r="D317" s="71" t="s">
        <v>1985</v>
      </c>
      <c r="E317" s="71">
        <v>2</v>
      </c>
      <c r="F317" s="71">
        <v>10</v>
      </c>
      <c r="G317" s="91">
        <v>10</v>
      </c>
      <c r="H317" s="108" t="s">
        <v>1333</v>
      </c>
      <c r="I317" s="93" t="s">
        <v>3493</v>
      </c>
      <c r="J317" s="110" t="s">
        <v>1334</v>
      </c>
      <c r="K317" s="110" t="s">
        <v>1335</v>
      </c>
      <c r="L317" s="83" t="s">
        <v>2579</v>
      </c>
      <c r="M317" s="83" t="s">
        <v>2580</v>
      </c>
    </row>
    <row r="318" spans="1:21" s="71" customFormat="1" ht="15" customHeight="1" x14ac:dyDescent="0.15">
      <c r="A318" s="71">
        <f t="shared" ref="A318:A381" si="5">+C318*10000+E318*1000+F318</f>
        <v>32011</v>
      </c>
      <c r="B318" s="71" t="s">
        <v>1979</v>
      </c>
      <c r="C318" s="71">
        <v>3</v>
      </c>
      <c r="D318" s="71" t="s">
        <v>1985</v>
      </c>
      <c r="E318" s="71">
        <v>2</v>
      </c>
      <c r="F318" s="71">
        <v>11</v>
      </c>
      <c r="G318" s="91">
        <v>11</v>
      </c>
      <c r="H318" s="108" t="s">
        <v>1336</v>
      </c>
      <c r="I318" s="93" t="s">
        <v>3494</v>
      </c>
      <c r="J318" s="110" t="s">
        <v>1337</v>
      </c>
      <c r="K318" s="110" t="s">
        <v>1338</v>
      </c>
      <c r="L318" s="83" t="s">
        <v>2581</v>
      </c>
      <c r="M318" s="83" t="s">
        <v>2582</v>
      </c>
    </row>
    <row r="319" spans="1:21" s="71" customFormat="1" ht="15" customHeight="1" x14ac:dyDescent="0.15">
      <c r="A319" s="71">
        <f t="shared" si="5"/>
        <v>32012</v>
      </c>
      <c r="B319" s="71" t="s">
        <v>1979</v>
      </c>
      <c r="C319" s="71">
        <v>3</v>
      </c>
      <c r="D319" s="71" t="s">
        <v>1985</v>
      </c>
      <c r="E319" s="71">
        <v>2</v>
      </c>
      <c r="F319" s="71">
        <v>12</v>
      </c>
      <c r="G319" s="91">
        <v>12</v>
      </c>
      <c r="H319" s="108" t="s">
        <v>1339</v>
      </c>
      <c r="I319" s="93" t="s">
        <v>3495</v>
      </c>
      <c r="J319" s="110" t="s">
        <v>1340</v>
      </c>
      <c r="K319" s="110" t="s">
        <v>1341</v>
      </c>
      <c r="L319" s="83" t="s">
        <v>2583</v>
      </c>
      <c r="M319" s="83" t="s">
        <v>2584</v>
      </c>
    </row>
    <row r="320" spans="1:21" s="71" customFormat="1" ht="15" customHeight="1" x14ac:dyDescent="0.15">
      <c r="A320" s="71">
        <f t="shared" si="5"/>
        <v>32013</v>
      </c>
      <c r="B320" s="71" t="s">
        <v>1979</v>
      </c>
      <c r="C320" s="71">
        <v>3</v>
      </c>
      <c r="D320" s="71" t="s">
        <v>1985</v>
      </c>
      <c r="E320" s="71">
        <v>2</v>
      </c>
      <c r="F320" s="71">
        <v>13</v>
      </c>
      <c r="G320" s="91">
        <v>13</v>
      </c>
      <c r="H320" s="108" t="s">
        <v>1342</v>
      </c>
      <c r="I320" s="93" t="s">
        <v>3496</v>
      </c>
      <c r="J320" s="110" t="s">
        <v>1343</v>
      </c>
      <c r="K320" s="110" t="s">
        <v>1344</v>
      </c>
      <c r="L320" s="83" t="s">
        <v>2585</v>
      </c>
      <c r="M320" s="83" t="s">
        <v>2586</v>
      </c>
      <c r="N320" s="82"/>
      <c r="O320" s="81"/>
      <c r="P320" s="81"/>
      <c r="Q320" s="81"/>
      <c r="R320" s="81"/>
      <c r="S320" s="81"/>
      <c r="T320" s="81"/>
      <c r="U320" s="81"/>
    </row>
    <row r="321" spans="1:21" s="71" customFormat="1" ht="15" customHeight="1" x14ac:dyDescent="0.15">
      <c r="A321" s="71">
        <f t="shared" si="5"/>
        <v>32014</v>
      </c>
      <c r="B321" s="71" t="s">
        <v>1979</v>
      </c>
      <c r="C321" s="71">
        <v>3</v>
      </c>
      <c r="D321" s="71" t="s">
        <v>1985</v>
      </c>
      <c r="E321" s="71">
        <v>2</v>
      </c>
      <c r="F321" s="71">
        <v>14</v>
      </c>
      <c r="G321" s="91">
        <v>14</v>
      </c>
      <c r="H321" s="108" t="s">
        <v>1345</v>
      </c>
      <c r="I321" s="93" t="s">
        <v>3497</v>
      </c>
      <c r="J321" s="110" t="s">
        <v>1346</v>
      </c>
      <c r="K321" s="110" t="s">
        <v>1347</v>
      </c>
      <c r="L321" s="83" t="s">
        <v>2587</v>
      </c>
      <c r="M321" s="83" t="s">
        <v>2588</v>
      </c>
    </row>
    <row r="322" spans="1:21" s="71" customFormat="1" ht="15" customHeight="1" x14ac:dyDescent="0.15">
      <c r="A322" s="71">
        <f t="shared" si="5"/>
        <v>32015</v>
      </c>
      <c r="B322" s="71" t="s">
        <v>1979</v>
      </c>
      <c r="C322" s="71">
        <v>3</v>
      </c>
      <c r="D322" s="71" t="s">
        <v>1985</v>
      </c>
      <c r="E322" s="71">
        <v>2</v>
      </c>
      <c r="F322" s="71">
        <v>15</v>
      </c>
      <c r="G322" s="91">
        <v>15</v>
      </c>
      <c r="H322" s="108" t="s">
        <v>1348</v>
      </c>
      <c r="I322" s="93" t="s">
        <v>3498</v>
      </c>
      <c r="J322" s="110" t="s">
        <v>1349</v>
      </c>
      <c r="K322" s="110" t="s">
        <v>1350</v>
      </c>
      <c r="L322" s="83" t="s">
        <v>2589</v>
      </c>
      <c r="M322" s="83" t="s">
        <v>2590</v>
      </c>
      <c r="O322" s="75"/>
      <c r="P322" s="75"/>
      <c r="Q322" s="75"/>
      <c r="R322" s="75"/>
      <c r="S322" s="75"/>
      <c r="T322" s="75"/>
      <c r="U322" s="75"/>
    </row>
    <row r="323" spans="1:21" s="71" customFormat="1" ht="15" customHeight="1" x14ac:dyDescent="0.15">
      <c r="A323" s="71">
        <f t="shared" si="5"/>
        <v>32016</v>
      </c>
      <c r="B323" s="71" t="s">
        <v>1979</v>
      </c>
      <c r="C323" s="71">
        <v>3</v>
      </c>
      <c r="D323" s="71" t="s">
        <v>1985</v>
      </c>
      <c r="E323" s="71">
        <v>2</v>
      </c>
      <c r="F323" s="71">
        <v>16</v>
      </c>
      <c r="G323" s="91">
        <v>16</v>
      </c>
      <c r="H323" s="108" t="s">
        <v>1351</v>
      </c>
      <c r="I323" s="93" t="s">
        <v>3499</v>
      </c>
      <c r="J323" s="110" t="s">
        <v>1352</v>
      </c>
      <c r="K323" s="110" t="s">
        <v>1353</v>
      </c>
      <c r="L323" s="83" t="s">
        <v>2591</v>
      </c>
      <c r="M323" s="83" t="s">
        <v>2592</v>
      </c>
      <c r="N323" s="29"/>
      <c r="O323" s="82"/>
      <c r="P323" s="82"/>
      <c r="Q323" s="82"/>
      <c r="R323" s="82"/>
      <c r="S323" s="82"/>
      <c r="T323" s="82"/>
      <c r="U323" s="82"/>
    </row>
    <row r="324" spans="1:21" s="71" customFormat="1" ht="15" customHeight="1" x14ac:dyDescent="0.15">
      <c r="A324" s="71">
        <f t="shared" si="5"/>
        <v>32017</v>
      </c>
      <c r="B324" s="71" t="s">
        <v>1979</v>
      </c>
      <c r="C324" s="71">
        <v>3</v>
      </c>
      <c r="D324" s="71" t="s">
        <v>1985</v>
      </c>
      <c r="E324" s="71">
        <v>2</v>
      </c>
      <c r="F324" s="71">
        <v>17</v>
      </c>
      <c r="G324" s="91">
        <v>17</v>
      </c>
      <c r="H324" s="108" t="s">
        <v>1354</v>
      </c>
      <c r="I324" s="93" t="s">
        <v>3500</v>
      </c>
      <c r="J324" s="110" t="s">
        <v>1355</v>
      </c>
      <c r="K324" s="110" t="s">
        <v>1356</v>
      </c>
      <c r="L324" s="83" t="s">
        <v>2593</v>
      </c>
      <c r="M324" s="83" t="s">
        <v>2594</v>
      </c>
      <c r="N324" s="77"/>
    </row>
    <row r="325" spans="1:21" s="71" customFormat="1" ht="15" customHeight="1" x14ac:dyDescent="0.15">
      <c r="A325" s="71">
        <f t="shared" si="5"/>
        <v>32018</v>
      </c>
      <c r="B325" s="71" t="s">
        <v>1979</v>
      </c>
      <c r="C325" s="71">
        <v>3</v>
      </c>
      <c r="D325" s="71" t="s">
        <v>1985</v>
      </c>
      <c r="E325" s="71">
        <v>2</v>
      </c>
      <c r="F325" s="71">
        <v>18</v>
      </c>
      <c r="G325" s="91">
        <v>18</v>
      </c>
      <c r="H325" s="108" t="s">
        <v>1357</v>
      </c>
      <c r="I325" s="93" t="s">
        <v>3595</v>
      </c>
      <c r="J325" s="110" t="s">
        <v>1358</v>
      </c>
      <c r="K325" s="110" t="s">
        <v>1359</v>
      </c>
      <c r="L325" s="83" t="s">
        <v>2595</v>
      </c>
      <c r="M325" s="83" t="s">
        <v>2596</v>
      </c>
      <c r="N325" s="75"/>
      <c r="O325" s="75"/>
      <c r="P325" s="75"/>
      <c r="Q325" s="75"/>
      <c r="R325" s="75"/>
      <c r="S325" s="75"/>
      <c r="T325" s="75"/>
      <c r="U325" s="75"/>
    </row>
    <row r="326" spans="1:21" s="71" customFormat="1" ht="15" customHeight="1" x14ac:dyDescent="0.15">
      <c r="A326" s="71">
        <f t="shared" si="5"/>
        <v>32019</v>
      </c>
      <c r="B326" s="71" t="s">
        <v>1979</v>
      </c>
      <c r="C326" s="71">
        <v>3</v>
      </c>
      <c r="D326" s="71" t="s">
        <v>1985</v>
      </c>
      <c r="E326" s="71">
        <v>2</v>
      </c>
      <c r="F326" s="71">
        <v>19</v>
      </c>
      <c r="G326" s="91">
        <v>19</v>
      </c>
      <c r="H326" s="108" t="s">
        <v>1360</v>
      </c>
      <c r="I326" s="93" t="s">
        <v>3501</v>
      </c>
      <c r="J326" s="110" t="s">
        <v>1361</v>
      </c>
      <c r="K326" s="110" t="s">
        <v>1362</v>
      </c>
      <c r="L326" s="83" t="s">
        <v>2597</v>
      </c>
      <c r="M326" s="83" t="s">
        <v>2598</v>
      </c>
      <c r="N326" s="29"/>
      <c r="O326" s="82"/>
      <c r="P326" s="82"/>
      <c r="Q326" s="82"/>
      <c r="R326" s="82"/>
      <c r="S326" s="82"/>
      <c r="T326" s="82"/>
      <c r="U326" s="82"/>
    </row>
    <row r="327" spans="1:21" s="71" customFormat="1" ht="15" customHeight="1" x14ac:dyDescent="0.15">
      <c r="A327" s="71">
        <f t="shared" si="5"/>
        <v>32020</v>
      </c>
      <c r="B327" s="71" t="s">
        <v>1979</v>
      </c>
      <c r="C327" s="71">
        <v>3</v>
      </c>
      <c r="D327" s="71" t="s">
        <v>1985</v>
      </c>
      <c r="E327" s="71">
        <v>2</v>
      </c>
      <c r="F327" s="71">
        <v>20</v>
      </c>
      <c r="G327" s="91">
        <v>20</v>
      </c>
      <c r="H327" s="108" t="s">
        <v>1363</v>
      </c>
      <c r="I327" s="93" t="s">
        <v>3502</v>
      </c>
      <c r="J327" s="110" t="s">
        <v>1320</v>
      </c>
      <c r="K327" s="110" t="s">
        <v>1364</v>
      </c>
      <c r="L327" s="83" t="s">
        <v>2599</v>
      </c>
      <c r="M327" s="83" t="s">
        <v>2600</v>
      </c>
    </row>
    <row r="328" spans="1:21" s="71" customFormat="1" ht="15" customHeight="1" x14ac:dyDescent="0.15">
      <c r="A328" s="71">
        <f t="shared" si="5"/>
        <v>32021</v>
      </c>
      <c r="B328" s="71" t="s">
        <v>1979</v>
      </c>
      <c r="C328" s="71">
        <v>3</v>
      </c>
      <c r="D328" s="71" t="s">
        <v>1985</v>
      </c>
      <c r="E328" s="71">
        <v>2</v>
      </c>
      <c r="F328" s="71">
        <v>21</v>
      </c>
      <c r="G328" s="91">
        <v>21</v>
      </c>
      <c r="H328" s="108" t="s">
        <v>1365</v>
      </c>
      <c r="I328" s="93" t="s">
        <v>3485</v>
      </c>
      <c r="J328" s="110" t="s">
        <v>1306</v>
      </c>
      <c r="K328" s="110" t="s">
        <v>1366</v>
      </c>
      <c r="L328" s="83" t="s">
        <v>2601</v>
      </c>
      <c r="M328" s="83" t="s">
        <v>2602</v>
      </c>
    </row>
    <row r="329" spans="1:21" s="71" customFormat="1" ht="15" customHeight="1" x14ac:dyDescent="0.15">
      <c r="A329" s="71">
        <f t="shared" si="5"/>
        <v>32022</v>
      </c>
      <c r="B329" s="71" t="s">
        <v>1979</v>
      </c>
      <c r="C329" s="71">
        <v>3</v>
      </c>
      <c r="D329" s="71" t="s">
        <v>1985</v>
      </c>
      <c r="E329" s="71">
        <v>2</v>
      </c>
      <c r="F329" s="71">
        <v>22</v>
      </c>
      <c r="G329" s="91">
        <v>22</v>
      </c>
      <c r="H329" s="108" t="s">
        <v>1367</v>
      </c>
      <c r="I329" s="93" t="s">
        <v>3503</v>
      </c>
      <c r="J329" s="110" t="s">
        <v>1368</v>
      </c>
      <c r="K329" s="110" t="s">
        <v>1369</v>
      </c>
      <c r="L329" s="83" t="s">
        <v>2603</v>
      </c>
      <c r="M329" s="83" t="s">
        <v>2604</v>
      </c>
    </row>
    <row r="330" spans="1:21" s="71" customFormat="1" ht="15" customHeight="1" x14ac:dyDescent="0.15">
      <c r="A330" s="71">
        <f t="shared" si="5"/>
        <v>32023</v>
      </c>
      <c r="B330" s="71" t="s">
        <v>1979</v>
      </c>
      <c r="C330" s="71">
        <v>3</v>
      </c>
      <c r="D330" s="71" t="s">
        <v>1985</v>
      </c>
      <c r="E330" s="71">
        <v>2</v>
      </c>
      <c r="F330" s="71">
        <v>23</v>
      </c>
      <c r="G330" s="91">
        <v>23</v>
      </c>
      <c r="H330" s="108" t="s">
        <v>1370</v>
      </c>
      <c r="I330" s="93" t="s">
        <v>3504</v>
      </c>
      <c r="J330" s="110" t="s">
        <v>1349</v>
      </c>
      <c r="K330" s="110" t="s">
        <v>1371</v>
      </c>
      <c r="L330" s="83" t="s">
        <v>2605</v>
      </c>
      <c r="M330" s="83" t="s">
        <v>2606</v>
      </c>
      <c r="N330" s="29"/>
      <c r="O330" s="29"/>
      <c r="P330" s="29"/>
      <c r="Q330" s="29"/>
      <c r="R330" s="29"/>
      <c r="S330" s="29"/>
      <c r="T330" s="29"/>
      <c r="U330" s="29"/>
    </row>
    <row r="331" spans="1:21" s="71" customFormat="1" ht="15" customHeight="1" x14ac:dyDescent="0.15">
      <c r="A331" s="71">
        <f t="shared" si="5"/>
        <v>32024</v>
      </c>
      <c r="B331" s="71" t="s">
        <v>1979</v>
      </c>
      <c r="C331" s="71">
        <v>3</v>
      </c>
      <c r="D331" s="71" t="s">
        <v>1985</v>
      </c>
      <c r="E331" s="71">
        <v>2</v>
      </c>
      <c r="F331" s="71">
        <v>24</v>
      </c>
      <c r="G331" s="91">
        <v>24</v>
      </c>
      <c r="H331" s="108" t="s">
        <v>1372</v>
      </c>
      <c r="I331" s="93" t="s">
        <v>3505</v>
      </c>
      <c r="J331" s="110" t="s">
        <v>1373</v>
      </c>
      <c r="K331" s="110" t="s">
        <v>1374</v>
      </c>
      <c r="L331" s="83" t="s">
        <v>2607</v>
      </c>
      <c r="M331" s="83" t="s">
        <v>2608</v>
      </c>
      <c r="N331" s="29"/>
      <c r="O331" s="82"/>
      <c r="P331" s="82"/>
      <c r="Q331" s="82"/>
      <c r="R331" s="82"/>
      <c r="S331" s="82"/>
      <c r="T331" s="82"/>
      <c r="U331" s="82"/>
    </row>
    <row r="332" spans="1:21" s="71" customFormat="1" ht="15" customHeight="1" x14ac:dyDescent="0.15">
      <c r="A332" s="71">
        <f t="shared" si="5"/>
        <v>32025</v>
      </c>
      <c r="B332" s="71" t="s">
        <v>1979</v>
      </c>
      <c r="C332" s="71">
        <v>3</v>
      </c>
      <c r="D332" s="71" t="s">
        <v>1985</v>
      </c>
      <c r="E332" s="71">
        <v>2</v>
      </c>
      <c r="F332" s="71">
        <v>25</v>
      </c>
      <c r="G332" s="91">
        <v>25</v>
      </c>
      <c r="H332" s="108" t="s">
        <v>1375</v>
      </c>
      <c r="I332" s="93" t="s">
        <v>3506</v>
      </c>
      <c r="J332" s="110" t="s">
        <v>1376</v>
      </c>
      <c r="K332" s="110" t="s">
        <v>1377</v>
      </c>
      <c r="L332" s="83" t="s">
        <v>2609</v>
      </c>
      <c r="M332" s="83" t="s">
        <v>2610</v>
      </c>
    </row>
    <row r="333" spans="1:21" s="71" customFormat="1" ht="15" customHeight="1" x14ac:dyDescent="0.15">
      <c r="A333" s="71">
        <f t="shared" si="5"/>
        <v>32026</v>
      </c>
      <c r="B333" s="71" t="s">
        <v>1979</v>
      </c>
      <c r="C333" s="71">
        <v>3</v>
      </c>
      <c r="D333" s="71" t="s">
        <v>1985</v>
      </c>
      <c r="E333" s="71">
        <v>2</v>
      </c>
      <c r="F333" s="71">
        <v>26</v>
      </c>
      <c r="G333" s="91">
        <v>26</v>
      </c>
      <c r="H333" s="108" t="s">
        <v>1378</v>
      </c>
      <c r="I333" s="93" t="s">
        <v>3507</v>
      </c>
      <c r="J333" s="110" t="s">
        <v>1379</v>
      </c>
      <c r="K333" s="110" t="s">
        <v>1380</v>
      </c>
      <c r="L333" s="83" t="s">
        <v>2611</v>
      </c>
      <c r="M333" s="83" t="s">
        <v>2612</v>
      </c>
    </row>
    <row r="334" spans="1:21" s="71" customFormat="1" ht="15" customHeight="1" x14ac:dyDescent="0.15">
      <c r="A334" s="71">
        <f t="shared" si="5"/>
        <v>32027</v>
      </c>
      <c r="B334" s="71" t="s">
        <v>1979</v>
      </c>
      <c r="C334" s="71">
        <v>3</v>
      </c>
      <c r="D334" s="71" t="s">
        <v>1985</v>
      </c>
      <c r="E334" s="71">
        <v>2</v>
      </c>
      <c r="F334" s="71">
        <v>27</v>
      </c>
      <c r="G334" s="91">
        <v>27</v>
      </c>
      <c r="H334" s="108" t="s">
        <v>1381</v>
      </c>
      <c r="I334" s="93" t="s">
        <v>3508</v>
      </c>
      <c r="J334" s="110" t="s">
        <v>1334</v>
      </c>
      <c r="K334" s="110" t="s">
        <v>1382</v>
      </c>
      <c r="L334" s="83" t="s">
        <v>2613</v>
      </c>
      <c r="M334" s="83" t="s">
        <v>2614</v>
      </c>
      <c r="N334" s="72"/>
      <c r="O334" s="77"/>
      <c r="P334" s="77"/>
      <c r="Q334" s="77"/>
      <c r="R334" s="77"/>
      <c r="S334" s="77"/>
      <c r="T334" s="77"/>
      <c r="U334" s="77"/>
    </row>
    <row r="335" spans="1:21" s="71" customFormat="1" ht="15" customHeight="1" x14ac:dyDescent="0.15">
      <c r="A335" s="71">
        <f t="shared" si="5"/>
        <v>32028</v>
      </c>
      <c r="B335" s="71" t="s">
        <v>1979</v>
      </c>
      <c r="C335" s="71">
        <v>3</v>
      </c>
      <c r="D335" s="71" t="s">
        <v>1985</v>
      </c>
      <c r="E335" s="71">
        <v>2</v>
      </c>
      <c r="F335" s="71">
        <v>28</v>
      </c>
      <c r="G335" s="91">
        <v>28</v>
      </c>
      <c r="H335" s="108" t="s">
        <v>1383</v>
      </c>
      <c r="I335" s="93" t="s">
        <v>3509</v>
      </c>
      <c r="J335" s="110" t="s">
        <v>1384</v>
      </c>
      <c r="K335" s="110" t="s">
        <v>1385</v>
      </c>
      <c r="L335" s="83" t="s">
        <v>2615</v>
      </c>
      <c r="M335" s="83" t="s">
        <v>2616</v>
      </c>
      <c r="N335" s="75"/>
      <c r="O335" s="75"/>
      <c r="P335" s="75"/>
      <c r="Q335" s="75"/>
      <c r="R335" s="75"/>
      <c r="S335" s="75"/>
      <c r="T335" s="75"/>
      <c r="U335" s="75"/>
    </row>
    <row r="336" spans="1:21" s="71" customFormat="1" ht="15" customHeight="1" x14ac:dyDescent="0.15">
      <c r="A336" s="71">
        <f t="shared" si="5"/>
        <v>32029</v>
      </c>
      <c r="B336" s="71" t="s">
        <v>1979</v>
      </c>
      <c r="C336" s="71">
        <v>3</v>
      </c>
      <c r="D336" s="71" t="s">
        <v>1985</v>
      </c>
      <c r="E336" s="71">
        <v>2</v>
      </c>
      <c r="F336" s="71">
        <v>29</v>
      </c>
      <c r="G336" s="91">
        <v>29</v>
      </c>
      <c r="H336" s="108" t="s">
        <v>1386</v>
      </c>
      <c r="I336" s="93" t="s">
        <v>3510</v>
      </c>
      <c r="J336" s="110" t="s">
        <v>1387</v>
      </c>
      <c r="K336" s="110" t="s">
        <v>1388</v>
      </c>
      <c r="L336" s="83" t="s">
        <v>2617</v>
      </c>
      <c r="M336" s="83" t="s">
        <v>2618</v>
      </c>
      <c r="N336" s="72"/>
      <c r="O336" s="77"/>
      <c r="P336" s="77"/>
      <c r="Q336" s="77"/>
      <c r="R336" s="77"/>
      <c r="S336" s="77"/>
      <c r="T336" s="77"/>
      <c r="U336" s="77"/>
    </row>
    <row r="337" spans="1:21" s="71" customFormat="1" ht="15" customHeight="1" x14ac:dyDescent="0.15">
      <c r="A337" s="71">
        <f t="shared" si="5"/>
        <v>32030</v>
      </c>
      <c r="B337" s="71" t="s">
        <v>1979</v>
      </c>
      <c r="C337" s="71">
        <v>3</v>
      </c>
      <c r="D337" s="71" t="s">
        <v>1985</v>
      </c>
      <c r="E337" s="71">
        <v>2</v>
      </c>
      <c r="F337" s="71">
        <v>30</v>
      </c>
      <c r="G337" s="91">
        <v>30</v>
      </c>
      <c r="H337" s="108" t="s">
        <v>1389</v>
      </c>
      <c r="I337" s="93" t="s">
        <v>3511</v>
      </c>
      <c r="J337" s="110" t="s">
        <v>1390</v>
      </c>
      <c r="K337" s="110" t="s">
        <v>1391</v>
      </c>
      <c r="L337" s="83" t="s">
        <v>2619</v>
      </c>
      <c r="M337" s="83" t="s">
        <v>2620</v>
      </c>
    </row>
    <row r="338" spans="1:21" s="71" customFormat="1" ht="15" customHeight="1" x14ac:dyDescent="0.15">
      <c r="A338" s="71">
        <f t="shared" si="5"/>
        <v>32031</v>
      </c>
      <c r="B338" s="71" t="s">
        <v>1979</v>
      </c>
      <c r="C338" s="71">
        <v>3</v>
      </c>
      <c r="D338" s="71" t="s">
        <v>1985</v>
      </c>
      <c r="E338" s="71">
        <v>2</v>
      </c>
      <c r="F338" s="71">
        <v>31</v>
      </c>
      <c r="G338" s="91">
        <v>31</v>
      </c>
      <c r="H338" s="108" t="s">
        <v>1392</v>
      </c>
      <c r="I338" s="93" t="s">
        <v>3512</v>
      </c>
      <c r="J338" s="110" t="s">
        <v>1393</v>
      </c>
      <c r="K338" s="110" t="s">
        <v>1394</v>
      </c>
      <c r="L338" s="83" t="s">
        <v>2621</v>
      </c>
      <c r="M338" s="83" t="s">
        <v>2622</v>
      </c>
      <c r="N338" s="72"/>
      <c r="O338" s="77"/>
      <c r="P338" s="77"/>
      <c r="Q338" s="77"/>
      <c r="R338" s="77"/>
      <c r="S338" s="77"/>
      <c r="T338" s="77"/>
      <c r="U338" s="77"/>
    </row>
    <row r="339" spans="1:21" s="71" customFormat="1" ht="15" customHeight="1" x14ac:dyDescent="0.15">
      <c r="A339" s="71">
        <f t="shared" si="5"/>
        <v>32032</v>
      </c>
      <c r="B339" s="71" t="s">
        <v>1979</v>
      </c>
      <c r="C339" s="71">
        <v>3</v>
      </c>
      <c r="D339" s="71" t="s">
        <v>1985</v>
      </c>
      <c r="E339" s="71">
        <v>2</v>
      </c>
      <c r="F339" s="71">
        <v>32</v>
      </c>
      <c r="G339" s="91">
        <v>32</v>
      </c>
      <c r="H339" s="108" t="s">
        <v>1395</v>
      </c>
      <c r="I339" s="93" t="s">
        <v>3513</v>
      </c>
      <c r="J339" s="110" t="s">
        <v>1396</v>
      </c>
      <c r="K339" s="110" t="s">
        <v>1397</v>
      </c>
      <c r="L339" s="83" t="s">
        <v>2623</v>
      </c>
      <c r="M339" s="83" t="s">
        <v>2624</v>
      </c>
      <c r="N339" s="75"/>
      <c r="O339" s="75"/>
      <c r="P339" s="75"/>
      <c r="Q339" s="75"/>
      <c r="R339" s="75"/>
      <c r="S339" s="75"/>
      <c r="T339" s="75"/>
      <c r="U339" s="75"/>
    </row>
    <row r="340" spans="1:21" s="71" customFormat="1" ht="15" customHeight="1" x14ac:dyDescent="0.15">
      <c r="A340" s="71">
        <f t="shared" si="5"/>
        <v>32033</v>
      </c>
      <c r="B340" s="71" t="s">
        <v>1979</v>
      </c>
      <c r="C340" s="71">
        <v>3</v>
      </c>
      <c r="D340" s="71" t="s">
        <v>1985</v>
      </c>
      <c r="E340" s="71">
        <v>2</v>
      </c>
      <c r="F340" s="71">
        <v>33</v>
      </c>
      <c r="G340" s="91">
        <v>33</v>
      </c>
      <c r="H340" s="108" t="s">
        <v>3515</v>
      </c>
      <c r="I340" s="93" t="s">
        <v>3514</v>
      </c>
      <c r="J340" s="110" t="s">
        <v>1358</v>
      </c>
      <c r="K340" s="110" t="s">
        <v>1398</v>
      </c>
      <c r="L340" s="83" t="s">
        <v>2625</v>
      </c>
      <c r="M340" s="83" t="s">
        <v>2626</v>
      </c>
      <c r="N340" s="75"/>
      <c r="O340" s="75"/>
      <c r="P340" s="75"/>
      <c r="Q340" s="75"/>
      <c r="R340" s="75"/>
      <c r="S340" s="75"/>
      <c r="T340" s="75"/>
      <c r="U340" s="75"/>
    </row>
    <row r="341" spans="1:21" s="71" customFormat="1" ht="15" customHeight="1" x14ac:dyDescent="0.15">
      <c r="A341" s="71">
        <f t="shared" si="5"/>
        <v>33001</v>
      </c>
      <c r="B341" s="71" t="s">
        <v>1979</v>
      </c>
      <c r="C341" s="71">
        <v>3</v>
      </c>
      <c r="D341" s="71" t="s">
        <v>1986</v>
      </c>
      <c r="E341" s="71">
        <v>3</v>
      </c>
      <c r="F341" s="71">
        <v>1</v>
      </c>
      <c r="G341" s="91">
        <v>1</v>
      </c>
      <c r="H341" s="108" t="s">
        <v>1399</v>
      </c>
      <c r="I341" s="93" t="s">
        <v>3516</v>
      </c>
      <c r="J341" s="110" t="s">
        <v>1400</v>
      </c>
      <c r="K341" s="110" t="s">
        <v>1401</v>
      </c>
      <c r="L341" s="83" t="s">
        <v>2627</v>
      </c>
      <c r="M341" s="83" t="s">
        <v>2628</v>
      </c>
    </row>
    <row r="342" spans="1:21" s="71" customFormat="1" ht="15" customHeight="1" x14ac:dyDescent="0.15">
      <c r="A342" s="71">
        <f t="shared" si="5"/>
        <v>33002</v>
      </c>
      <c r="B342" s="71" t="s">
        <v>1979</v>
      </c>
      <c r="C342" s="71">
        <v>3</v>
      </c>
      <c r="D342" s="71" t="s">
        <v>1986</v>
      </c>
      <c r="E342" s="71">
        <v>3</v>
      </c>
      <c r="F342" s="71">
        <v>2</v>
      </c>
      <c r="G342" s="91">
        <v>2</v>
      </c>
      <c r="H342" s="108" t="s">
        <v>1402</v>
      </c>
      <c r="I342" s="93" t="s">
        <v>3517</v>
      </c>
      <c r="J342" s="110" t="s">
        <v>1306</v>
      </c>
      <c r="K342" s="110" t="s">
        <v>1403</v>
      </c>
      <c r="L342" s="83" t="s">
        <v>2629</v>
      </c>
      <c r="M342" s="83" t="s">
        <v>2630</v>
      </c>
    </row>
    <row r="343" spans="1:21" s="71" customFormat="1" ht="15" customHeight="1" x14ac:dyDescent="0.15">
      <c r="A343" s="71">
        <f t="shared" si="5"/>
        <v>33003</v>
      </c>
      <c r="B343" s="71" t="s">
        <v>1979</v>
      </c>
      <c r="C343" s="71">
        <v>3</v>
      </c>
      <c r="D343" s="71" t="s">
        <v>1986</v>
      </c>
      <c r="E343" s="71">
        <v>3</v>
      </c>
      <c r="F343" s="71">
        <v>3</v>
      </c>
      <c r="G343" s="91">
        <v>3</v>
      </c>
      <c r="H343" s="108" t="s">
        <v>1404</v>
      </c>
      <c r="I343" s="93" t="s">
        <v>3518</v>
      </c>
      <c r="J343" s="110" t="s">
        <v>1312</v>
      </c>
      <c r="K343" s="110" t="s">
        <v>1405</v>
      </c>
      <c r="L343" s="83" t="s">
        <v>2631</v>
      </c>
      <c r="M343" s="83" t="s">
        <v>2632</v>
      </c>
      <c r="N343" s="75"/>
    </row>
    <row r="344" spans="1:21" s="71" customFormat="1" ht="15" customHeight="1" x14ac:dyDescent="0.15">
      <c r="A344" s="71">
        <f t="shared" si="5"/>
        <v>33004</v>
      </c>
      <c r="B344" s="71" t="s">
        <v>1979</v>
      </c>
      <c r="C344" s="71">
        <v>3</v>
      </c>
      <c r="D344" s="71" t="s">
        <v>1986</v>
      </c>
      <c r="E344" s="71">
        <v>3</v>
      </c>
      <c r="F344" s="71">
        <v>4</v>
      </c>
      <c r="G344" s="91">
        <v>4</v>
      </c>
      <c r="H344" s="108" t="s">
        <v>1406</v>
      </c>
      <c r="I344" s="93" t="s">
        <v>3519</v>
      </c>
      <c r="J344" s="110" t="s">
        <v>1407</v>
      </c>
      <c r="K344" s="110" t="s">
        <v>1408</v>
      </c>
      <c r="L344" s="83" t="s">
        <v>2633</v>
      </c>
      <c r="M344" s="83" t="s">
        <v>2634</v>
      </c>
    </row>
    <row r="345" spans="1:21" s="71" customFormat="1" ht="15" customHeight="1" x14ac:dyDescent="0.15">
      <c r="A345" s="71">
        <f t="shared" si="5"/>
        <v>33005</v>
      </c>
      <c r="B345" s="71" t="s">
        <v>1979</v>
      </c>
      <c r="C345" s="71">
        <v>3</v>
      </c>
      <c r="D345" s="71" t="s">
        <v>1986</v>
      </c>
      <c r="E345" s="71">
        <v>3</v>
      </c>
      <c r="F345" s="71">
        <v>5</v>
      </c>
      <c r="G345" s="91">
        <v>5</v>
      </c>
      <c r="H345" s="108" t="s">
        <v>1409</v>
      </c>
      <c r="I345" s="93" t="s">
        <v>3520</v>
      </c>
      <c r="J345" s="110" t="s">
        <v>1410</v>
      </c>
      <c r="K345" s="110" t="s">
        <v>1411</v>
      </c>
      <c r="L345" s="83" t="s">
        <v>2635</v>
      </c>
      <c r="M345" s="83" t="s">
        <v>2636</v>
      </c>
      <c r="N345" s="75"/>
      <c r="O345" s="75"/>
      <c r="P345" s="75"/>
      <c r="Q345" s="75"/>
      <c r="R345" s="75"/>
      <c r="S345" s="75"/>
      <c r="T345" s="75"/>
      <c r="U345" s="75"/>
    </row>
    <row r="346" spans="1:21" s="71" customFormat="1" ht="15" customHeight="1" x14ac:dyDescent="0.15">
      <c r="A346" s="71">
        <f t="shared" si="5"/>
        <v>33006</v>
      </c>
      <c r="B346" s="71" t="s">
        <v>1979</v>
      </c>
      <c r="C346" s="71">
        <v>3</v>
      </c>
      <c r="D346" s="71" t="s">
        <v>1986</v>
      </c>
      <c r="E346" s="71">
        <v>3</v>
      </c>
      <c r="F346" s="71">
        <v>6</v>
      </c>
      <c r="G346" s="91">
        <v>6</v>
      </c>
      <c r="H346" s="108" t="s">
        <v>1412</v>
      </c>
      <c r="I346" s="93" t="s">
        <v>3521</v>
      </c>
      <c r="J346" s="110" t="s">
        <v>1306</v>
      </c>
      <c r="K346" s="110" t="s">
        <v>1413</v>
      </c>
      <c r="L346" s="83" t="s">
        <v>2637</v>
      </c>
      <c r="M346" s="83" t="s">
        <v>2638</v>
      </c>
    </row>
    <row r="347" spans="1:21" s="71" customFormat="1" ht="15" customHeight="1" x14ac:dyDescent="0.15">
      <c r="A347" s="71">
        <f t="shared" si="5"/>
        <v>33007</v>
      </c>
      <c r="B347" s="71" t="s">
        <v>1979</v>
      </c>
      <c r="C347" s="71">
        <v>3</v>
      </c>
      <c r="D347" s="71" t="s">
        <v>1986</v>
      </c>
      <c r="E347" s="71">
        <v>3</v>
      </c>
      <c r="F347" s="71">
        <v>7</v>
      </c>
      <c r="G347" s="91">
        <v>7</v>
      </c>
      <c r="H347" s="108" t="s">
        <v>1414</v>
      </c>
      <c r="I347" s="93" t="s">
        <v>3522</v>
      </c>
      <c r="J347" s="110" t="s">
        <v>1352</v>
      </c>
      <c r="K347" s="110" t="s">
        <v>1415</v>
      </c>
      <c r="L347" s="83" t="s">
        <v>2639</v>
      </c>
      <c r="M347" s="83" t="s">
        <v>2640</v>
      </c>
    </row>
    <row r="348" spans="1:21" s="71" customFormat="1" ht="15" customHeight="1" x14ac:dyDescent="0.15">
      <c r="A348" s="71">
        <f t="shared" si="5"/>
        <v>33008</v>
      </c>
      <c r="B348" s="71" t="s">
        <v>1979</v>
      </c>
      <c r="C348" s="71">
        <v>3</v>
      </c>
      <c r="D348" s="71" t="s">
        <v>1986</v>
      </c>
      <c r="E348" s="71">
        <v>3</v>
      </c>
      <c r="F348" s="71">
        <v>8</v>
      </c>
      <c r="G348" s="91">
        <v>8</v>
      </c>
      <c r="H348" s="108" t="s">
        <v>1416</v>
      </c>
      <c r="I348" s="93" t="s">
        <v>3523</v>
      </c>
      <c r="J348" s="110" t="s">
        <v>1320</v>
      </c>
      <c r="K348" s="110" t="s">
        <v>1417</v>
      </c>
      <c r="L348" s="83" t="s">
        <v>2641</v>
      </c>
      <c r="M348" s="83" t="s">
        <v>2642</v>
      </c>
      <c r="N348" s="81"/>
      <c r="O348" s="72"/>
      <c r="P348" s="79"/>
      <c r="Q348" s="79"/>
      <c r="R348" s="79"/>
      <c r="S348" s="79"/>
      <c r="T348" s="79"/>
      <c r="U348" s="79"/>
    </row>
    <row r="349" spans="1:21" s="71" customFormat="1" ht="15" customHeight="1" x14ac:dyDescent="0.15">
      <c r="A349" s="71">
        <f t="shared" si="5"/>
        <v>33009</v>
      </c>
      <c r="B349" s="71" t="s">
        <v>1979</v>
      </c>
      <c r="C349" s="71">
        <v>3</v>
      </c>
      <c r="D349" s="71" t="s">
        <v>1986</v>
      </c>
      <c r="E349" s="71">
        <v>3</v>
      </c>
      <c r="F349" s="71">
        <v>9</v>
      </c>
      <c r="G349" s="91">
        <v>9</v>
      </c>
      <c r="H349" s="108" t="s">
        <v>1418</v>
      </c>
      <c r="I349" s="93" t="s">
        <v>3524</v>
      </c>
      <c r="J349" s="110" t="s">
        <v>1361</v>
      </c>
      <c r="K349" s="110" t="s">
        <v>1419</v>
      </c>
      <c r="L349" s="83" t="s">
        <v>2643</v>
      </c>
      <c r="M349" s="83" t="s">
        <v>2644</v>
      </c>
      <c r="N349" s="75"/>
      <c r="O349" s="75"/>
      <c r="P349" s="75"/>
      <c r="Q349" s="75"/>
      <c r="R349" s="75"/>
      <c r="S349" s="75"/>
      <c r="T349" s="75"/>
      <c r="U349" s="75"/>
    </row>
    <row r="350" spans="1:21" s="71" customFormat="1" ht="15" customHeight="1" x14ac:dyDescent="0.15">
      <c r="A350" s="71">
        <f t="shared" si="5"/>
        <v>33010</v>
      </c>
      <c r="B350" s="71" t="s">
        <v>1979</v>
      </c>
      <c r="C350" s="71">
        <v>3</v>
      </c>
      <c r="D350" s="71" t="s">
        <v>1986</v>
      </c>
      <c r="E350" s="71">
        <v>3</v>
      </c>
      <c r="F350" s="71">
        <v>10</v>
      </c>
      <c r="G350" s="91">
        <v>10</v>
      </c>
      <c r="H350" s="108" t="s">
        <v>3515</v>
      </c>
      <c r="I350" s="93" t="s">
        <v>3514</v>
      </c>
      <c r="J350" s="110" t="s">
        <v>1358</v>
      </c>
      <c r="K350" s="110" t="s">
        <v>1398</v>
      </c>
      <c r="L350" s="83" t="s">
        <v>2625</v>
      </c>
      <c r="M350" s="83" t="s">
        <v>2626</v>
      </c>
      <c r="N350" s="75"/>
      <c r="O350" s="75"/>
      <c r="P350" s="75"/>
      <c r="Q350" s="75"/>
      <c r="R350" s="75"/>
      <c r="S350" s="75"/>
      <c r="T350" s="75"/>
      <c r="U350" s="75"/>
    </row>
    <row r="351" spans="1:21" s="71" customFormat="1" ht="15" customHeight="1" x14ac:dyDescent="0.15">
      <c r="A351" s="71">
        <f t="shared" si="5"/>
        <v>33011</v>
      </c>
      <c r="B351" s="71" t="s">
        <v>1979</v>
      </c>
      <c r="C351" s="71">
        <v>3</v>
      </c>
      <c r="D351" s="71" t="s">
        <v>1986</v>
      </c>
      <c r="E351" s="71">
        <v>3</v>
      </c>
      <c r="F351" s="71">
        <v>11</v>
      </c>
      <c r="G351" s="91">
        <v>11</v>
      </c>
      <c r="H351" s="108" t="s">
        <v>1420</v>
      </c>
      <c r="I351" s="93" t="s">
        <v>3525</v>
      </c>
      <c r="J351" s="110" t="s">
        <v>45</v>
      </c>
      <c r="K351" s="110" t="s">
        <v>1421</v>
      </c>
      <c r="L351" s="83" t="s">
        <v>2645</v>
      </c>
      <c r="M351" s="83" t="s">
        <v>2646</v>
      </c>
      <c r="N351" s="75"/>
      <c r="O351" s="75"/>
      <c r="P351" s="75"/>
      <c r="Q351" s="75"/>
      <c r="R351" s="75"/>
      <c r="S351" s="75"/>
      <c r="T351" s="75"/>
      <c r="U351" s="75"/>
    </row>
    <row r="352" spans="1:21" s="71" customFormat="1" ht="15" customHeight="1" x14ac:dyDescent="0.15">
      <c r="A352" s="71">
        <f t="shared" si="5"/>
        <v>33012</v>
      </c>
      <c r="B352" s="71" t="s">
        <v>1979</v>
      </c>
      <c r="C352" s="71">
        <v>3</v>
      </c>
      <c r="D352" s="71" t="s">
        <v>1986</v>
      </c>
      <c r="E352" s="71">
        <v>3</v>
      </c>
      <c r="F352" s="71">
        <v>12</v>
      </c>
      <c r="G352" s="91">
        <v>12</v>
      </c>
      <c r="H352" s="108" t="s">
        <v>1422</v>
      </c>
      <c r="I352" s="93" t="s">
        <v>3526</v>
      </c>
      <c r="J352" s="110" t="s">
        <v>1393</v>
      </c>
      <c r="K352" s="110" t="s">
        <v>1394</v>
      </c>
      <c r="L352" s="83" t="s">
        <v>2621</v>
      </c>
      <c r="M352" s="83" t="s">
        <v>2622</v>
      </c>
      <c r="N352" s="72"/>
      <c r="O352" s="77"/>
      <c r="P352" s="77"/>
      <c r="Q352" s="77"/>
      <c r="R352" s="77"/>
      <c r="S352" s="77"/>
      <c r="T352" s="77"/>
      <c r="U352" s="77"/>
    </row>
    <row r="353" spans="1:21" s="77" customFormat="1" ht="15" customHeight="1" x14ac:dyDescent="0.15">
      <c r="A353" s="71">
        <f t="shared" si="5"/>
        <v>33013</v>
      </c>
      <c r="B353" s="71" t="s">
        <v>1979</v>
      </c>
      <c r="C353" s="71">
        <v>3</v>
      </c>
      <c r="D353" s="71" t="s">
        <v>1986</v>
      </c>
      <c r="E353" s="71">
        <v>3</v>
      </c>
      <c r="F353" s="71">
        <v>13</v>
      </c>
      <c r="G353" s="91">
        <v>13</v>
      </c>
      <c r="H353" s="108" t="s">
        <v>1423</v>
      </c>
      <c r="I353" s="93" t="s">
        <v>3527</v>
      </c>
      <c r="J353" s="110" t="s">
        <v>1396</v>
      </c>
      <c r="K353" s="110" t="s">
        <v>1397</v>
      </c>
      <c r="L353" s="83" t="s">
        <v>2623</v>
      </c>
      <c r="M353" s="83" t="s">
        <v>2624</v>
      </c>
      <c r="N353" s="75"/>
      <c r="O353" s="75"/>
      <c r="P353" s="75"/>
      <c r="Q353" s="75"/>
      <c r="R353" s="75"/>
      <c r="S353" s="75"/>
      <c r="T353" s="75"/>
      <c r="U353" s="75"/>
    </row>
    <row r="354" spans="1:21" s="77" customFormat="1" ht="15" customHeight="1" x14ac:dyDescent="0.15">
      <c r="A354" s="71">
        <f t="shared" si="5"/>
        <v>33014</v>
      </c>
      <c r="B354" s="71" t="s">
        <v>1979</v>
      </c>
      <c r="C354" s="71">
        <v>3</v>
      </c>
      <c r="D354" s="71" t="s">
        <v>1986</v>
      </c>
      <c r="E354" s="71">
        <v>3</v>
      </c>
      <c r="F354" s="71">
        <v>14</v>
      </c>
      <c r="G354" s="91">
        <v>14</v>
      </c>
      <c r="H354" s="108" t="s">
        <v>1424</v>
      </c>
      <c r="I354" s="93" t="s">
        <v>3528</v>
      </c>
      <c r="J354" s="110" t="s">
        <v>1323</v>
      </c>
      <c r="K354" s="110" t="s">
        <v>1425</v>
      </c>
      <c r="L354" s="83" t="s">
        <v>2647</v>
      </c>
      <c r="M354" s="83" t="s">
        <v>2648</v>
      </c>
      <c r="N354" s="71"/>
      <c r="O354" s="71"/>
      <c r="P354" s="71"/>
      <c r="Q354" s="71"/>
      <c r="R354" s="71"/>
      <c r="S354" s="71"/>
      <c r="T354" s="71"/>
      <c r="U354" s="71"/>
    </row>
    <row r="355" spans="1:21" s="77" customFormat="1" ht="15" customHeight="1" x14ac:dyDescent="0.15">
      <c r="A355" s="71">
        <f t="shared" si="5"/>
        <v>33015</v>
      </c>
      <c r="B355" s="71" t="s">
        <v>1979</v>
      </c>
      <c r="C355" s="71">
        <v>3</v>
      </c>
      <c r="D355" s="71" t="s">
        <v>1986</v>
      </c>
      <c r="E355" s="71">
        <v>3</v>
      </c>
      <c r="F355" s="71">
        <v>15</v>
      </c>
      <c r="G355" s="91">
        <v>15</v>
      </c>
      <c r="H355" s="108" t="s">
        <v>1426</v>
      </c>
      <c r="I355" s="93" t="s">
        <v>3529</v>
      </c>
      <c r="J355" s="110" t="s">
        <v>1427</v>
      </c>
      <c r="K355" s="110" t="s">
        <v>1428</v>
      </c>
      <c r="L355" s="83" t="s">
        <v>2649</v>
      </c>
      <c r="M355" s="83" t="s">
        <v>2650</v>
      </c>
      <c r="N355" s="71"/>
      <c r="O355" s="74"/>
      <c r="P355" s="74"/>
      <c r="Q355" s="74"/>
      <c r="R355" s="74"/>
      <c r="S355" s="74"/>
      <c r="T355" s="74"/>
      <c r="U355" s="74"/>
    </row>
    <row r="356" spans="1:21" s="77" customFormat="1" ht="15" customHeight="1" x14ac:dyDescent="0.15">
      <c r="A356" s="71">
        <f t="shared" si="5"/>
        <v>33016</v>
      </c>
      <c r="B356" s="71" t="s">
        <v>1979</v>
      </c>
      <c r="C356" s="78">
        <v>3</v>
      </c>
      <c r="D356" s="71" t="s">
        <v>1986</v>
      </c>
      <c r="E356" s="78">
        <v>3</v>
      </c>
      <c r="F356" s="78">
        <v>16</v>
      </c>
      <c r="G356" s="91">
        <v>16</v>
      </c>
      <c r="H356" s="108" t="s">
        <v>1429</v>
      </c>
      <c r="I356" s="93" t="s">
        <v>3530</v>
      </c>
      <c r="J356" s="110" t="s">
        <v>1430</v>
      </c>
      <c r="K356" s="110" t="s">
        <v>1431</v>
      </c>
      <c r="L356" s="83" t="s">
        <v>2651</v>
      </c>
      <c r="M356" s="83" t="s">
        <v>2652</v>
      </c>
      <c r="O356" s="71"/>
      <c r="P356" s="71"/>
      <c r="Q356" s="71"/>
      <c r="R356" s="71"/>
      <c r="S356" s="71"/>
      <c r="T356" s="71"/>
      <c r="U356" s="71"/>
    </row>
    <row r="357" spans="1:21" s="77" customFormat="1" ht="15" customHeight="1" x14ac:dyDescent="0.15">
      <c r="A357" s="71">
        <f t="shared" si="5"/>
        <v>42001</v>
      </c>
      <c r="B357" s="71" t="s">
        <v>1980</v>
      </c>
      <c r="C357" s="78">
        <v>4</v>
      </c>
      <c r="D357" s="71" t="s">
        <v>1985</v>
      </c>
      <c r="E357" s="78">
        <v>2</v>
      </c>
      <c r="F357" s="78">
        <v>1</v>
      </c>
      <c r="G357" s="91">
        <v>1</v>
      </c>
      <c r="H357" s="93" t="s">
        <v>397</v>
      </c>
      <c r="I357" s="93" t="s">
        <v>3531</v>
      </c>
      <c r="J357" s="111" t="s">
        <v>1432</v>
      </c>
      <c r="K357" s="111" t="s">
        <v>1433</v>
      </c>
      <c r="L357" s="83" t="s">
        <v>2653</v>
      </c>
      <c r="M357" s="83" t="s">
        <v>2654</v>
      </c>
      <c r="N357" s="82"/>
      <c r="O357" s="81"/>
      <c r="P357" s="81"/>
      <c r="Q357" s="81"/>
      <c r="R357" s="81"/>
      <c r="S357" s="81"/>
      <c r="T357" s="81"/>
      <c r="U357" s="81"/>
    </row>
    <row r="358" spans="1:21" s="77" customFormat="1" ht="15" customHeight="1" x14ac:dyDescent="0.15">
      <c r="A358" s="71">
        <f t="shared" si="5"/>
        <v>42002</v>
      </c>
      <c r="B358" s="71" t="s">
        <v>1980</v>
      </c>
      <c r="C358" s="78">
        <v>4</v>
      </c>
      <c r="D358" s="71" t="s">
        <v>1985</v>
      </c>
      <c r="E358" s="78">
        <v>2</v>
      </c>
      <c r="F358" s="78">
        <v>2</v>
      </c>
      <c r="G358" s="91">
        <v>2</v>
      </c>
      <c r="H358" s="93" t="s">
        <v>398</v>
      </c>
      <c r="I358" s="93" t="s">
        <v>3532</v>
      </c>
      <c r="J358" s="111" t="s">
        <v>1434</v>
      </c>
      <c r="K358" s="111" t="s">
        <v>1435</v>
      </c>
      <c r="L358" s="83" t="s">
        <v>2655</v>
      </c>
      <c r="M358" s="83" t="s">
        <v>2656</v>
      </c>
      <c r="N358" s="71"/>
      <c r="O358" s="72"/>
      <c r="P358" s="79"/>
      <c r="Q358" s="79"/>
      <c r="R358" s="79"/>
      <c r="S358" s="79"/>
      <c r="T358" s="79"/>
      <c r="U358" s="79"/>
    </row>
    <row r="359" spans="1:21" s="77" customFormat="1" ht="15" customHeight="1" x14ac:dyDescent="0.15">
      <c r="A359" s="71">
        <f t="shared" si="5"/>
        <v>42003</v>
      </c>
      <c r="B359" s="71" t="s">
        <v>1980</v>
      </c>
      <c r="C359" s="78">
        <v>4</v>
      </c>
      <c r="D359" s="71" t="s">
        <v>1985</v>
      </c>
      <c r="E359" s="78">
        <v>2</v>
      </c>
      <c r="F359" s="78">
        <v>3</v>
      </c>
      <c r="G359" s="91">
        <v>3</v>
      </c>
      <c r="H359" s="93" t="s">
        <v>399</v>
      </c>
      <c r="I359" s="93" t="s">
        <v>3533</v>
      </c>
      <c r="J359" s="111" t="s">
        <v>1436</v>
      </c>
      <c r="K359" s="111" t="s">
        <v>1437</v>
      </c>
      <c r="L359" s="83" t="s">
        <v>2657</v>
      </c>
      <c r="M359" s="83" t="s">
        <v>2658</v>
      </c>
      <c r="N359" s="82"/>
      <c r="O359" s="81"/>
      <c r="P359" s="81"/>
      <c r="Q359" s="81"/>
      <c r="R359" s="81"/>
      <c r="S359" s="81"/>
      <c r="T359" s="81"/>
      <c r="U359" s="81"/>
    </row>
    <row r="360" spans="1:21" s="77" customFormat="1" ht="15" customHeight="1" x14ac:dyDescent="0.15">
      <c r="A360" s="71">
        <f t="shared" si="5"/>
        <v>42004</v>
      </c>
      <c r="B360" s="71" t="s">
        <v>1980</v>
      </c>
      <c r="C360" s="78">
        <v>4</v>
      </c>
      <c r="D360" s="71" t="s">
        <v>1985</v>
      </c>
      <c r="E360" s="78">
        <v>2</v>
      </c>
      <c r="F360" s="78">
        <v>4</v>
      </c>
      <c r="G360" s="91">
        <v>4</v>
      </c>
      <c r="H360" s="93" t="s">
        <v>400</v>
      </c>
      <c r="I360" s="93" t="s">
        <v>3534</v>
      </c>
      <c r="J360" s="111" t="s">
        <v>1438</v>
      </c>
      <c r="K360" s="111" t="s">
        <v>1439</v>
      </c>
      <c r="L360" s="83" t="s">
        <v>2659</v>
      </c>
      <c r="M360" s="83" t="s">
        <v>2660</v>
      </c>
      <c r="N360" s="72"/>
    </row>
    <row r="361" spans="1:21" s="77" customFormat="1" ht="15" customHeight="1" x14ac:dyDescent="0.15">
      <c r="A361" s="71">
        <f t="shared" si="5"/>
        <v>42005</v>
      </c>
      <c r="B361" s="71" t="s">
        <v>1980</v>
      </c>
      <c r="C361" s="78">
        <v>4</v>
      </c>
      <c r="D361" s="71" t="s">
        <v>1985</v>
      </c>
      <c r="E361" s="78">
        <v>2</v>
      </c>
      <c r="F361" s="78">
        <v>5</v>
      </c>
      <c r="G361" s="91">
        <v>5</v>
      </c>
      <c r="H361" s="93" t="s">
        <v>401</v>
      </c>
      <c r="I361" s="93" t="s">
        <v>3535</v>
      </c>
      <c r="J361" s="111" t="s">
        <v>1440</v>
      </c>
      <c r="K361" s="111" t="s">
        <v>1441</v>
      </c>
      <c r="L361" s="83" t="s">
        <v>2661</v>
      </c>
      <c r="M361" s="83" t="s">
        <v>2662</v>
      </c>
      <c r="N361" s="71"/>
      <c r="O361" s="71"/>
      <c r="P361" s="71"/>
      <c r="Q361" s="71"/>
      <c r="R361" s="71"/>
      <c r="S361" s="71"/>
      <c r="T361" s="71"/>
      <c r="U361" s="71"/>
    </row>
    <row r="362" spans="1:21" s="77" customFormat="1" ht="15" customHeight="1" x14ac:dyDescent="0.15">
      <c r="A362" s="71">
        <f t="shared" si="5"/>
        <v>42006</v>
      </c>
      <c r="B362" s="71" t="s">
        <v>1980</v>
      </c>
      <c r="C362" s="78">
        <v>4</v>
      </c>
      <c r="D362" s="71" t="s">
        <v>1985</v>
      </c>
      <c r="E362" s="78">
        <v>2</v>
      </c>
      <c r="F362" s="78">
        <v>6</v>
      </c>
      <c r="G362" s="91">
        <v>6</v>
      </c>
      <c r="H362" s="93" t="s">
        <v>402</v>
      </c>
      <c r="I362" s="93" t="s">
        <v>3536</v>
      </c>
      <c r="J362" s="111" t="s">
        <v>1442</v>
      </c>
      <c r="K362" s="111" t="s">
        <v>1443</v>
      </c>
      <c r="L362" s="83" t="s">
        <v>2663</v>
      </c>
      <c r="M362" s="83" t="s">
        <v>2664</v>
      </c>
      <c r="N362" s="71"/>
      <c r="O362" s="71"/>
      <c r="P362" s="71"/>
      <c r="Q362" s="71"/>
      <c r="R362" s="71"/>
      <c r="S362" s="71"/>
      <c r="T362" s="71"/>
      <c r="U362" s="71"/>
    </row>
    <row r="363" spans="1:21" s="77" customFormat="1" ht="15" customHeight="1" x14ac:dyDescent="0.15">
      <c r="A363" s="71">
        <f t="shared" si="5"/>
        <v>42007</v>
      </c>
      <c r="B363" s="71" t="s">
        <v>1980</v>
      </c>
      <c r="C363" s="78">
        <v>4</v>
      </c>
      <c r="D363" s="71" t="s">
        <v>1985</v>
      </c>
      <c r="E363" s="78">
        <v>2</v>
      </c>
      <c r="F363" s="78">
        <v>7</v>
      </c>
      <c r="G363" s="91">
        <v>7</v>
      </c>
      <c r="H363" s="93" t="s">
        <v>403</v>
      </c>
      <c r="I363" s="93" t="s">
        <v>3537</v>
      </c>
      <c r="J363" s="111" t="s">
        <v>1444</v>
      </c>
      <c r="K363" s="111" t="s">
        <v>1445</v>
      </c>
      <c r="L363" s="83" t="s">
        <v>2665</v>
      </c>
      <c r="M363" s="83" t="s">
        <v>2666</v>
      </c>
      <c r="N363" s="71"/>
      <c r="O363" s="75"/>
      <c r="P363" s="75"/>
      <c r="Q363" s="75"/>
      <c r="R363" s="75"/>
      <c r="S363" s="75"/>
      <c r="T363" s="75"/>
      <c r="U363" s="75"/>
    </row>
    <row r="364" spans="1:21" s="77" customFormat="1" ht="15" customHeight="1" x14ac:dyDescent="0.15">
      <c r="A364" s="71">
        <f t="shared" si="5"/>
        <v>42008</v>
      </c>
      <c r="B364" s="71" t="s">
        <v>1980</v>
      </c>
      <c r="C364" s="78">
        <v>4</v>
      </c>
      <c r="D364" s="71" t="s">
        <v>1985</v>
      </c>
      <c r="E364" s="78">
        <v>2</v>
      </c>
      <c r="F364" s="78">
        <v>8</v>
      </c>
      <c r="G364" s="91">
        <v>8</v>
      </c>
      <c r="H364" s="93" t="s">
        <v>404</v>
      </c>
      <c r="I364" s="93" t="s">
        <v>3538</v>
      </c>
      <c r="J364" s="111" t="s">
        <v>1446</v>
      </c>
      <c r="K364" s="111" t="s">
        <v>1447</v>
      </c>
      <c r="L364" s="83" t="s">
        <v>2667</v>
      </c>
      <c r="M364" s="83" t="s">
        <v>2668</v>
      </c>
      <c r="N364" s="71"/>
      <c r="O364" s="71"/>
      <c r="P364" s="71"/>
      <c r="Q364" s="71"/>
      <c r="R364" s="71"/>
      <c r="S364" s="71"/>
      <c r="T364" s="74"/>
      <c r="U364" s="74"/>
    </row>
    <row r="365" spans="1:21" s="77" customFormat="1" ht="15" customHeight="1" x14ac:dyDescent="0.15">
      <c r="A365" s="71">
        <f t="shared" si="5"/>
        <v>42009</v>
      </c>
      <c r="B365" s="71" t="s">
        <v>1980</v>
      </c>
      <c r="C365" s="78">
        <v>4</v>
      </c>
      <c r="D365" s="71" t="s">
        <v>1985</v>
      </c>
      <c r="E365" s="78">
        <v>2</v>
      </c>
      <c r="F365" s="78">
        <v>9</v>
      </c>
      <c r="G365" s="91">
        <v>9</v>
      </c>
      <c r="H365" s="93" t="s">
        <v>405</v>
      </c>
      <c r="I365" s="93" t="s">
        <v>3539</v>
      </c>
      <c r="J365" s="111" t="s">
        <v>1448</v>
      </c>
      <c r="K365" s="111" t="s">
        <v>1449</v>
      </c>
      <c r="L365" s="83" t="s">
        <v>2669</v>
      </c>
      <c r="M365" s="83" t="s">
        <v>2670</v>
      </c>
      <c r="N365" s="71"/>
      <c r="O365" s="71"/>
      <c r="P365" s="71"/>
      <c r="Q365" s="71"/>
      <c r="R365" s="71"/>
      <c r="S365" s="71"/>
      <c r="T365" s="71"/>
      <c r="U365" s="71"/>
    </row>
    <row r="366" spans="1:21" s="77" customFormat="1" ht="15" customHeight="1" x14ac:dyDescent="0.15">
      <c r="A366" s="71">
        <f t="shared" si="5"/>
        <v>42010</v>
      </c>
      <c r="B366" s="71" t="s">
        <v>1980</v>
      </c>
      <c r="C366" s="78">
        <v>4</v>
      </c>
      <c r="D366" s="71" t="s">
        <v>1985</v>
      </c>
      <c r="E366" s="78">
        <v>2</v>
      </c>
      <c r="F366" s="78">
        <v>10</v>
      </c>
      <c r="G366" s="91">
        <v>10</v>
      </c>
      <c r="H366" s="93" t="s">
        <v>406</v>
      </c>
      <c r="I366" s="93" t="s">
        <v>3540</v>
      </c>
      <c r="J366" s="111" t="s">
        <v>1450</v>
      </c>
      <c r="K366" s="111" t="s">
        <v>1451</v>
      </c>
      <c r="L366" s="83" t="s">
        <v>2671</v>
      </c>
      <c r="M366" s="83" t="s">
        <v>2672</v>
      </c>
      <c r="N366" s="72"/>
      <c r="O366" s="72"/>
      <c r="P366" s="79"/>
      <c r="Q366" s="79"/>
      <c r="R366" s="79"/>
      <c r="S366" s="79"/>
      <c r="T366" s="79"/>
      <c r="U366" s="79"/>
    </row>
    <row r="367" spans="1:21" s="77" customFormat="1" ht="15" customHeight="1" x14ac:dyDescent="0.15">
      <c r="A367" s="71">
        <f t="shared" si="5"/>
        <v>42011</v>
      </c>
      <c r="B367" s="71" t="s">
        <v>1980</v>
      </c>
      <c r="C367" s="78">
        <v>4</v>
      </c>
      <c r="D367" s="71" t="s">
        <v>1985</v>
      </c>
      <c r="E367" s="78">
        <v>2</v>
      </c>
      <c r="F367" s="78">
        <v>11</v>
      </c>
      <c r="G367" s="91">
        <v>11</v>
      </c>
      <c r="H367" s="93" t="s">
        <v>407</v>
      </c>
      <c r="I367" s="93" t="s">
        <v>3541</v>
      </c>
      <c r="J367" s="111" t="s">
        <v>1452</v>
      </c>
      <c r="K367" s="111" t="s">
        <v>1453</v>
      </c>
      <c r="L367" s="83" t="s">
        <v>2673</v>
      </c>
      <c r="M367" s="83" t="s">
        <v>2674</v>
      </c>
      <c r="N367" s="71"/>
      <c r="O367" s="71"/>
      <c r="P367" s="71"/>
      <c r="Q367" s="71"/>
      <c r="R367" s="71"/>
      <c r="S367" s="71"/>
      <c r="T367" s="71"/>
      <c r="U367" s="71"/>
    </row>
    <row r="368" spans="1:21" s="77" customFormat="1" ht="15" customHeight="1" x14ac:dyDescent="0.15">
      <c r="A368" s="71">
        <f t="shared" si="5"/>
        <v>42012</v>
      </c>
      <c r="B368" s="71" t="s">
        <v>1980</v>
      </c>
      <c r="C368" s="78">
        <v>4</v>
      </c>
      <c r="D368" s="71" t="s">
        <v>1985</v>
      </c>
      <c r="E368" s="78">
        <v>2</v>
      </c>
      <c r="F368" s="78">
        <v>12</v>
      </c>
      <c r="G368" s="91">
        <v>12</v>
      </c>
      <c r="H368" s="93" t="s">
        <v>408</v>
      </c>
      <c r="I368" s="93" t="s">
        <v>3542</v>
      </c>
      <c r="J368" s="111" t="s">
        <v>1454</v>
      </c>
      <c r="K368" s="111" t="s">
        <v>1455</v>
      </c>
      <c r="L368" s="83" t="s">
        <v>2675</v>
      </c>
      <c r="M368" s="83" t="s">
        <v>2676</v>
      </c>
      <c r="N368" s="71"/>
      <c r="O368" s="71"/>
      <c r="P368" s="71"/>
      <c r="Q368" s="71"/>
      <c r="R368" s="71"/>
      <c r="S368" s="71"/>
      <c r="T368" s="71"/>
      <c r="U368" s="71"/>
    </row>
    <row r="369" spans="1:21" s="77" customFormat="1" ht="15" customHeight="1" x14ac:dyDescent="0.15">
      <c r="A369" s="71">
        <f t="shared" si="5"/>
        <v>42013</v>
      </c>
      <c r="B369" s="71" t="s">
        <v>1980</v>
      </c>
      <c r="C369" s="78">
        <v>4</v>
      </c>
      <c r="D369" s="71" t="s">
        <v>1985</v>
      </c>
      <c r="E369" s="78">
        <v>2</v>
      </c>
      <c r="F369" s="78">
        <v>13</v>
      </c>
      <c r="G369" s="91">
        <v>13</v>
      </c>
      <c r="H369" s="93" t="s">
        <v>409</v>
      </c>
      <c r="I369" s="93" t="s">
        <v>3543</v>
      </c>
      <c r="J369" s="111" t="s">
        <v>1456</v>
      </c>
      <c r="K369" s="111" t="s">
        <v>1457</v>
      </c>
      <c r="L369" s="83" t="s">
        <v>2677</v>
      </c>
      <c r="M369" s="83" t="s">
        <v>2678</v>
      </c>
      <c r="N369" s="71"/>
      <c r="O369" s="71"/>
      <c r="P369" s="71"/>
      <c r="Q369" s="71"/>
      <c r="R369" s="71"/>
      <c r="S369" s="71"/>
      <c r="T369" s="71"/>
      <c r="U369" s="71"/>
    </row>
    <row r="370" spans="1:21" s="77" customFormat="1" ht="15" customHeight="1" x14ac:dyDescent="0.15">
      <c r="A370" s="71">
        <f t="shared" si="5"/>
        <v>42014</v>
      </c>
      <c r="B370" s="71" t="s">
        <v>1980</v>
      </c>
      <c r="C370" s="78">
        <v>4</v>
      </c>
      <c r="D370" s="71" t="s">
        <v>1985</v>
      </c>
      <c r="E370" s="78">
        <v>2</v>
      </c>
      <c r="F370" s="78">
        <v>14</v>
      </c>
      <c r="G370" s="91">
        <v>14</v>
      </c>
      <c r="H370" s="93" t="s">
        <v>410</v>
      </c>
      <c r="I370" s="93" t="s">
        <v>3544</v>
      </c>
      <c r="J370" s="111" t="s">
        <v>1458</v>
      </c>
      <c r="K370" s="111" t="s">
        <v>1459</v>
      </c>
      <c r="L370" s="83" t="s">
        <v>2679</v>
      </c>
      <c r="M370" s="83" t="s">
        <v>2680</v>
      </c>
      <c r="N370" s="71"/>
      <c r="O370" s="71"/>
      <c r="P370" s="71"/>
      <c r="Q370" s="71"/>
      <c r="R370" s="71"/>
      <c r="S370" s="71"/>
      <c r="T370" s="71"/>
      <c r="U370" s="71"/>
    </row>
    <row r="371" spans="1:21" s="77" customFormat="1" ht="15" customHeight="1" x14ac:dyDescent="0.15">
      <c r="A371" s="71">
        <f t="shared" si="5"/>
        <v>42015</v>
      </c>
      <c r="B371" s="71" t="s">
        <v>1980</v>
      </c>
      <c r="C371" s="78">
        <v>4</v>
      </c>
      <c r="D371" s="71" t="s">
        <v>1985</v>
      </c>
      <c r="E371" s="78">
        <v>2</v>
      </c>
      <c r="F371" s="78">
        <v>15</v>
      </c>
      <c r="G371" s="91">
        <v>15</v>
      </c>
      <c r="H371" s="93" t="s">
        <v>411</v>
      </c>
      <c r="I371" s="93" t="s">
        <v>3545</v>
      </c>
      <c r="J371" s="111" t="s">
        <v>1460</v>
      </c>
      <c r="K371" s="111" t="s">
        <v>1461</v>
      </c>
      <c r="L371" s="83" t="s">
        <v>2681</v>
      </c>
      <c r="M371" s="83" t="s">
        <v>2682</v>
      </c>
      <c r="N371" s="72"/>
    </row>
    <row r="372" spans="1:21" s="77" customFormat="1" ht="15" customHeight="1" x14ac:dyDescent="0.15">
      <c r="A372" s="71">
        <f t="shared" si="5"/>
        <v>42016</v>
      </c>
      <c r="B372" s="71" t="s">
        <v>1980</v>
      </c>
      <c r="C372" s="78">
        <v>4</v>
      </c>
      <c r="D372" s="71" t="s">
        <v>1985</v>
      </c>
      <c r="E372" s="78">
        <v>2</v>
      </c>
      <c r="F372" s="78">
        <v>16</v>
      </c>
      <c r="G372" s="91">
        <v>16</v>
      </c>
      <c r="H372" s="93" t="s">
        <v>412</v>
      </c>
      <c r="I372" s="93" t="s">
        <v>3546</v>
      </c>
      <c r="J372" s="111" t="s">
        <v>1462</v>
      </c>
      <c r="K372" s="111" t="s">
        <v>1463</v>
      </c>
      <c r="L372" s="83" t="s">
        <v>2683</v>
      </c>
      <c r="M372" s="83" t="s">
        <v>2684</v>
      </c>
      <c r="N372" s="71"/>
      <c r="O372" s="71"/>
      <c r="P372" s="71"/>
      <c r="Q372" s="71"/>
      <c r="R372" s="71"/>
      <c r="S372" s="71"/>
      <c r="T372" s="71"/>
      <c r="U372" s="71"/>
    </row>
    <row r="373" spans="1:21" s="77" customFormat="1" ht="15" customHeight="1" x14ac:dyDescent="0.15">
      <c r="A373" s="71">
        <f t="shared" si="5"/>
        <v>42017</v>
      </c>
      <c r="B373" s="71" t="s">
        <v>1980</v>
      </c>
      <c r="C373" s="78">
        <v>4</v>
      </c>
      <c r="D373" s="71" t="s">
        <v>1985</v>
      </c>
      <c r="E373" s="78">
        <v>2</v>
      </c>
      <c r="F373" s="78">
        <v>17</v>
      </c>
      <c r="G373" s="91">
        <v>17</v>
      </c>
      <c r="H373" s="93" t="s">
        <v>413</v>
      </c>
      <c r="I373" s="93" t="s">
        <v>3547</v>
      </c>
      <c r="J373" s="111" t="s">
        <v>1464</v>
      </c>
      <c r="K373" s="111" t="s">
        <v>1465</v>
      </c>
      <c r="L373" s="83" t="s">
        <v>2685</v>
      </c>
      <c r="M373" s="83" t="s">
        <v>2686</v>
      </c>
      <c r="N373" s="71"/>
      <c r="O373" s="72"/>
      <c r="P373" s="79"/>
      <c r="Q373" s="79"/>
      <c r="R373" s="79"/>
      <c r="S373" s="79"/>
      <c r="T373" s="79"/>
      <c r="U373" s="79"/>
    </row>
    <row r="374" spans="1:21" s="77" customFormat="1" ht="15" customHeight="1" x14ac:dyDescent="0.15">
      <c r="A374" s="71">
        <f t="shared" si="5"/>
        <v>42018</v>
      </c>
      <c r="B374" s="71" t="s">
        <v>1980</v>
      </c>
      <c r="C374" s="78">
        <v>4</v>
      </c>
      <c r="D374" s="71" t="s">
        <v>1985</v>
      </c>
      <c r="E374" s="78">
        <v>2</v>
      </c>
      <c r="F374" s="78">
        <v>18</v>
      </c>
      <c r="G374" s="91">
        <v>18</v>
      </c>
      <c r="H374" s="93" t="s">
        <v>414</v>
      </c>
      <c r="I374" s="93" t="s">
        <v>3548</v>
      </c>
      <c r="J374" s="111" t="s">
        <v>1466</v>
      </c>
      <c r="K374" s="111" t="s">
        <v>1467</v>
      </c>
      <c r="L374" s="83" t="s">
        <v>2687</v>
      </c>
      <c r="M374" s="83" t="s">
        <v>2688</v>
      </c>
      <c r="N374" s="72"/>
    </row>
    <row r="375" spans="1:21" s="77" customFormat="1" ht="15" customHeight="1" x14ac:dyDescent="0.15">
      <c r="A375" s="71">
        <f t="shared" si="5"/>
        <v>42019</v>
      </c>
      <c r="B375" s="71" t="s">
        <v>1980</v>
      </c>
      <c r="C375" s="78">
        <v>4</v>
      </c>
      <c r="D375" s="71" t="s">
        <v>1985</v>
      </c>
      <c r="E375" s="78">
        <v>2</v>
      </c>
      <c r="F375" s="78">
        <v>19</v>
      </c>
      <c r="G375" s="91">
        <v>19</v>
      </c>
      <c r="H375" s="93" t="s">
        <v>415</v>
      </c>
      <c r="I375" s="93" t="s">
        <v>3549</v>
      </c>
      <c r="J375" s="111" t="s">
        <v>1468</v>
      </c>
      <c r="K375" s="111" t="s">
        <v>1469</v>
      </c>
      <c r="L375" s="83" t="s">
        <v>2689</v>
      </c>
      <c r="M375" s="83" t="s">
        <v>2690</v>
      </c>
      <c r="N375" s="71"/>
      <c r="O375" s="71"/>
      <c r="P375" s="71"/>
      <c r="Q375" s="71"/>
      <c r="R375" s="71"/>
      <c r="S375" s="71"/>
      <c r="T375" s="71"/>
      <c r="U375" s="71"/>
    </row>
    <row r="376" spans="1:21" s="77" customFormat="1" ht="15" customHeight="1" x14ac:dyDescent="0.15">
      <c r="A376" s="71">
        <f t="shared" si="5"/>
        <v>42020</v>
      </c>
      <c r="B376" s="71" t="s">
        <v>1980</v>
      </c>
      <c r="C376" s="78">
        <v>4</v>
      </c>
      <c r="D376" s="71" t="s">
        <v>1985</v>
      </c>
      <c r="E376" s="78">
        <v>2</v>
      </c>
      <c r="F376" s="78">
        <v>20</v>
      </c>
      <c r="G376" s="91">
        <v>20</v>
      </c>
      <c r="H376" s="93" t="s">
        <v>416</v>
      </c>
      <c r="I376" s="93" t="s">
        <v>3550</v>
      </c>
      <c r="J376" s="111" t="s">
        <v>1470</v>
      </c>
      <c r="K376" s="111" t="s">
        <v>1471</v>
      </c>
      <c r="L376" s="83" t="s">
        <v>2691</v>
      </c>
      <c r="M376" s="83" t="s">
        <v>2692</v>
      </c>
      <c r="N376" s="71"/>
      <c r="O376" s="71"/>
      <c r="P376" s="71"/>
      <c r="Q376" s="71"/>
      <c r="R376" s="71"/>
      <c r="S376" s="71"/>
      <c r="T376" s="71"/>
      <c r="U376" s="71"/>
    </row>
    <row r="377" spans="1:21" s="77" customFormat="1" ht="15" customHeight="1" x14ac:dyDescent="0.15">
      <c r="A377" s="71">
        <f t="shared" si="5"/>
        <v>42021</v>
      </c>
      <c r="B377" s="71" t="s">
        <v>1980</v>
      </c>
      <c r="C377" s="78">
        <v>4</v>
      </c>
      <c r="D377" s="71" t="s">
        <v>1985</v>
      </c>
      <c r="E377" s="78">
        <v>2</v>
      </c>
      <c r="F377" s="78">
        <v>21</v>
      </c>
      <c r="G377" s="91">
        <v>21</v>
      </c>
      <c r="H377" s="93" t="s">
        <v>417</v>
      </c>
      <c r="I377" s="93" t="s">
        <v>3551</v>
      </c>
      <c r="J377" s="111" t="s">
        <v>1472</v>
      </c>
      <c r="K377" s="111" t="s">
        <v>1473</v>
      </c>
      <c r="L377" s="83" t="s">
        <v>2693</v>
      </c>
      <c r="M377" s="83" t="s">
        <v>2694</v>
      </c>
      <c r="N377" s="81"/>
      <c r="O377" s="71"/>
      <c r="P377" s="79"/>
      <c r="Q377" s="79"/>
      <c r="R377" s="79"/>
      <c r="S377" s="79"/>
      <c r="T377" s="79"/>
      <c r="U377" s="79"/>
    </row>
    <row r="378" spans="1:21" s="77" customFormat="1" ht="15" customHeight="1" x14ac:dyDescent="0.15">
      <c r="A378" s="71">
        <f t="shared" si="5"/>
        <v>42022</v>
      </c>
      <c r="B378" s="71" t="s">
        <v>1980</v>
      </c>
      <c r="C378" s="78">
        <v>4</v>
      </c>
      <c r="D378" s="71" t="s">
        <v>1985</v>
      </c>
      <c r="E378" s="78">
        <v>2</v>
      </c>
      <c r="F378" s="78">
        <v>22</v>
      </c>
      <c r="G378" s="91">
        <v>22</v>
      </c>
      <c r="H378" s="93" t="s">
        <v>418</v>
      </c>
      <c r="I378" s="93" t="s">
        <v>3552</v>
      </c>
      <c r="J378" s="111" t="s">
        <v>1474</v>
      </c>
      <c r="K378" s="111" t="s">
        <v>1475</v>
      </c>
      <c r="L378" s="83" t="s">
        <v>2695</v>
      </c>
      <c r="M378" s="83" t="s">
        <v>2696</v>
      </c>
      <c r="N378" s="71"/>
      <c r="O378" s="75"/>
      <c r="P378" s="75"/>
      <c r="Q378" s="75"/>
      <c r="R378" s="75"/>
      <c r="S378" s="75"/>
      <c r="T378" s="75"/>
      <c r="U378" s="75"/>
    </row>
    <row r="379" spans="1:21" s="77" customFormat="1" ht="15" customHeight="1" x14ac:dyDescent="0.15">
      <c r="A379" s="71">
        <f t="shared" si="5"/>
        <v>42023</v>
      </c>
      <c r="B379" s="71" t="s">
        <v>1980</v>
      </c>
      <c r="C379" s="78">
        <v>4</v>
      </c>
      <c r="D379" s="71" t="s">
        <v>1985</v>
      </c>
      <c r="E379" s="78">
        <v>2</v>
      </c>
      <c r="F379" s="78">
        <v>23</v>
      </c>
      <c r="G379" s="91">
        <v>23</v>
      </c>
      <c r="H379" s="93" t="s">
        <v>419</v>
      </c>
      <c r="I379" s="93" t="s">
        <v>3553</v>
      </c>
      <c r="J379" s="111" t="s">
        <v>1476</v>
      </c>
      <c r="K379" s="111" t="s">
        <v>1477</v>
      </c>
      <c r="L379" s="83" t="s">
        <v>2697</v>
      </c>
      <c r="M379" s="83" t="s">
        <v>2698</v>
      </c>
      <c r="N379" s="71"/>
      <c r="O379" s="75"/>
      <c r="P379" s="75"/>
      <c r="Q379" s="75"/>
      <c r="R379" s="75"/>
      <c r="S379" s="75"/>
      <c r="T379" s="75"/>
      <c r="U379" s="75"/>
    </row>
    <row r="380" spans="1:21" s="77" customFormat="1" ht="15" customHeight="1" x14ac:dyDescent="0.15">
      <c r="A380" s="71">
        <f t="shared" si="5"/>
        <v>42024</v>
      </c>
      <c r="B380" s="71" t="s">
        <v>1980</v>
      </c>
      <c r="C380" s="78">
        <v>4</v>
      </c>
      <c r="D380" s="71" t="s">
        <v>1985</v>
      </c>
      <c r="E380" s="78">
        <v>2</v>
      </c>
      <c r="F380" s="78">
        <v>24</v>
      </c>
      <c r="G380" s="91">
        <v>24</v>
      </c>
      <c r="H380" s="93" t="s">
        <v>420</v>
      </c>
      <c r="I380" s="93" t="s">
        <v>3554</v>
      </c>
      <c r="J380" s="111" t="s">
        <v>1478</v>
      </c>
      <c r="K380" s="111" t="s">
        <v>1479</v>
      </c>
      <c r="L380" s="83" t="s">
        <v>2699</v>
      </c>
      <c r="M380" s="83" t="s">
        <v>2700</v>
      </c>
      <c r="N380" s="71"/>
      <c r="O380" s="71"/>
      <c r="P380" s="71"/>
      <c r="Q380" s="71"/>
      <c r="R380" s="71"/>
      <c r="S380" s="71"/>
      <c r="T380" s="71"/>
      <c r="U380" s="71"/>
    </row>
    <row r="381" spans="1:21" s="77" customFormat="1" ht="15" customHeight="1" x14ac:dyDescent="0.15">
      <c r="A381" s="71">
        <f t="shared" si="5"/>
        <v>42025</v>
      </c>
      <c r="B381" s="71" t="s">
        <v>1980</v>
      </c>
      <c r="C381" s="78">
        <v>4</v>
      </c>
      <c r="D381" s="71" t="s">
        <v>1985</v>
      </c>
      <c r="E381" s="78">
        <v>2</v>
      </c>
      <c r="F381" s="78">
        <v>25</v>
      </c>
      <c r="G381" s="91">
        <v>25</v>
      </c>
      <c r="H381" s="93" t="s">
        <v>421</v>
      </c>
      <c r="I381" s="93" t="s">
        <v>3555</v>
      </c>
      <c r="J381" s="111" t="s">
        <v>1480</v>
      </c>
      <c r="K381" s="111" t="s">
        <v>1481</v>
      </c>
      <c r="L381" s="83" t="s">
        <v>2701</v>
      </c>
      <c r="M381" s="83" t="s">
        <v>2702</v>
      </c>
      <c r="N381" s="71"/>
      <c r="O381" s="71"/>
      <c r="P381" s="71"/>
      <c r="Q381" s="71"/>
      <c r="R381" s="71"/>
      <c r="S381" s="71"/>
      <c r="T381" s="71"/>
      <c r="U381" s="71"/>
    </row>
    <row r="382" spans="1:21" s="77" customFormat="1" ht="15" customHeight="1" x14ac:dyDescent="0.15">
      <c r="A382" s="71">
        <f t="shared" ref="A382:A445" si="6">+C382*10000+E382*1000+F382</f>
        <v>42026</v>
      </c>
      <c r="B382" s="71" t="s">
        <v>1980</v>
      </c>
      <c r="C382" s="78">
        <v>4</v>
      </c>
      <c r="D382" s="71" t="s">
        <v>1985</v>
      </c>
      <c r="E382" s="78">
        <v>2</v>
      </c>
      <c r="F382" s="78">
        <v>26</v>
      </c>
      <c r="G382" s="91">
        <v>26</v>
      </c>
      <c r="H382" s="93" t="s">
        <v>422</v>
      </c>
      <c r="I382" s="93" t="s">
        <v>3556</v>
      </c>
      <c r="J382" s="111" t="s">
        <v>1482</v>
      </c>
      <c r="K382" s="111" t="s">
        <v>1483</v>
      </c>
      <c r="L382" s="83" t="s">
        <v>2703</v>
      </c>
      <c r="M382" s="83" t="s">
        <v>2704</v>
      </c>
      <c r="N382" s="71"/>
      <c r="O382" s="71"/>
      <c r="P382" s="71"/>
      <c r="Q382" s="71"/>
      <c r="R382" s="71"/>
      <c r="S382" s="71"/>
      <c r="T382" s="71"/>
      <c r="U382" s="71"/>
    </row>
    <row r="383" spans="1:21" s="77" customFormat="1" ht="15" customHeight="1" x14ac:dyDescent="0.15">
      <c r="A383" s="71">
        <f t="shared" si="6"/>
        <v>42027</v>
      </c>
      <c r="B383" s="71" t="s">
        <v>1980</v>
      </c>
      <c r="C383" s="78">
        <v>4</v>
      </c>
      <c r="D383" s="71" t="s">
        <v>1985</v>
      </c>
      <c r="E383" s="78">
        <v>2</v>
      </c>
      <c r="F383" s="78">
        <v>27</v>
      </c>
      <c r="G383" s="91">
        <v>27</v>
      </c>
      <c r="H383" s="93" t="s">
        <v>423</v>
      </c>
      <c r="I383" s="93" t="s">
        <v>3557</v>
      </c>
      <c r="J383" s="111" t="s">
        <v>1484</v>
      </c>
      <c r="K383" s="111" t="s">
        <v>1485</v>
      </c>
      <c r="L383" s="83" t="s">
        <v>2705</v>
      </c>
      <c r="M383" s="83" t="s">
        <v>2706</v>
      </c>
      <c r="N383" s="78"/>
      <c r="O383" s="71"/>
      <c r="P383" s="71"/>
      <c r="Q383" s="71"/>
      <c r="R383" s="71"/>
      <c r="S383" s="71"/>
      <c r="T383" s="71"/>
      <c r="U383" s="71"/>
    </row>
    <row r="384" spans="1:21" s="77" customFormat="1" ht="15" customHeight="1" x14ac:dyDescent="0.15">
      <c r="A384" s="71">
        <f t="shared" si="6"/>
        <v>42028</v>
      </c>
      <c r="B384" s="71" t="s">
        <v>1980</v>
      </c>
      <c r="C384" s="78">
        <v>4</v>
      </c>
      <c r="D384" s="71" t="s">
        <v>1985</v>
      </c>
      <c r="E384" s="78">
        <v>2</v>
      </c>
      <c r="F384" s="78">
        <v>28</v>
      </c>
      <c r="G384" s="91">
        <v>28</v>
      </c>
      <c r="H384" s="93" t="s">
        <v>424</v>
      </c>
      <c r="I384" s="93" t="s">
        <v>3558</v>
      </c>
      <c r="J384" s="111" t="s">
        <v>1486</v>
      </c>
      <c r="K384" s="111" t="s">
        <v>1487</v>
      </c>
      <c r="L384" s="83" t="s">
        <v>2707</v>
      </c>
      <c r="M384" s="83" t="s">
        <v>2708</v>
      </c>
      <c r="N384" s="75"/>
      <c r="O384" s="75"/>
      <c r="P384" s="75"/>
      <c r="Q384" s="75"/>
      <c r="R384" s="75"/>
      <c r="S384" s="75"/>
      <c r="T384" s="75"/>
      <c r="U384" s="75"/>
    </row>
    <row r="385" spans="1:21" s="78" customFormat="1" ht="15" customHeight="1" x14ac:dyDescent="0.15">
      <c r="A385" s="71">
        <f t="shared" si="6"/>
        <v>42029</v>
      </c>
      <c r="B385" s="71" t="s">
        <v>1980</v>
      </c>
      <c r="C385" s="78">
        <v>4</v>
      </c>
      <c r="D385" s="71" t="s">
        <v>1985</v>
      </c>
      <c r="E385" s="78">
        <v>2</v>
      </c>
      <c r="F385" s="78">
        <v>29</v>
      </c>
      <c r="G385" s="91">
        <v>29</v>
      </c>
      <c r="H385" s="93" t="s">
        <v>425</v>
      </c>
      <c r="I385" s="93" t="s">
        <v>3559</v>
      </c>
      <c r="J385" s="111" t="s">
        <v>1488</v>
      </c>
      <c r="K385" s="111" t="s">
        <v>1489</v>
      </c>
      <c r="L385" s="83" t="s">
        <v>2709</v>
      </c>
      <c r="M385" s="83" t="s">
        <v>2710</v>
      </c>
      <c r="N385" s="81"/>
      <c r="O385" s="72"/>
      <c r="P385" s="80"/>
      <c r="Q385" s="80"/>
      <c r="R385" s="80"/>
      <c r="S385" s="80"/>
      <c r="T385" s="80"/>
      <c r="U385" s="80"/>
    </row>
    <row r="386" spans="1:21" s="78" customFormat="1" ht="15" customHeight="1" x14ac:dyDescent="0.15">
      <c r="A386" s="71">
        <f t="shared" si="6"/>
        <v>42030</v>
      </c>
      <c r="B386" s="71" t="s">
        <v>1980</v>
      </c>
      <c r="C386" s="78">
        <v>4</v>
      </c>
      <c r="D386" s="71" t="s">
        <v>1985</v>
      </c>
      <c r="E386" s="78">
        <v>2</v>
      </c>
      <c r="F386" s="78">
        <v>30</v>
      </c>
      <c r="G386" s="91">
        <v>30</v>
      </c>
      <c r="H386" s="93" t="s">
        <v>426</v>
      </c>
      <c r="I386" s="93" t="s">
        <v>3560</v>
      </c>
      <c r="J386" s="111" t="s">
        <v>1490</v>
      </c>
      <c r="K386" s="111" t="s">
        <v>1491</v>
      </c>
      <c r="L386" s="83" t="s">
        <v>2711</v>
      </c>
      <c r="M386" s="83" t="s">
        <v>2712</v>
      </c>
      <c r="N386" s="72"/>
      <c r="O386" s="72"/>
      <c r="P386" s="79"/>
      <c r="Q386" s="79"/>
      <c r="R386" s="79"/>
      <c r="S386" s="79"/>
      <c r="T386" s="79"/>
      <c r="U386" s="79"/>
    </row>
    <row r="387" spans="1:21" s="77" customFormat="1" ht="15" customHeight="1" x14ac:dyDescent="0.15">
      <c r="A387" s="71">
        <f t="shared" si="6"/>
        <v>42031</v>
      </c>
      <c r="B387" s="71" t="s">
        <v>1980</v>
      </c>
      <c r="C387" s="78">
        <v>4</v>
      </c>
      <c r="D387" s="71" t="s">
        <v>1985</v>
      </c>
      <c r="E387" s="78">
        <v>2</v>
      </c>
      <c r="F387" s="78">
        <v>31</v>
      </c>
      <c r="G387" s="91">
        <v>31</v>
      </c>
      <c r="H387" s="93" t="s">
        <v>427</v>
      </c>
      <c r="I387" s="89" t="s">
        <v>3561</v>
      </c>
      <c r="J387" s="111" t="s">
        <v>1492</v>
      </c>
      <c r="K387" s="111" t="s">
        <v>1493</v>
      </c>
      <c r="L387" s="83" t="s">
        <v>2713</v>
      </c>
      <c r="M387" s="83" t="s">
        <v>2714</v>
      </c>
      <c r="N387" s="29"/>
      <c r="O387" s="82"/>
      <c r="P387" s="82"/>
      <c r="Q387" s="82"/>
      <c r="R387" s="82"/>
      <c r="S387" s="82"/>
      <c r="T387" s="82"/>
      <c r="U387" s="82"/>
    </row>
    <row r="388" spans="1:21" s="77" customFormat="1" ht="15" customHeight="1" x14ac:dyDescent="0.15">
      <c r="A388" s="71">
        <f t="shared" si="6"/>
        <v>42032</v>
      </c>
      <c r="B388" s="71" t="s">
        <v>1980</v>
      </c>
      <c r="C388" s="78">
        <v>4</v>
      </c>
      <c r="D388" s="71" t="s">
        <v>1985</v>
      </c>
      <c r="E388" s="78">
        <v>2</v>
      </c>
      <c r="F388" s="78">
        <v>32</v>
      </c>
      <c r="G388" s="91">
        <v>32</v>
      </c>
      <c r="H388" s="93" t="s">
        <v>428</v>
      </c>
      <c r="I388" s="93" t="s">
        <v>3562</v>
      </c>
      <c r="J388" s="111" t="s">
        <v>1494</v>
      </c>
      <c r="K388" s="111" t="s">
        <v>1495</v>
      </c>
      <c r="L388" s="83" t="s">
        <v>2715</v>
      </c>
      <c r="M388" s="83" t="s">
        <v>2716</v>
      </c>
      <c r="N388" s="29"/>
      <c r="O388" s="82"/>
      <c r="P388" s="82"/>
      <c r="Q388" s="82"/>
      <c r="R388" s="82"/>
      <c r="S388" s="82"/>
      <c r="T388" s="82"/>
      <c r="U388" s="82"/>
    </row>
    <row r="389" spans="1:21" s="77" customFormat="1" ht="15" customHeight="1" x14ac:dyDescent="0.15">
      <c r="A389" s="71">
        <f t="shared" si="6"/>
        <v>43001</v>
      </c>
      <c r="B389" s="71" t="s">
        <v>1980</v>
      </c>
      <c r="C389" s="78">
        <v>4</v>
      </c>
      <c r="D389" s="71" t="s">
        <v>1986</v>
      </c>
      <c r="E389" s="78">
        <v>3</v>
      </c>
      <c r="F389" s="78">
        <v>1</v>
      </c>
      <c r="G389" s="91">
        <v>1</v>
      </c>
      <c r="H389" s="93" t="s">
        <v>429</v>
      </c>
      <c r="I389" s="93" t="s">
        <v>3563</v>
      </c>
      <c r="J389" s="111" t="s">
        <v>1496</v>
      </c>
      <c r="K389" s="111" t="s">
        <v>1497</v>
      </c>
      <c r="L389" s="83" t="s">
        <v>2717</v>
      </c>
      <c r="M389" s="83" t="s">
        <v>2718</v>
      </c>
      <c r="N389" s="71"/>
      <c r="O389" s="71"/>
      <c r="P389" s="71"/>
      <c r="Q389" s="71"/>
      <c r="R389" s="71"/>
      <c r="S389" s="71"/>
      <c r="T389" s="71"/>
      <c r="U389" s="71"/>
    </row>
    <row r="390" spans="1:21" s="77" customFormat="1" ht="15" customHeight="1" x14ac:dyDescent="0.15">
      <c r="A390" s="71">
        <f t="shared" si="6"/>
        <v>43002</v>
      </c>
      <c r="B390" s="71" t="s">
        <v>1980</v>
      </c>
      <c r="C390" s="78">
        <v>4</v>
      </c>
      <c r="D390" s="71" t="s">
        <v>1986</v>
      </c>
      <c r="E390" s="78">
        <v>3</v>
      </c>
      <c r="F390" s="78">
        <v>2</v>
      </c>
      <c r="G390" s="91">
        <v>2</v>
      </c>
      <c r="H390" s="93" t="s">
        <v>430</v>
      </c>
      <c r="I390" s="93" t="s">
        <v>3564</v>
      </c>
      <c r="J390" s="111" t="s">
        <v>1440</v>
      </c>
      <c r="K390" s="111" t="s">
        <v>1498</v>
      </c>
      <c r="L390" s="83" t="s">
        <v>2719</v>
      </c>
      <c r="M390" s="83" t="s">
        <v>2720</v>
      </c>
      <c r="N390" s="29"/>
      <c r="O390" s="82"/>
      <c r="P390" s="82"/>
      <c r="Q390" s="82"/>
      <c r="R390" s="82"/>
      <c r="S390" s="82"/>
      <c r="T390" s="82"/>
      <c r="U390" s="82"/>
    </row>
    <row r="391" spans="1:21" s="77" customFormat="1" ht="15" customHeight="1" x14ac:dyDescent="0.15">
      <c r="A391" s="71">
        <f t="shared" si="6"/>
        <v>43003</v>
      </c>
      <c r="B391" s="71" t="s">
        <v>1980</v>
      </c>
      <c r="C391" s="78">
        <v>4</v>
      </c>
      <c r="D391" s="71" t="s">
        <v>1986</v>
      </c>
      <c r="E391" s="78">
        <v>3</v>
      </c>
      <c r="F391" s="78">
        <v>3</v>
      </c>
      <c r="G391" s="91">
        <v>3</v>
      </c>
      <c r="H391" s="93" t="s">
        <v>431</v>
      </c>
      <c r="I391" s="93" t="s">
        <v>3565</v>
      </c>
      <c r="J391" s="111" t="s">
        <v>1499</v>
      </c>
      <c r="K391" s="111" t="s">
        <v>1500</v>
      </c>
      <c r="L391" s="83" t="s">
        <v>2721</v>
      </c>
      <c r="M391" s="83" t="s">
        <v>2722</v>
      </c>
      <c r="N391" s="29"/>
      <c r="O391" s="82"/>
      <c r="P391" s="82"/>
      <c r="Q391" s="82"/>
      <c r="R391" s="82"/>
      <c r="S391" s="82"/>
      <c r="T391" s="82"/>
      <c r="U391" s="82"/>
    </row>
    <row r="392" spans="1:21" s="77" customFormat="1" ht="15" customHeight="1" x14ac:dyDescent="0.15">
      <c r="A392" s="71">
        <f t="shared" si="6"/>
        <v>43004</v>
      </c>
      <c r="B392" s="71" t="s">
        <v>1980</v>
      </c>
      <c r="C392" s="78">
        <v>4</v>
      </c>
      <c r="D392" s="71" t="s">
        <v>1986</v>
      </c>
      <c r="E392" s="78">
        <v>3</v>
      </c>
      <c r="F392" s="78">
        <v>4</v>
      </c>
      <c r="G392" s="91">
        <v>4</v>
      </c>
      <c r="H392" s="93" t="s">
        <v>432</v>
      </c>
      <c r="I392" s="93" t="s">
        <v>3566</v>
      </c>
      <c r="J392" s="112" t="s">
        <v>1501</v>
      </c>
      <c r="K392" s="112" t="s">
        <v>1502</v>
      </c>
      <c r="L392" s="83" t="s">
        <v>2723</v>
      </c>
      <c r="M392" s="83" t="s">
        <v>2724</v>
      </c>
      <c r="O392" s="71"/>
      <c r="P392" s="71" t="s">
        <v>2628</v>
      </c>
      <c r="Q392" s="71"/>
      <c r="R392" s="71"/>
      <c r="S392" s="71"/>
      <c r="T392" s="71"/>
      <c r="U392" s="71"/>
    </row>
    <row r="393" spans="1:21" s="77" customFormat="1" ht="15" customHeight="1" x14ac:dyDescent="0.15">
      <c r="A393" s="71">
        <f t="shared" si="6"/>
        <v>43005</v>
      </c>
      <c r="B393" s="71" t="s">
        <v>1980</v>
      </c>
      <c r="C393" s="78">
        <v>4</v>
      </c>
      <c r="D393" s="71" t="s">
        <v>1986</v>
      </c>
      <c r="E393" s="78">
        <v>3</v>
      </c>
      <c r="F393" s="78">
        <v>5</v>
      </c>
      <c r="G393" s="91">
        <v>5</v>
      </c>
      <c r="H393" s="93" t="s">
        <v>433</v>
      </c>
      <c r="I393" s="93" t="s">
        <v>3567</v>
      </c>
      <c r="J393" s="112" t="s">
        <v>1503</v>
      </c>
      <c r="K393" s="112" t="s">
        <v>1504</v>
      </c>
      <c r="L393" s="83" t="s">
        <v>2725</v>
      </c>
      <c r="M393" s="83" t="s">
        <v>2726</v>
      </c>
      <c r="N393" s="71"/>
      <c r="O393" s="74"/>
      <c r="P393" s="74"/>
      <c r="Q393" s="74"/>
      <c r="R393" s="74"/>
      <c r="S393" s="74"/>
      <c r="T393" s="71"/>
      <c r="U393" s="71"/>
    </row>
    <row r="394" spans="1:21" s="77" customFormat="1" ht="15" customHeight="1" x14ac:dyDescent="0.15">
      <c r="A394" s="71">
        <f t="shared" si="6"/>
        <v>43006</v>
      </c>
      <c r="B394" s="71" t="s">
        <v>1980</v>
      </c>
      <c r="C394" s="78">
        <v>4</v>
      </c>
      <c r="D394" s="71" t="s">
        <v>1986</v>
      </c>
      <c r="E394" s="78">
        <v>3</v>
      </c>
      <c r="F394" s="78">
        <v>6</v>
      </c>
      <c r="G394" s="91">
        <v>6</v>
      </c>
      <c r="H394" s="93" t="s">
        <v>434</v>
      </c>
      <c r="I394" s="93" t="s">
        <v>3568</v>
      </c>
      <c r="J394" s="111" t="s">
        <v>1505</v>
      </c>
      <c r="K394" s="111" t="s">
        <v>1506</v>
      </c>
      <c r="L394" s="83" t="s">
        <v>2727</v>
      </c>
      <c r="M394" s="83" t="s">
        <v>2728</v>
      </c>
      <c r="N394" s="29"/>
      <c r="O394" s="82"/>
      <c r="P394" s="82"/>
      <c r="Q394" s="82"/>
      <c r="R394" s="82"/>
      <c r="S394" s="82"/>
      <c r="T394" s="82"/>
      <c r="U394" s="82"/>
    </row>
    <row r="395" spans="1:21" s="77" customFormat="1" ht="15" customHeight="1" x14ac:dyDescent="0.15">
      <c r="A395" s="71">
        <f t="shared" si="6"/>
        <v>43007</v>
      </c>
      <c r="B395" s="71" t="s">
        <v>1980</v>
      </c>
      <c r="C395" s="78">
        <v>4</v>
      </c>
      <c r="D395" s="71" t="s">
        <v>1986</v>
      </c>
      <c r="E395" s="78">
        <v>3</v>
      </c>
      <c r="F395" s="78">
        <v>7</v>
      </c>
      <c r="G395" s="91">
        <v>7</v>
      </c>
      <c r="H395" s="93" t="s">
        <v>435</v>
      </c>
      <c r="I395" s="93" t="s">
        <v>3569</v>
      </c>
      <c r="J395" s="111" t="s">
        <v>1494</v>
      </c>
      <c r="K395" s="111" t="s">
        <v>1495</v>
      </c>
      <c r="L395" s="83" t="s">
        <v>2715</v>
      </c>
      <c r="M395" s="83" t="s">
        <v>2716</v>
      </c>
      <c r="N395" s="29"/>
      <c r="O395" s="82"/>
      <c r="P395" s="82"/>
      <c r="Q395" s="82"/>
      <c r="R395" s="82"/>
      <c r="S395" s="82"/>
      <c r="T395" s="82"/>
      <c r="U395" s="82"/>
    </row>
    <row r="396" spans="1:21" s="77" customFormat="1" ht="15" customHeight="1" x14ac:dyDescent="0.15">
      <c r="A396" s="71">
        <f t="shared" si="6"/>
        <v>43008</v>
      </c>
      <c r="B396" s="71" t="s">
        <v>1980</v>
      </c>
      <c r="C396" s="78">
        <v>4</v>
      </c>
      <c r="D396" s="71" t="s">
        <v>1986</v>
      </c>
      <c r="E396" s="78">
        <v>3</v>
      </c>
      <c r="F396" s="78">
        <v>8</v>
      </c>
      <c r="G396" s="91">
        <v>8</v>
      </c>
      <c r="H396" s="93" t="s">
        <v>436</v>
      </c>
      <c r="I396" s="93" t="s">
        <v>3570</v>
      </c>
      <c r="J396" s="111" t="s">
        <v>1499</v>
      </c>
      <c r="K396" s="111" t="s">
        <v>1507</v>
      </c>
      <c r="L396" s="83" t="s">
        <v>2729</v>
      </c>
      <c r="M396" s="83" t="s">
        <v>2730</v>
      </c>
      <c r="N396" s="75"/>
      <c r="O396" s="75"/>
      <c r="P396" s="75"/>
      <c r="Q396" s="75"/>
      <c r="R396" s="75"/>
      <c r="S396" s="75"/>
      <c r="T396" s="75"/>
      <c r="U396" s="75"/>
    </row>
    <row r="397" spans="1:21" s="77" customFormat="1" ht="15" customHeight="1" x14ac:dyDescent="0.15">
      <c r="A397" s="71">
        <f t="shared" si="6"/>
        <v>43009</v>
      </c>
      <c r="B397" s="71" t="s">
        <v>1980</v>
      </c>
      <c r="C397" s="78">
        <v>4</v>
      </c>
      <c r="D397" s="71" t="s">
        <v>1986</v>
      </c>
      <c r="E397" s="78">
        <v>3</v>
      </c>
      <c r="F397" s="78">
        <v>9</v>
      </c>
      <c r="G397" s="91">
        <v>9</v>
      </c>
      <c r="H397" s="93" t="s">
        <v>437</v>
      </c>
      <c r="I397" s="93" t="s">
        <v>3571</v>
      </c>
      <c r="J397" s="111" t="s">
        <v>1508</v>
      </c>
      <c r="K397" s="111" t="s">
        <v>1509</v>
      </c>
      <c r="L397" s="83" t="s">
        <v>2731</v>
      </c>
      <c r="M397" s="83" t="s">
        <v>2732</v>
      </c>
      <c r="N397" s="82"/>
      <c r="O397" s="81"/>
      <c r="P397" s="81"/>
      <c r="Q397" s="81"/>
      <c r="R397" s="81"/>
      <c r="S397" s="81"/>
      <c r="T397" s="81"/>
      <c r="U397" s="81"/>
    </row>
    <row r="398" spans="1:21" s="77" customFormat="1" ht="15" customHeight="1" x14ac:dyDescent="0.15">
      <c r="A398" s="71">
        <f t="shared" si="6"/>
        <v>43010</v>
      </c>
      <c r="B398" s="71" t="s">
        <v>1980</v>
      </c>
      <c r="C398" s="78">
        <v>4</v>
      </c>
      <c r="D398" s="71" t="s">
        <v>1986</v>
      </c>
      <c r="E398" s="78">
        <v>3</v>
      </c>
      <c r="F398" s="78">
        <v>10</v>
      </c>
      <c r="G398" s="91">
        <v>10</v>
      </c>
      <c r="H398" s="93" t="s">
        <v>438</v>
      </c>
      <c r="I398" s="93" t="s">
        <v>3572</v>
      </c>
      <c r="J398" s="111" t="s">
        <v>1510</v>
      </c>
      <c r="K398" s="111" t="s">
        <v>1511</v>
      </c>
      <c r="L398" s="83" t="s">
        <v>2733</v>
      </c>
      <c r="M398" s="83" t="s">
        <v>2734</v>
      </c>
      <c r="N398" s="82"/>
      <c r="O398" s="81"/>
      <c r="P398" s="81"/>
      <c r="Q398" s="81"/>
      <c r="R398" s="81"/>
      <c r="S398" s="81"/>
      <c r="T398" s="81"/>
      <c r="U398" s="81"/>
    </row>
    <row r="399" spans="1:21" s="77" customFormat="1" ht="15" customHeight="1" x14ac:dyDescent="0.15">
      <c r="A399" s="71">
        <f t="shared" si="6"/>
        <v>43011</v>
      </c>
      <c r="B399" s="71" t="s">
        <v>1980</v>
      </c>
      <c r="C399" s="78">
        <v>4</v>
      </c>
      <c r="D399" s="71" t="s">
        <v>1986</v>
      </c>
      <c r="E399" s="78">
        <v>3</v>
      </c>
      <c r="F399" s="78">
        <v>11</v>
      </c>
      <c r="G399" s="91">
        <v>11</v>
      </c>
      <c r="H399" s="93" t="s">
        <v>1512</v>
      </c>
      <c r="I399" s="93" t="s">
        <v>3573</v>
      </c>
      <c r="J399" s="111" t="s">
        <v>1458</v>
      </c>
      <c r="K399" s="111" t="s">
        <v>1513</v>
      </c>
      <c r="L399" s="83" t="s">
        <v>2735</v>
      </c>
      <c r="M399" s="83" t="s">
        <v>2736</v>
      </c>
      <c r="N399" s="29"/>
      <c r="O399" s="82"/>
      <c r="P399" s="82"/>
      <c r="Q399" s="82"/>
      <c r="R399" s="82"/>
      <c r="S399" s="82"/>
      <c r="T399" s="82"/>
      <c r="U399" s="82"/>
    </row>
    <row r="400" spans="1:21" s="77" customFormat="1" ht="15" customHeight="1" x14ac:dyDescent="0.15">
      <c r="A400" s="71">
        <f t="shared" si="6"/>
        <v>43012</v>
      </c>
      <c r="B400" s="71" t="s">
        <v>1980</v>
      </c>
      <c r="C400" s="78">
        <v>4</v>
      </c>
      <c r="D400" s="71" t="s">
        <v>1986</v>
      </c>
      <c r="E400" s="78">
        <v>3</v>
      </c>
      <c r="F400" s="78">
        <v>12</v>
      </c>
      <c r="G400" s="91">
        <v>12</v>
      </c>
      <c r="H400" s="93" t="s">
        <v>1514</v>
      </c>
      <c r="I400" s="93" t="s">
        <v>3574</v>
      </c>
      <c r="J400" s="111" t="s">
        <v>1515</v>
      </c>
      <c r="K400" s="111" t="s">
        <v>1516</v>
      </c>
      <c r="L400" s="83" t="s">
        <v>2737</v>
      </c>
      <c r="M400" s="83" t="s">
        <v>2738</v>
      </c>
      <c r="N400" s="71"/>
      <c r="O400" s="71"/>
      <c r="P400" s="71"/>
      <c r="Q400" s="71"/>
      <c r="R400" s="71"/>
      <c r="S400" s="71"/>
      <c r="T400" s="71"/>
      <c r="U400" s="71"/>
    </row>
    <row r="401" spans="1:21" s="77" customFormat="1" ht="15" customHeight="1" x14ac:dyDescent="0.15">
      <c r="A401" s="71">
        <f t="shared" si="6"/>
        <v>43013</v>
      </c>
      <c r="B401" s="71" t="s">
        <v>1980</v>
      </c>
      <c r="C401" s="78">
        <v>4</v>
      </c>
      <c r="D401" s="71" t="s">
        <v>1986</v>
      </c>
      <c r="E401" s="78">
        <v>3</v>
      </c>
      <c r="F401" s="78">
        <v>13</v>
      </c>
      <c r="G401" s="91">
        <v>13</v>
      </c>
      <c r="H401" s="93" t="s">
        <v>1517</v>
      </c>
      <c r="I401" s="93" t="s">
        <v>3575</v>
      </c>
      <c r="J401" s="111" t="s">
        <v>1488</v>
      </c>
      <c r="K401" s="111" t="s">
        <v>1518</v>
      </c>
      <c r="L401" s="83" t="s">
        <v>2739</v>
      </c>
      <c r="M401" s="83" t="s">
        <v>2740</v>
      </c>
      <c r="N401" s="75"/>
      <c r="O401" s="75"/>
      <c r="P401" s="75"/>
      <c r="Q401" s="75"/>
      <c r="R401" s="75"/>
      <c r="S401" s="75"/>
      <c r="T401" s="75"/>
      <c r="U401" s="75"/>
    </row>
    <row r="402" spans="1:21" s="77" customFormat="1" ht="15" customHeight="1" x14ac:dyDescent="0.15">
      <c r="A402" s="71">
        <f t="shared" si="6"/>
        <v>43014</v>
      </c>
      <c r="B402" s="71" t="s">
        <v>1980</v>
      </c>
      <c r="C402" s="78">
        <v>4</v>
      </c>
      <c r="D402" s="71" t="s">
        <v>1986</v>
      </c>
      <c r="E402" s="78">
        <v>3</v>
      </c>
      <c r="F402" s="78">
        <v>14</v>
      </c>
      <c r="G402" s="91">
        <v>14</v>
      </c>
      <c r="H402" s="93" t="s">
        <v>439</v>
      </c>
      <c r="I402" s="93" t="s">
        <v>3576</v>
      </c>
      <c r="J402" s="111" t="s">
        <v>1519</v>
      </c>
      <c r="K402" s="111" t="s">
        <v>1520</v>
      </c>
      <c r="L402" s="83" t="s">
        <v>2741</v>
      </c>
      <c r="M402" s="83" t="s">
        <v>2742</v>
      </c>
      <c r="N402" s="71"/>
      <c r="O402" s="71"/>
      <c r="P402" s="71"/>
      <c r="Q402" s="71"/>
      <c r="R402" s="71"/>
      <c r="S402" s="71"/>
      <c r="T402" s="71"/>
      <c r="U402" s="71"/>
    </row>
    <row r="403" spans="1:21" s="77" customFormat="1" ht="15" customHeight="1" x14ac:dyDescent="0.15">
      <c r="A403" s="71">
        <f t="shared" si="6"/>
        <v>43015</v>
      </c>
      <c r="B403" s="71" t="s">
        <v>1980</v>
      </c>
      <c r="C403" s="78">
        <v>4</v>
      </c>
      <c r="D403" s="71" t="s">
        <v>1986</v>
      </c>
      <c r="E403" s="78">
        <v>3</v>
      </c>
      <c r="F403" s="78">
        <v>15</v>
      </c>
      <c r="G403" s="91">
        <v>15</v>
      </c>
      <c r="H403" s="93" t="s">
        <v>440</v>
      </c>
      <c r="I403" s="93" t="s">
        <v>3577</v>
      </c>
      <c r="J403" s="111" t="s">
        <v>1521</v>
      </c>
      <c r="K403" s="111" t="s">
        <v>1522</v>
      </c>
      <c r="L403" s="83" t="s">
        <v>2743</v>
      </c>
      <c r="M403" s="83" t="s">
        <v>2744</v>
      </c>
      <c r="N403" s="75"/>
      <c r="O403" s="75"/>
      <c r="P403" s="75"/>
      <c r="Q403" s="75"/>
      <c r="R403" s="75"/>
      <c r="S403" s="75"/>
      <c r="T403" s="75"/>
      <c r="U403" s="75"/>
    </row>
    <row r="404" spans="1:21" s="77" customFormat="1" ht="15" customHeight="1" x14ac:dyDescent="0.2">
      <c r="A404" s="71">
        <f t="shared" si="6"/>
        <v>43016</v>
      </c>
      <c r="B404" s="71" t="s">
        <v>1980</v>
      </c>
      <c r="C404" s="78">
        <v>4</v>
      </c>
      <c r="D404" s="71" t="s">
        <v>1986</v>
      </c>
      <c r="E404" s="78">
        <v>3</v>
      </c>
      <c r="F404" s="78">
        <v>16</v>
      </c>
      <c r="G404" s="91">
        <v>16</v>
      </c>
      <c r="H404" s="93" t="s">
        <v>441</v>
      </c>
      <c r="I404" s="93" t="s">
        <v>3578</v>
      </c>
      <c r="J404" s="111" t="s">
        <v>1523</v>
      </c>
      <c r="K404" s="111" t="s">
        <v>1524</v>
      </c>
      <c r="L404" s="83" t="s">
        <v>2745</v>
      </c>
      <c r="M404" s="83" t="s">
        <v>2746</v>
      </c>
      <c r="N404" s="71"/>
      <c r="O404" s="73"/>
      <c r="P404" s="73"/>
      <c r="Q404" s="73"/>
      <c r="R404" s="73"/>
      <c r="S404" s="73"/>
      <c r="T404" s="71"/>
      <c r="U404" s="71"/>
    </row>
    <row r="405" spans="1:21" s="76" customFormat="1" ht="15" customHeight="1" x14ac:dyDescent="0.15">
      <c r="A405" s="71">
        <f t="shared" si="6"/>
        <v>43017</v>
      </c>
      <c r="B405" s="71" t="s">
        <v>1980</v>
      </c>
      <c r="C405" s="78">
        <v>4</v>
      </c>
      <c r="D405" s="71" t="s">
        <v>1986</v>
      </c>
      <c r="E405" s="78">
        <v>3</v>
      </c>
      <c r="F405" s="78">
        <v>17</v>
      </c>
      <c r="G405" s="91">
        <v>17</v>
      </c>
      <c r="H405" s="93" t="s">
        <v>442</v>
      </c>
      <c r="I405" s="93" t="s">
        <v>3579</v>
      </c>
      <c r="J405" s="111" t="s">
        <v>1484</v>
      </c>
      <c r="K405" s="111" t="s">
        <v>1525</v>
      </c>
      <c r="L405" s="83" t="s">
        <v>2747</v>
      </c>
      <c r="M405" s="83" t="s">
        <v>2748</v>
      </c>
      <c r="N405" s="81"/>
      <c r="O405" s="71"/>
      <c r="P405" s="79"/>
      <c r="Q405" s="79"/>
      <c r="R405" s="79"/>
      <c r="S405" s="79"/>
      <c r="T405" s="79"/>
      <c r="U405" s="79"/>
    </row>
    <row r="406" spans="1:21" s="79" customFormat="1" ht="15" customHeight="1" x14ac:dyDescent="0.15">
      <c r="A406" s="71">
        <f t="shared" si="6"/>
        <v>43018</v>
      </c>
      <c r="B406" s="71" t="s">
        <v>1980</v>
      </c>
      <c r="C406" s="78">
        <v>4</v>
      </c>
      <c r="D406" s="71" t="s">
        <v>1986</v>
      </c>
      <c r="E406" s="78">
        <v>3</v>
      </c>
      <c r="F406" s="78">
        <v>18</v>
      </c>
      <c r="G406" s="91">
        <v>18</v>
      </c>
      <c r="H406" s="93" t="s">
        <v>443</v>
      </c>
      <c r="I406" s="93" t="s">
        <v>3580</v>
      </c>
      <c r="J406" s="111" t="s">
        <v>1526</v>
      </c>
      <c r="K406" s="111" t="s">
        <v>1527</v>
      </c>
      <c r="L406" s="83" t="s">
        <v>2749</v>
      </c>
      <c r="M406" s="83" t="s">
        <v>2750</v>
      </c>
      <c r="N406" s="75"/>
      <c r="O406" s="75"/>
      <c r="P406" s="75"/>
      <c r="Q406" s="75"/>
      <c r="R406" s="75"/>
      <c r="S406" s="75"/>
      <c r="T406" s="75"/>
      <c r="U406" s="75"/>
    </row>
    <row r="407" spans="1:21" s="79" customFormat="1" ht="15" customHeight="1" x14ac:dyDescent="0.15">
      <c r="A407" s="71">
        <f t="shared" si="6"/>
        <v>43019</v>
      </c>
      <c r="B407" s="71" t="s">
        <v>1980</v>
      </c>
      <c r="C407" s="79">
        <v>4</v>
      </c>
      <c r="D407" s="71" t="s">
        <v>1986</v>
      </c>
      <c r="E407" s="79">
        <v>3</v>
      </c>
      <c r="F407" s="79">
        <v>19</v>
      </c>
      <c r="G407" s="91">
        <v>19</v>
      </c>
      <c r="H407" s="93" t="s">
        <v>610</v>
      </c>
      <c r="I407" s="93" t="s">
        <v>3581</v>
      </c>
      <c r="J407" s="111" t="s">
        <v>1528</v>
      </c>
      <c r="K407" s="111" t="s">
        <v>1529</v>
      </c>
      <c r="L407" s="83" t="s">
        <v>2751</v>
      </c>
      <c r="M407" s="83" t="s">
        <v>2752</v>
      </c>
      <c r="N407" s="75"/>
      <c r="O407" s="75"/>
      <c r="P407" s="75"/>
      <c r="Q407" s="75"/>
      <c r="R407" s="75"/>
      <c r="S407" s="75"/>
      <c r="T407" s="75"/>
      <c r="U407" s="75"/>
    </row>
    <row r="408" spans="1:21" s="79" customFormat="1" ht="15" customHeight="1" x14ac:dyDescent="0.15">
      <c r="A408" s="71">
        <f t="shared" si="6"/>
        <v>43020</v>
      </c>
      <c r="B408" s="71" t="s">
        <v>1980</v>
      </c>
      <c r="C408" s="79">
        <v>4</v>
      </c>
      <c r="D408" s="71" t="s">
        <v>1986</v>
      </c>
      <c r="E408" s="79">
        <v>3</v>
      </c>
      <c r="F408" s="79">
        <v>20</v>
      </c>
      <c r="G408" s="91">
        <v>20</v>
      </c>
      <c r="H408" s="93" t="s">
        <v>611</v>
      </c>
      <c r="I408" s="93" t="s">
        <v>3582</v>
      </c>
      <c r="J408" s="111" t="s">
        <v>1515</v>
      </c>
      <c r="K408" s="111" t="s">
        <v>1530</v>
      </c>
      <c r="L408" s="83" t="s">
        <v>2753</v>
      </c>
      <c r="M408" s="83" t="s">
        <v>2754</v>
      </c>
      <c r="N408" s="71"/>
      <c r="O408" s="74"/>
      <c r="P408" s="74"/>
      <c r="Q408" s="74"/>
      <c r="R408" s="74"/>
      <c r="S408" s="74"/>
      <c r="T408" s="71"/>
      <c r="U408" s="71"/>
    </row>
    <row r="409" spans="1:21" s="79" customFormat="1" ht="15" customHeight="1" x14ac:dyDescent="0.15">
      <c r="A409" s="71">
        <f t="shared" si="6"/>
        <v>43021</v>
      </c>
      <c r="B409" s="71" t="s">
        <v>1980</v>
      </c>
      <c r="C409" s="79">
        <v>4</v>
      </c>
      <c r="D409" s="71" t="s">
        <v>1986</v>
      </c>
      <c r="E409" s="79">
        <v>3</v>
      </c>
      <c r="F409" s="79">
        <v>21</v>
      </c>
      <c r="G409" s="91">
        <v>21</v>
      </c>
      <c r="H409" s="93" t="s">
        <v>1531</v>
      </c>
      <c r="I409" s="93" t="s">
        <v>3583</v>
      </c>
      <c r="J409" s="111" t="s">
        <v>1532</v>
      </c>
      <c r="K409" s="111" t="s">
        <v>1533</v>
      </c>
      <c r="L409" s="83" t="s">
        <v>2755</v>
      </c>
      <c r="M409" s="83" t="s">
        <v>2756</v>
      </c>
      <c r="N409" s="82"/>
      <c r="O409" s="81"/>
      <c r="P409" s="81"/>
      <c r="Q409" s="81"/>
      <c r="R409" s="81"/>
      <c r="S409" s="81"/>
      <c r="T409" s="81"/>
      <c r="U409" s="81"/>
    </row>
    <row r="410" spans="1:21" s="79" customFormat="1" ht="15" customHeight="1" x14ac:dyDescent="0.15">
      <c r="A410" s="71">
        <f t="shared" si="6"/>
        <v>43022</v>
      </c>
      <c r="B410" s="71" t="s">
        <v>1980</v>
      </c>
      <c r="C410" s="79">
        <v>4</v>
      </c>
      <c r="D410" s="71" t="s">
        <v>1986</v>
      </c>
      <c r="E410" s="79">
        <v>3</v>
      </c>
      <c r="F410" s="79">
        <v>22</v>
      </c>
      <c r="G410" s="91">
        <v>22</v>
      </c>
      <c r="H410" s="93" t="s">
        <v>1534</v>
      </c>
      <c r="I410" s="93" t="s">
        <v>3584</v>
      </c>
      <c r="J410" s="111" t="s">
        <v>1440</v>
      </c>
      <c r="K410" s="111" t="s">
        <v>1535</v>
      </c>
      <c r="L410" s="83" t="s">
        <v>2757</v>
      </c>
      <c r="M410" s="83" t="s">
        <v>2758</v>
      </c>
      <c r="N410" s="29"/>
      <c r="O410" s="82"/>
      <c r="P410" s="82"/>
      <c r="Q410" s="82"/>
      <c r="R410" s="82"/>
      <c r="S410" s="82"/>
      <c r="T410" s="82"/>
      <c r="U410" s="82"/>
    </row>
    <row r="411" spans="1:21" s="79" customFormat="1" ht="15" customHeight="1" x14ac:dyDescent="0.15">
      <c r="A411" s="71">
        <f t="shared" si="6"/>
        <v>52001</v>
      </c>
      <c r="B411" s="71" t="s">
        <v>1981</v>
      </c>
      <c r="C411" s="79">
        <v>5</v>
      </c>
      <c r="D411" s="71" t="s">
        <v>1985</v>
      </c>
      <c r="E411" s="79">
        <v>2</v>
      </c>
      <c r="F411" s="79">
        <v>1</v>
      </c>
      <c r="G411" s="87">
        <v>1</v>
      </c>
      <c r="H411" s="89" t="s">
        <v>444</v>
      </c>
      <c r="I411" s="93" t="s">
        <v>3585</v>
      </c>
      <c r="J411" s="85" t="s">
        <v>1536</v>
      </c>
      <c r="K411" s="85" t="s">
        <v>1537</v>
      </c>
      <c r="L411" s="83" t="s">
        <v>2759</v>
      </c>
      <c r="M411" s="83" t="s">
        <v>2760</v>
      </c>
      <c r="N411" s="77"/>
      <c r="O411" s="71"/>
      <c r="P411" s="71"/>
      <c r="Q411" s="71"/>
      <c r="R411" s="71"/>
      <c r="S411" s="71"/>
      <c r="T411" s="71"/>
      <c r="U411" s="71"/>
    </row>
    <row r="412" spans="1:21" s="79" customFormat="1" ht="15" customHeight="1" x14ac:dyDescent="0.15">
      <c r="A412" s="71">
        <f t="shared" si="6"/>
        <v>52002</v>
      </c>
      <c r="B412" s="71" t="s">
        <v>1981</v>
      </c>
      <c r="C412" s="79">
        <v>5</v>
      </c>
      <c r="D412" s="71" t="s">
        <v>1985</v>
      </c>
      <c r="E412" s="79">
        <v>2</v>
      </c>
      <c r="F412" s="79">
        <v>2</v>
      </c>
      <c r="G412" s="87">
        <v>2</v>
      </c>
      <c r="H412" s="89" t="s">
        <v>445</v>
      </c>
      <c r="I412" s="93" t="s">
        <v>3586</v>
      </c>
      <c r="J412" s="85" t="s">
        <v>1538</v>
      </c>
      <c r="K412" s="85" t="s">
        <v>1539</v>
      </c>
      <c r="L412" s="83" t="s">
        <v>2761</v>
      </c>
      <c r="M412" s="83" t="s">
        <v>2762</v>
      </c>
      <c r="N412" s="77"/>
      <c r="O412" s="71"/>
      <c r="P412" s="71"/>
      <c r="Q412" s="71"/>
      <c r="R412" s="71"/>
      <c r="S412" s="71"/>
      <c r="T412" s="71"/>
      <c r="U412" s="71"/>
    </row>
    <row r="413" spans="1:21" s="79" customFormat="1" ht="15" customHeight="1" x14ac:dyDescent="0.15">
      <c r="A413" s="71">
        <f t="shared" si="6"/>
        <v>52003</v>
      </c>
      <c r="B413" s="71" t="s">
        <v>1981</v>
      </c>
      <c r="C413" s="79">
        <v>5</v>
      </c>
      <c r="D413" s="71" t="s">
        <v>1985</v>
      </c>
      <c r="E413" s="79">
        <v>2</v>
      </c>
      <c r="F413" s="79">
        <v>3</v>
      </c>
      <c r="G413" s="87">
        <v>3</v>
      </c>
      <c r="H413" s="89" t="s">
        <v>446</v>
      </c>
      <c r="I413" s="93" t="s">
        <v>3587</v>
      </c>
      <c r="J413" s="85" t="s">
        <v>1540</v>
      </c>
      <c r="K413" s="85" t="s">
        <v>1541</v>
      </c>
      <c r="L413" s="83" t="s">
        <v>2763</v>
      </c>
      <c r="M413" s="83" t="s">
        <v>2764</v>
      </c>
      <c r="N413" s="29"/>
      <c r="O413" s="82"/>
      <c r="P413" s="82"/>
      <c r="Q413" s="82"/>
      <c r="R413" s="82"/>
      <c r="S413" s="82"/>
      <c r="T413" s="82"/>
      <c r="U413" s="82"/>
    </row>
    <row r="414" spans="1:21" s="79" customFormat="1" ht="15" customHeight="1" x14ac:dyDescent="0.15">
      <c r="A414" s="71">
        <f t="shared" si="6"/>
        <v>52004</v>
      </c>
      <c r="B414" s="71" t="s">
        <v>1981</v>
      </c>
      <c r="C414" s="79">
        <v>5</v>
      </c>
      <c r="D414" s="71" t="s">
        <v>1985</v>
      </c>
      <c r="E414" s="79">
        <v>2</v>
      </c>
      <c r="F414" s="79">
        <v>4</v>
      </c>
      <c r="G414" s="87">
        <v>4</v>
      </c>
      <c r="H414" s="89" t="s">
        <v>447</v>
      </c>
      <c r="I414" s="93" t="s">
        <v>3588</v>
      </c>
      <c r="J414" s="85" t="s">
        <v>1542</v>
      </c>
      <c r="K414" s="85" t="s">
        <v>1543</v>
      </c>
      <c r="L414" s="83" t="s">
        <v>2765</v>
      </c>
      <c r="M414" s="83" t="s">
        <v>2766</v>
      </c>
      <c r="N414" s="81"/>
      <c r="O414" s="72"/>
    </row>
    <row r="415" spans="1:21" s="79" customFormat="1" ht="15" customHeight="1" x14ac:dyDescent="0.15">
      <c r="A415" s="71">
        <f t="shared" si="6"/>
        <v>52005</v>
      </c>
      <c r="B415" s="71" t="s">
        <v>1981</v>
      </c>
      <c r="C415" s="79">
        <v>5</v>
      </c>
      <c r="D415" s="71" t="s">
        <v>1985</v>
      </c>
      <c r="E415" s="79">
        <v>2</v>
      </c>
      <c r="F415" s="79">
        <v>5</v>
      </c>
      <c r="G415" s="87">
        <v>5</v>
      </c>
      <c r="H415" s="89" t="s">
        <v>448</v>
      </c>
      <c r="I415" s="93" t="s">
        <v>3589</v>
      </c>
      <c r="J415" s="85" t="s">
        <v>1544</v>
      </c>
      <c r="K415" s="85" t="s">
        <v>1545</v>
      </c>
      <c r="L415" s="83" t="s">
        <v>2767</v>
      </c>
      <c r="M415" s="83" t="s">
        <v>2768</v>
      </c>
      <c r="N415" s="72"/>
      <c r="O415" s="72"/>
    </row>
    <row r="416" spans="1:21" s="79" customFormat="1" ht="15" customHeight="1" x14ac:dyDescent="0.15">
      <c r="A416" s="71">
        <f t="shared" si="6"/>
        <v>52006</v>
      </c>
      <c r="B416" s="71" t="s">
        <v>1981</v>
      </c>
      <c r="C416" s="79">
        <v>5</v>
      </c>
      <c r="D416" s="71" t="s">
        <v>1985</v>
      </c>
      <c r="E416" s="79">
        <v>2</v>
      </c>
      <c r="F416" s="79">
        <v>6</v>
      </c>
      <c r="G416" s="87">
        <v>6</v>
      </c>
      <c r="H416" s="89" t="s">
        <v>449</v>
      </c>
      <c r="I416" s="93" t="s">
        <v>3590</v>
      </c>
      <c r="J416" s="85" t="s">
        <v>1546</v>
      </c>
      <c r="K416" s="85" t="s">
        <v>1547</v>
      </c>
      <c r="L416" s="83" t="s">
        <v>2769</v>
      </c>
      <c r="M416" s="83" t="s">
        <v>2770</v>
      </c>
      <c r="N416" s="75"/>
      <c r="O416" s="75"/>
      <c r="P416" s="75"/>
      <c r="Q416" s="75"/>
      <c r="R416" s="75"/>
      <c r="S416" s="75"/>
      <c r="T416" s="75"/>
      <c r="U416" s="75"/>
    </row>
    <row r="417" spans="1:21" s="79" customFormat="1" ht="15" customHeight="1" x14ac:dyDescent="0.15">
      <c r="A417" s="71">
        <f t="shared" si="6"/>
        <v>52007</v>
      </c>
      <c r="B417" s="71" t="s">
        <v>1981</v>
      </c>
      <c r="C417" s="79">
        <v>5</v>
      </c>
      <c r="D417" s="71" t="s">
        <v>1985</v>
      </c>
      <c r="E417" s="79">
        <v>2</v>
      </c>
      <c r="F417" s="79">
        <v>7</v>
      </c>
      <c r="G417" s="87">
        <v>7</v>
      </c>
      <c r="H417" s="89" t="s">
        <v>450</v>
      </c>
      <c r="I417" s="93" t="s">
        <v>3591</v>
      </c>
      <c r="J417" s="85" t="s">
        <v>1548</v>
      </c>
      <c r="K417" s="85" t="s">
        <v>1549</v>
      </c>
      <c r="L417" s="83" t="s">
        <v>2771</v>
      </c>
      <c r="M417" s="83" t="s">
        <v>2772</v>
      </c>
      <c r="N417" s="74"/>
      <c r="O417" s="71"/>
      <c r="P417" s="71"/>
      <c r="Q417" s="71"/>
      <c r="R417" s="71"/>
      <c r="S417" s="71"/>
      <c r="T417" s="71"/>
      <c r="U417" s="71"/>
    </row>
    <row r="418" spans="1:21" s="79" customFormat="1" ht="15" customHeight="1" x14ac:dyDescent="0.15">
      <c r="A418" s="71">
        <f t="shared" si="6"/>
        <v>52008</v>
      </c>
      <c r="B418" s="71" t="s">
        <v>1981</v>
      </c>
      <c r="C418" s="79">
        <v>5</v>
      </c>
      <c r="D418" s="71" t="s">
        <v>1985</v>
      </c>
      <c r="E418" s="79">
        <v>2</v>
      </c>
      <c r="F418" s="79">
        <v>8</v>
      </c>
      <c r="G418" s="87">
        <v>8</v>
      </c>
      <c r="H418" s="89" t="s">
        <v>451</v>
      </c>
      <c r="I418" s="93" t="s">
        <v>3592</v>
      </c>
      <c r="J418" s="85" t="s">
        <v>1550</v>
      </c>
      <c r="K418" s="85" t="s">
        <v>1551</v>
      </c>
      <c r="L418" s="83" t="s">
        <v>2773</v>
      </c>
      <c r="M418" s="83" t="s">
        <v>2774</v>
      </c>
      <c r="N418" s="82"/>
      <c r="O418" s="81"/>
      <c r="P418" s="81"/>
      <c r="Q418" s="81"/>
      <c r="R418" s="81"/>
      <c r="S418" s="81"/>
      <c r="T418" s="81"/>
      <c r="U418" s="81"/>
    </row>
    <row r="419" spans="1:21" s="79" customFormat="1" ht="15" customHeight="1" x14ac:dyDescent="0.15">
      <c r="A419" s="71">
        <f t="shared" si="6"/>
        <v>52009</v>
      </c>
      <c r="B419" s="71" t="s">
        <v>1981</v>
      </c>
      <c r="C419" s="79">
        <v>5</v>
      </c>
      <c r="D419" s="71" t="s">
        <v>1985</v>
      </c>
      <c r="E419" s="79">
        <v>2</v>
      </c>
      <c r="F419" s="79">
        <v>9</v>
      </c>
      <c r="G419" s="87">
        <v>9</v>
      </c>
      <c r="H419" s="89" t="s">
        <v>452</v>
      </c>
      <c r="I419" s="93" t="s">
        <v>3593</v>
      </c>
      <c r="J419" s="85" t="s">
        <v>1552</v>
      </c>
      <c r="K419" s="85" t="s">
        <v>1553</v>
      </c>
      <c r="L419" s="83" t="s">
        <v>2775</v>
      </c>
      <c r="M419" s="83" t="s">
        <v>2776</v>
      </c>
      <c r="N419" s="75"/>
      <c r="O419" s="75"/>
      <c r="P419" s="75"/>
      <c r="Q419" s="75"/>
      <c r="R419" s="75"/>
      <c r="S419" s="75"/>
      <c r="T419" s="75"/>
      <c r="U419" s="75"/>
    </row>
    <row r="420" spans="1:21" s="79" customFormat="1" ht="15" customHeight="1" x14ac:dyDescent="0.15">
      <c r="A420" s="71">
        <f t="shared" si="6"/>
        <v>52010</v>
      </c>
      <c r="B420" s="71" t="s">
        <v>1981</v>
      </c>
      <c r="C420" s="79">
        <v>5</v>
      </c>
      <c r="D420" s="71" t="s">
        <v>1985</v>
      </c>
      <c r="E420" s="79">
        <v>2</v>
      </c>
      <c r="F420" s="79">
        <v>10</v>
      </c>
      <c r="G420" s="87">
        <v>10</v>
      </c>
      <c r="H420" s="89" t="s">
        <v>453</v>
      </c>
      <c r="I420" s="93" t="s">
        <v>3594</v>
      </c>
      <c r="J420" s="85" t="s">
        <v>1550</v>
      </c>
      <c r="K420" s="85" t="s">
        <v>1554</v>
      </c>
      <c r="L420" s="83" t="s">
        <v>2777</v>
      </c>
      <c r="M420" s="83" t="s">
        <v>2778</v>
      </c>
      <c r="N420" s="75"/>
      <c r="O420" s="75"/>
      <c r="P420" s="75"/>
      <c r="Q420" s="75"/>
      <c r="R420" s="75"/>
      <c r="S420" s="75"/>
      <c r="T420" s="75"/>
      <c r="U420" s="75"/>
    </row>
    <row r="421" spans="1:21" s="79" customFormat="1" ht="15" customHeight="1" x14ac:dyDescent="0.15">
      <c r="A421" s="71">
        <f t="shared" si="6"/>
        <v>52011</v>
      </c>
      <c r="B421" s="71" t="s">
        <v>1981</v>
      </c>
      <c r="C421" s="79">
        <v>5</v>
      </c>
      <c r="D421" s="71" t="s">
        <v>1985</v>
      </c>
      <c r="E421" s="79">
        <v>2</v>
      </c>
      <c r="F421" s="79">
        <v>11</v>
      </c>
      <c r="G421" s="87">
        <v>11</v>
      </c>
      <c r="H421" s="89" t="s">
        <v>454</v>
      </c>
      <c r="I421" s="93" t="s">
        <v>3596</v>
      </c>
      <c r="J421" s="85" t="s">
        <v>1555</v>
      </c>
      <c r="K421" s="85" t="s">
        <v>1556</v>
      </c>
      <c r="L421" s="83" t="s">
        <v>2779</v>
      </c>
      <c r="M421" s="83" t="s">
        <v>2780</v>
      </c>
      <c r="N421" s="71"/>
      <c r="O421" s="71"/>
      <c r="P421" s="71"/>
      <c r="Q421" s="71"/>
      <c r="R421" s="71"/>
      <c r="S421" s="71"/>
      <c r="T421" s="71"/>
      <c r="U421" s="71"/>
    </row>
    <row r="422" spans="1:21" s="79" customFormat="1" ht="15" customHeight="1" x14ac:dyDescent="0.2">
      <c r="A422" s="71">
        <f t="shared" si="6"/>
        <v>52012</v>
      </c>
      <c r="B422" s="71" t="s">
        <v>1981</v>
      </c>
      <c r="C422" s="79">
        <v>5</v>
      </c>
      <c r="D422" s="71" t="s">
        <v>1985</v>
      </c>
      <c r="E422" s="79">
        <v>2</v>
      </c>
      <c r="F422" s="79">
        <v>12</v>
      </c>
      <c r="G422" s="87">
        <v>12</v>
      </c>
      <c r="H422" s="89" t="s">
        <v>455</v>
      </c>
      <c r="I422" s="93" t="s">
        <v>3597</v>
      </c>
      <c r="J422" s="85" t="s">
        <v>1557</v>
      </c>
      <c r="K422" s="85" t="s">
        <v>1558</v>
      </c>
      <c r="L422" s="83" t="s">
        <v>2781</v>
      </c>
      <c r="M422" s="83" t="s">
        <v>2782</v>
      </c>
      <c r="N422" s="73"/>
      <c r="O422" s="74"/>
      <c r="P422" s="74"/>
      <c r="Q422" s="74"/>
      <c r="R422" s="74"/>
      <c r="S422" s="74"/>
      <c r="T422" s="71"/>
      <c r="U422" s="71"/>
    </row>
    <row r="423" spans="1:21" s="79" customFormat="1" ht="15" customHeight="1" x14ac:dyDescent="0.15">
      <c r="A423" s="71">
        <f t="shared" si="6"/>
        <v>52013</v>
      </c>
      <c r="B423" s="71" t="s">
        <v>1981</v>
      </c>
      <c r="C423" s="79">
        <v>5</v>
      </c>
      <c r="D423" s="71" t="s">
        <v>1985</v>
      </c>
      <c r="E423" s="79">
        <v>2</v>
      </c>
      <c r="F423" s="79">
        <v>13</v>
      </c>
      <c r="G423" s="87">
        <v>13</v>
      </c>
      <c r="H423" s="89" t="s">
        <v>456</v>
      </c>
      <c r="I423" s="93" t="s">
        <v>3598</v>
      </c>
      <c r="J423" s="85" t="s">
        <v>1559</v>
      </c>
      <c r="K423" s="85" t="s">
        <v>1560</v>
      </c>
      <c r="L423" s="83" t="s">
        <v>2783</v>
      </c>
      <c r="M423" s="83" t="s">
        <v>2784</v>
      </c>
      <c r="N423" s="75"/>
      <c r="O423" s="75"/>
      <c r="P423" s="75"/>
      <c r="Q423" s="75"/>
      <c r="R423" s="75"/>
      <c r="S423" s="75"/>
      <c r="T423" s="75"/>
      <c r="U423" s="75"/>
    </row>
    <row r="424" spans="1:21" s="79" customFormat="1" ht="15" customHeight="1" x14ac:dyDescent="0.15">
      <c r="A424" s="71">
        <f t="shared" si="6"/>
        <v>52014</v>
      </c>
      <c r="B424" s="71" t="s">
        <v>1981</v>
      </c>
      <c r="C424" s="79">
        <v>5</v>
      </c>
      <c r="D424" s="71" t="s">
        <v>1985</v>
      </c>
      <c r="E424" s="79">
        <v>2</v>
      </c>
      <c r="F424" s="79">
        <v>14</v>
      </c>
      <c r="G424" s="87">
        <v>14</v>
      </c>
      <c r="H424" s="89" t="s">
        <v>457</v>
      </c>
      <c r="I424" s="93" t="s">
        <v>3599</v>
      </c>
      <c r="J424" s="85" t="s">
        <v>1561</v>
      </c>
      <c r="K424" s="85" t="s">
        <v>1562</v>
      </c>
      <c r="L424" s="83" t="s">
        <v>2785</v>
      </c>
      <c r="M424" s="83" t="s">
        <v>2786</v>
      </c>
      <c r="N424" s="71"/>
      <c r="O424" s="71"/>
      <c r="P424" s="71"/>
      <c r="Q424" s="71"/>
      <c r="R424" s="71"/>
      <c r="S424" s="71"/>
      <c r="T424" s="71"/>
      <c r="U424" s="71"/>
    </row>
    <row r="425" spans="1:21" s="79" customFormat="1" ht="15" customHeight="1" x14ac:dyDescent="0.15">
      <c r="A425" s="71">
        <f t="shared" si="6"/>
        <v>52015</v>
      </c>
      <c r="B425" s="71" t="s">
        <v>1981</v>
      </c>
      <c r="C425" s="79">
        <v>5</v>
      </c>
      <c r="D425" s="71" t="s">
        <v>1985</v>
      </c>
      <c r="E425" s="79">
        <v>2</v>
      </c>
      <c r="F425" s="79">
        <v>15</v>
      </c>
      <c r="G425" s="87">
        <v>15</v>
      </c>
      <c r="H425" s="89" t="s">
        <v>1563</v>
      </c>
      <c r="I425" s="93" t="s">
        <v>3600</v>
      </c>
      <c r="J425" s="85" t="s">
        <v>1564</v>
      </c>
      <c r="K425" s="85" t="s">
        <v>1565</v>
      </c>
      <c r="L425" s="83" t="s">
        <v>2787</v>
      </c>
      <c r="M425" s="83" t="s">
        <v>2788</v>
      </c>
      <c r="N425" s="29"/>
      <c r="O425" s="82"/>
      <c r="P425" s="82"/>
      <c r="Q425" s="82"/>
      <c r="R425" s="82"/>
      <c r="S425" s="82"/>
      <c r="T425" s="82"/>
      <c r="U425" s="82"/>
    </row>
    <row r="426" spans="1:21" s="79" customFormat="1" ht="15" customHeight="1" x14ac:dyDescent="0.15">
      <c r="A426" s="71">
        <f t="shared" si="6"/>
        <v>52016</v>
      </c>
      <c r="B426" s="71" t="s">
        <v>1981</v>
      </c>
      <c r="C426" s="79">
        <v>5</v>
      </c>
      <c r="D426" s="71" t="s">
        <v>1985</v>
      </c>
      <c r="E426" s="79">
        <v>2</v>
      </c>
      <c r="F426" s="79">
        <v>16</v>
      </c>
      <c r="G426" s="87">
        <v>16</v>
      </c>
      <c r="H426" s="89" t="s">
        <v>458</v>
      </c>
      <c r="I426" s="93" t="s">
        <v>3601</v>
      </c>
      <c r="J426" s="85" t="s">
        <v>1566</v>
      </c>
      <c r="K426" s="85" t="s">
        <v>1567</v>
      </c>
      <c r="L426" s="83" t="s">
        <v>2789</v>
      </c>
      <c r="M426" s="83" t="s">
        <v>2790</v>
      </c>
      <c r="N426" s="71"/>
      <c r="O426" s="71"/>
      <c r="P426" s="71"/>
      <c r="Q426" s="71"/>
      <c r="R426" s="71"/>
      <c r="S426" s="71"/>
      <c r="T426" s="71"/>
      <c r="U426" s="71"/>
    </row>
    <row r="427" spans="1:21" s="79" customFormat="1" ht="15" customHeight="1" x14ac:dyDescent="0.15">
      <c r="A427" s="71">
        <f t="shared" si="6"/>
        <v>52017</v>
      </c>
      <c r="B427" s="71" t="s">
        <v>1981</v>
      </c>
      <c r="C427" s="79">
        <v>5</v>
      </c>
      <c r="D427" s="71" t="s">
        <v>1985</v>
      </c>
      <c r="E427" s="79">
        <v>2</v>
      </c>
      <c r="F427" s="79">
        <v>17</v>
      </c>
      <c r="G427" s="87">
        <v>17</v>
      </c>
      <c r="H427" s="89" t="s">
        <v>459</v>
      </c>
      <c r="I427" s="93" t="s">
        <v>3602</v>
      </c>
      <c r="J427" s="85" t="s">
        <v>1568</v>
      </c>
      <c r="K427" s="85" t="s">
        <v>1569</v>
      </c>
      <c r="L427" s="83" t="s">
        <v>2791</v>
      </c>
      <c r="M427" s="83" t="s">
        <v>2792</v>
      </c>
      <c r="N427" s="72"/>
      <c r="O427" s="77"/>
      <c r="P427" s="77"/>
      <c r="Q427" s="77"/>
      <c r="R427" s="77"/>
      <c r="S427" s="77"/>
      <c r="T427" s="77"/>
      <c r="U427" s="77"/>
    </row>
    <row r="428" spans="1:21" s="79" customFormat="1" ht="15" customHeight="1" x14ac:dyDescent="0.15">
      <c r="A428" s="71">
        <f t="shared" si="6"/>
        <v>52018</v>
      </c>
      <c r="B428" s="71" t="s">
        <v>1981</v>
      </c>
      <c r="C428" s="79">
        <v>5</v>
      </c>
      <c r="D428" s="71" t="s">
        <v>1985</v>
      </c>
      <c r="E428" s="79">
        <v>2</v>
      </c>
      <c r="F428" s="79">
        <v>18</v>
      </c>
      <c r="G428" s="87">
        <v>18</v>
      </c>
      <c r="H428" s="89" t="s">
        <v>460</v>
      </c>
      <c r="I428" s="93" t="s">
        <v>3603</v>
      </c>
      <c r="J428" s="85" t="s">
        <v>1570</v>
      </c>
      <c r="K428" s="85" t="s">
        <v>1571</v>
      </c>
      <c r="L428" s="83" t="s">
        <v>2793</v>
      </c>
      <c r="M428" s="83" t="s">
        <v>2794</v>
      </c>
      <c r="N428" s="81"/>
      <c r="O428" s="72"/>
    </row>
    <row r="429" spans="1:21" s="79" customFormat="1" ht="15" customHeight="1" x14ac:dyDescent="0.15">
      <c r="A429" s="71">
        <f t="shared" si="6"/>
        <v>52019</v>
      </c>
      <c r="B429" s="71" t="s">
        <v>1981</v>
      </c>
      <c r="C429" s="79">
        <v>5</v>
      </c>
      <c r="D429" s="71" t="s">
        <v>1985</v>
      </c>
      <c r="E429" s="79">
        <v>2</v>
      </c>
      <c r="F429" s="79">
        <v>19</v>
      </c>
      <c r="G429" s="87">
        <v>19</v>
      </c>
      <c r="H429" s="89" t="s">
        <v>461</v>
      </c>
      <c r="I429" s="93" t="s">
        <v>3604</v>
      </c>
      <c r="J429" s="85" t="s">
        <v>1572</v>
      </c>
      <c r="K429" s="85" t="s">
        <v>1573</v>
      </c>
      <c r="L429" s="83" t="s">
        <v>2795</v>
      </c>
      <c r="M429" s="83" t="s">
        <v>2796</v>
      </c>
      <c r="N429" s="82"/>
      <c r="O429" s="81"/>
      <c r="P429" s="81"/>
      <c r="Q429" s="81"/>
      <c r="R429" s="81"/>
      <c r="S429" s="81"/>
      <c r="T429" s="81"/>
      <c r="U429" s="81"/>
    </row>
    <row r="430" spans="1:21" s="79" customFormat="1" ht="15" customHeight="1" x14ac:dyDescent="0.15">
      <c r="A430" s="71">
        <f t="shared" si="6"/>
        <v>52020</v>
      </c>
      <c r="B430" s="71" t="s">
        <v>1981</v>
      </c>
      <c r="C430" s="79">
        <v>5</v>
      </c>
      <c r="D430" s="71" t="s">
        <v>1985</v>
      </c>
      <c r="E430" s="79">
        <v>2</v>
      </c>
      <c r="F430" s="79">
        <v>20</v>
      </c>
      <c r="G430" s="87">
        <v>20</v>
      </c>
      <c r="H430" s="89" t="s">
        <v>462</v>
      </c>
      <c r="I430" s="93" t="s">
        <v>3605</v>
      </c>
      <c r="J430" s="85" t="s">
        <v>1574</v>
      </c>
      <c r="K430" s="85" t="s">
        <v>1575</v>
      </c>
      <c r="L430" s="83" t="s">
        <v>2797</v>
      </c>
      <c r="M430" s="83" t="s">
        <v>2798</v>
      </c>
      <c r="N430" s="71"/>
      <c r="O430" s="71"/>
      <c r="P430" s="71"/>
      <c r="Q430" s="71"/>
      <c r="R430" s="71"/>
      <c r="S430" s="71"/>
      <c r="T430" s="71"/>
      <c r="U430" s="71"/>
    </row>
    <row r="431" spans="1:21" s="79" customFormat="1" ht="15" customHeight="1" x14ac:dyDescent="0.15">
      <c r="A431" s="71">
        <f t="shared" si="6"/>
        <v>52021</v>
      </c>
      <c r="B431" s="71" t="s">
        <v>1981</v>
      </c>
      <c r="C431" s="79">
        <v>5</v>
      </c>
      <c r="D431" s="71" t="s">
        <v>1985</v>
      </c>
      <c r="E431" s="79">
        <v>2</v>
      </c>
      <c r="F431" s="79">
        <v>21</v>
      </c>
      <c r="G431" s="87">
        <v>21</v>
      </c>
      <c r="H431" s="89" t="s">
        <v>463</v>
      </c>
      <c r="I431" s="93" t="s">
        <v>3606</v>
      </c>
      <c r="J431" s="83" t="s">
        <v>1576</v>
      </c>
      <c r="K431" s="83" t="s">
        <v>1577</v>
      </c>
      <c r="L431" s="83" t="s">
        <v>2799</v>
      </c>
      <c r="M431" s="83" t="s">
        <v>2800</v>
      </c>
      <c r="N431" s="74"/>
      <c r="O431" s="74"/>
      <c r="P431" s="74"/>
      <c r="Q431" s="74"/>
      <c r="R431" s="74"/>
      <c r="S431" s="74"/>
      <c r="T431" s="71"/>
      <c r="U431" s="71"/>
    </row>
    <row r="432" spans="1:21" s="79" customFormat="1" ht="15" customHeight="1" x14ac:dyDescent="0.15">
      <c r="A432" s="71">
        <f t="shared" si="6"/>
        <v>52022</v>
      </c>
      <c r="B432" s="71" t="s">
        <v>1981</v>
      </c>
      <c r="C432" s="79">
        <v>5</v>
      </c>
      <c r="D432" s="71" t="s">
        <v>1985</v>
      </c>
      <c r="E432" s="79">
        <v>2</v>
      </c>
      <c r="F432" s="79">
        <v>22</v>
      </c>
      <c r="G432" s="87">
        <v>22</v>
      </c>
      <c r="H432" s="89" t="s">
        <v>464</v>
      </c>
      <c r="I432" s="93" t="s">
        <v>3607</v>
      </c>
      <c r="J432" s="85" t="s">
        <v>1578</v>
      </c>
      <c r="K432" s="85" t="s">
        <v>1579</v>
      </c>
      <c r="L432" s="83" t="s">
        <v>2801</v>
      </c>
      <c r="M432" s="83" t="s">
        <v>2802</v>
      </c>
      <c r="N432" s="71"/>
      <c r="O432" s="74"/>
      <c r="P432" s="74"/>
      <c r="Q432" s="74"/>
      <c r="R432" s="74"/>
      <c r="S432" s="74"/>
      <c r="T432" s="71"/>
      <c r="U432" s="71"/>
    </row>
    <row r="433" spans="1:21" s="79" customFormat="1" ht="15" customHeight="1" x14ac:dyDescent="0.15">
      <c r="A433" s="71">
        <f t="shared" si="6"/>
        <v>52023</v>
      </c>
      <c r="B433" s="71" t="s">
        <v>1981</v>
      </c>
      <c r="C433" s="79">
        <v>5</v>
      </c>
      <c r="D433" s="71" t="s">
        <v>1985</v>
      </c>
      <c r="E433" s="79">
        <v>2</v>
      </c>
      <c r="F433" s="79">
        <v>23</v>
      </c>
      <c r="G433" s="87">
        <v>23</v>
      </c>
      <c r="H433" s="89" t="s">
        <v>465</v>
      </c>
      <c r="I433" s="93" t="s">
        <v>3608</v>
      </c>
      <c r="J433" s="85" t="s">
        <v>1580</v>
      </c>
      <c r="K433" s="85" t="s">
        <v>1581</v>
      </c>
      <c r="L433" s="83" t="s">
        <v>2803</v>
      </c>
      <c r="M433" s="83" t="s">
        <v>2804</v>
      </c>
      <c r="N433" s="71"/>
      <c r="O433" s="71"/>
      <c r="P433" s="71"/>
      <c r="Q433" s="71"/>
      <c r="R433" s="71"/>
      <c r="S433" s="71"/>
      <c r="T433" s="71"/>
      <c r="U433" s="71"/>
    </row>
    <row r="434" spans="1:21" s="79" customFormat="1" ht="15" customHeight="1" x14ac:dyDescent="0.15">
      <c r="A434" s="71">
        <f t="shared" si="6"/>
        <v>52024</v>
      </c>
      <c r="B434" s="71" t="s">
        <v>1981</v>
      </c>
      <c r="C434" s="79">
        <v>5</v>
      </c>
      <c r="D434" s="71" t="s">
        <v>1985</v>
      </c>
      <c r="E434" s="79">
        <v>2</v>
      </c>
      <c r="F434" s="79">
        <v>24</v>
      </c>
      <c r="G434" s="87">
        <v>24</v>
      </c>
      <c r="H434" s="89" t="s">
        <v>466</v>
      </c>
      <c r="I434" s="93" t="s">
        <v>3609</v>
      </c>
      <c r="J434" s="85" t="s">
        <v>1582</v>
      </c>
      <c r="K434" s="85" t="s">
        <v>1583</v>
      </c>
      <c r="L434" s="83" t="s">
        <v>2805</v>
      </c>
      <c r="M434" s="83" t="s">
        <v>2806</v>
      </c>
      <c r="N434" s="71"/>
      <c r="O434" s="71"/>
      <c r="P434" s="71"/>
      <c r="Q434" s="71"/>
      <c r="R434" s="71"/>
      <c r="S434" s="71"/>
      <c r="T434" s="71"/>
      <c r="U434" s="71"/>
    </row>
    <row r="435" spans="1:21" s="79" customFormat="1" ht="15" customHeight="1" x14ac:dyDescent="0.15">
      <c r="A435" s="71">
        <f t="shared" si="6"/>
        <v>52025</v>
      </c>
      <c r="B435" s="71" t="s">
        <v>1981</v>
      </c>
      <c r="C435" s="79">
        <v>5</v>
      </c>
      <c r="D435" s="71" t="s">
        <v>1985</v>
      </c>
      <c r="E435" s="79">
        <v>2</v>
      </c>
      <c r="F435" s="79">
        <v>25</v>
      </c>
      <c r="G435" s="87">
        <v>25</v>
      </c>
      <c r="H435" s="89" t="s">
        <v>467</v>
      </c>
      <c r="I435" s="93" t="s">
        <v>3610</v>
      </c>
      <c r="J435" s="85" t="s">
        <v>1584</v>
      </c>
      <c r="K435" s="85" t="s">
        <v>1585</v>
      </c>
      <c r="L435" s="83" t="s">
        <v>2807</v>
      </c>
      <c r="M435" s="83" t="s">
        <v>2808</v>
      </c>
      <c r="N435" s="71"/>
      <c r="O435" s="71"/>
      <c r="P435" s="71"/>
      <c r="Q435" s="71"/>
      <c r="R435" s="71"/>
      <c r="S435" s="71"/>
      <c r="T435" s="71"/>
      <c r="U435" s="71"/>
    </row>
    <row r="436" spans="1:21" s="79" customFormat="1" ht="15" customHeight="1" x14ac:dyDescent="0.15">
      <c r="A436" s="71">
        <f t="shared" si="6"/>
        <v>52026</v>
      </c>
      <c r="B436" s="71" t="s">
        <v>1981</v>
      </c>
      <c r="C436" s="79">
        <v>5</v>
      </c>
      <c r="D436" s="71" t="s">
        <v>1985</v>
      </c>
      <c r="E436" s="79">
        <v>2</v>
      </c>
      <c r="F436" s="79">
        <v>26</v>
      </c>
      <c r="G436" s="87">
        <v>26</v>
      </c>
      <c r="H436" s="89" t="s">
        <v>468</v>
      </c>
      <c r="I436" s="93" t="s">
        <v>3611</v>
      </c>
      <c r="J436" s="85" t="s">
        <v>1586</v>
      </c>
      <c r="K436" s="85" t="s">
        <v>1587</v>
      </c>
      <c r="L436" s="83" t="s">
        <v>2809</v>
      </c>
      <c r="M436" s="83" t="s">
        <v>2810</v>
      </c>
      <c r="N436" s="71"/>
      <c r="O436" s="71"/>
      <c r="P436" s="71"/>
      <c r="Q436" s="71"/>
      <c r="R436" s="71"/>
      <c r="S436" s="71"/>
      <c r="T436" s="71"/>
      <c r="U436" s="71"/>
    </row>
    <row r="437" spans="1:21" s="79" customFormat="1" ht="15" customHeight="1" x14ac:dyDescent="0.15">
      <c r="A437" s="71">
        <f t="shared" si="6"/>
        <v>52027</v>
      </c>
      <c r="B437" s="71" t="s">
        <v>1981</v>
      </c>
      <c r="C437" s="79">
        <v>5</v>
      </c>
      <c r="D437" s="71" t="s">
        <v>1985</v>
      </c>
      <c r="E437" s="79">
        <v>2</v>
      </c>
      <c r="F437" s="79">
        <v>27</v>
      </c>
      <c r="G437" s="87">
        <v>27</v>
      </c>
      <c r="H437" s="89" t="s">
        <v>469</v>
      </c>
      <c r="I437" s="93" t="s">
        <v>3612</v>
      </c>
      <c r="J437" s="85" t="s">
        <v>1588</v>
      </c>
      <c r="K437" s="85" t="s">
        <v>1589</v>
      </c>
      <c r="L437" s="83" t="s">
        <v>2811</v>
      </c>
      <c r="M437" s="83" t="s">
        <v>2812</v>
      </c>
      <c r="N437" s="72"/>
      <c r="O437" s="77"/>
      <c r="P437" s="77"/>
      <c r="Q437" s="77"/>
      <c r="R437" s="77"/>
      <c r="S437" s="77"/>
      <c r="T437" s="77"/>
      <c r="U437" s="77"/>
    </row>
    <row r="438" spans="1:21" s="79" customFormat="1" ht="15" customHeight="1" x14ac:dyDescent="0.15">
      <c r="A438" s="71">
        <f t="shared" si="6"/>
        <v>52028</v>
      </c>
      <c r="B438" s="71" t="s">
        <v>1981</v>
      </c>
      <c r="C438" s="79">
        <v>5</v>
      </c>
      <c r="D438" s="71" t="s">
        <v>1985</v>
      </c>
      <c r="E438" s="79">
        <v>2</v>
      </c>
      <c r="F438" s="79">
        <v>28</v>
      </c>
      <c r="G438" s="87">
        <v>28</v>
      </c>
      <c r="H438" s="89" t="s">
        <v>470</v>
      </c>
      <c r="I438" s="93" t="s">
        <v>3613</v>
      </c>
      <c r="J438" s="85" t="s">
        <v>1590</v>
      </c>
      <c r="K438" s="85" t="s">
        <v>1591</v>
      </c>
      <c r="L438" s="83" t="s">
        <v>2813</v>
      </c>
      <c r="M438" s="83" t="s">
        <v>2814</v>
      </c>
      <c r="N438" s="71"/>
      <c r="O438" s="71"/>
      <c r="P438" s="71"/>
      <c r="Q438" s="71"/>
      <c r="R438" s="71"/>
      <c r="S438" s="71"/>
      <c r="T438" s="71"/>
      <c r="U438" s="71"/>
    </row>
    <row r="439" spans="1:21" s="79" customFormat="1" ht="15" customHeight="1" x14ac:dyDescent="0.15">
      <c r="A439" s="71">
        <f t="shared" si="6"/>
        <v>52029</v>
      </c>
      <c r="B439" s="71" t="s">
        <v>1981</v>
      </c>
      <c r="C439" s="79">
        <v>5</v>
      </c>
      <c r="D439" s="71" t="s">
        <v>1985</v>
      </c>
      <c r="E439" s="79">
        <v>2</v>
      </c>
      <c r="F439" s="79">
        <v>29</v>
      </c>
      <c r="G439" s="87">
        <v>29</v>
      </c>
      <c r="H439" s="89" t="s">
        <v>471</v>
      </c>
      <c r="I439" s="93" t="s">
        <v>3614</v>
      </c>
      <c r="J439" s="85" t="s">
        <v>1592</v>
      </c>
      <c r="K439" s="85" t="s">
        <v>1593</v>
      </c>
      <c r="L439" s="83" t="s">
        <v>2815</v>
      </c>
      <c r="M439" s="83" t="s">
        <v>2816</v>
      </c>
      <c r="N439" s="81"/>
      <c r="O439" s="71"/>
    </row>
    <row r="440" spans="1:21" s="79" customFormat="1" ht="15" customHeight="1" x14ac:dyDescent="0.15">
      <c r="A440" s="71">
        <f t="shared" si="6"/>
        <v>52030</v>
      </c>
      <c r="B440" s="71" t="s">
        <v>1981</v>
      </c>
      <c r="C440" s="79">
        <v>5</v>
      </c>
      <c r="D440" s="71" t="s">
        <v>1985</v>
      </c>
      <c r="E440" s="79">
        <v>2</v>
      </c>
      <c r="F440" s="79">
        <v>30</v>
      </c>
      <c r="G440" s="87">
        <v>30</v>
      </c>
      <c r="H440" s="89" t="s">
        <v>472</v>
      </c>
      <c r="I440" s="93" t="s">
        <v>3615</v>
      </c>
      <c r="J440" s="85" t="s">
        <v>1594</v>
      </c>
      <c r="K440" s="85" t="s">
        <v>1595</v>
      </c>
      <c r="L440" s="83" t="s">
        <v>2817</v>
      </c>
      <c r="M440" s="83" t="s">
        <v>2818</v>
      </c>
      <c r="N440" s="71"/>
      <c r="O440" s="72"/>
    </row>
    <row r="441" spans="1:21" s="79" customFormat="1" ht="15" customHeight="1" x14ac:dyDescent="0.15">
      <c r="A441" s="71">
        <f t="shared" si="6"/>
        <v>52031</v>
      </c>
      <c r="B441" s="71" t="s">
        <v>1981</v>
      </c>
      <c r="C441" s="79">
        <v>5</v>
      </c>
      <c r="D441" s="71" t="s">
        <v>1985</v>
      </c>
      <c r="E441" s="79">
        <v>2</v>
      </c>
      <c r="F441" s="79">
        <v>31</v>
      </c>
      <c r="G441" s="87">
        <v>31</v>
      </c>
      <c r="H441" s="89" t="s">
        <v>473</v>
      </c>
      <c r="I441" s="93" t="s">
        <v>3616</v>
      </c>
      <c r="J441" s="85" t="s">
        <v>1596</v>
      </c>
      <c r="K441" s="85" t="s">
        <v>1597</v>
      </c>
      <c r="L441" s="83" t="s">
        <v>2819</v>
      </c>
      <c r="M441" s="83" t="s">
        <v>2820</v>
      </c>
      <c r="N441" s="71"/>
      <c r="O441" s="75"/>
      <c r="P441" s="75"/>
      <c r="Q441" s="75"/>
      <c r="R441" s="75"/>
      <c r="S441" s="75"/>
      <c r="T441" s="75"/>
      <c r="U441" s="75"/>
    </row>
    <row r="442" spans="1:21" s="79" customFormat="1" ht="15" customHeight="1" x14ac:dyDescent="0.15">
      <c r="A442" s="71">
        <f t="shared" si="6"/>
        <v>52032</v>
      </c>
      <c r="B442" s="71" t="s">
        <v>1981</v>
      </c>
      <c r="C442" s="79">
        <v>5</v>
      </c>
      <c r="D442" s="71" t="s">
        <v>1985</v>
      </c>
      <c r="E442" s="79">
        <v>2</v>
      </c>
      <c r="F442" s="79">
        <v>32</v>
      </c>
      <c r="G442" s="87">
        <v>32</v>
      </c>
      <c r="H442" s="89" t="s">
        <v>474</v>
      </c>
      <c r="I442" s="93" t="s">
        <v>3617</v>
      </c>
      <c r="J442" s="85" t="s">
        <v>1598</v>
      </c>
      <c r="K442" s="85" t="s">
        <v>1599</v>
      </c>
      <c r="L442" s="83" t="s">
        <v>2821</v>
      </c>
      <c r="M442" s="83" t="s">
        <v>2822</v>
      </c>
      <c r="N442" s="82"/>
      <c r="O442" s="81"/>
      <c r="P442" s="81"/>
      <c r="Q442" s="81"/>
      <c r="R442" s="81"/>
      <c r="S442" s="81"/>
      <c r="T442" s="81"/>
      <c r="U442" s="81"/>
    </row>
    <row r="443" spans="1:21" s="79" customFormat="1" ht="15" customHeight="1" x14ac:dyDescent="0.15">
      <c r="A443" s="71">
        <f t="shared" si="6"/>
        <v>52033</v>
      </c>
      <c r="B443" s="71" t="s">
        <v>1981</v>
      </c>
      <c r="C443" s="79">
        <v>5</v>
      </c>
      <c r="D443" s="71" t="s">
        <v>1985</v>
      </c>
      <c r="E443" s="79">
        <v>2</v>
      </c>
      <c r="F443" s="79">
        <v>33</v>
      </c>
      <c r="G443" s="87">
        <v>33</v>
      </c>
      <c r="H443" s="89" t="s">
        <v>475</v>
      </c>
      <c r="I443" s="93" t="s">
        <v>3618</v>
      </c>
      <c r="J443" s="85" t="s">
        <v>1600</v>
      </c>
      <c r="K443" s="85" t="s">
        <v>1601</v>
      </c>
      <c r="L443" s="83" t="s">
        <v>2823</v>
      </c>
      <c r="M443" s="83" t="s">
        <v>2824</v>
      </c>
      <c r="N443" s="82"/>
      <c r="O443" s="81"/>
      <c r="P443" s="81"/>
      <c r="Q443" s="81"/>
      <c r="R443" s="81"/>
      <c r="S443" s="81"/>
      <c r="T443" s="81"/>
      <c r="U443" s="81"/>
    </row>
    <row r="444" spans="1:21" s="79" customFormat="1" ht="15" customHeight="1" x14ac:dyDescent="0.15">
      <c r="A444" s="71">
        <f t="shared" si="6"/>
        <v>52034</v>
      </c>
      <c r="B444" s="71" t="s">
        <v>1981</v>
      </c>
      <c r="C444" s="79">
        <v>5</v>
      </c>
      <c r="D444" s="71" t="s">
        <v>1985</v>
      </c>
      <c r="E444" s="79">
        <v>2</v>
      </c>
      <c r="F444" s="79">
        <v>34</v>
      </c>
      <c r="G444" s="87">
        <v>34</v>
      </c>
      <c r="H444" s="89" t="s">
        <v>476</v>
      </c>
      <c r="I444" s="93" t="s">
        <v>3619</v>
      </c>
      <c r="J444" s="85" t="s">
        <v>1600</v>
      </c>
      <c r="K444" s="85" t="s">
        <v>1602</v>
      </c>
      <c r="L444" s="83" t="s">
        <v>2825</v>
      </c>
      <c r="M444" s="83" t="s">
        <v>2826</v>
      </c>
      <c r="N444" s="82"/>
      <c r="O444" s="81"/>
      <c r="P444" s="81"/>
      <c r="Q444" s="81"/>
      <c r="R444" s="81"/>
      <c r="S444" s="81"/>
      <c r="T444" s="81"/>
      <c r="U444" s="81"/>
    </row>
    <row r="445" spans="1:21" s="80" customFormat="1" ht="15" customHeight="1" x14ac:dyDescent="0.15">
      <c r="A445" s="71">
        <f t="shared" si="6"/>
        <v>52035</v>
      </c>
      <c r="B445" s="71" t="s">
        <v>1981</v>
      </c>
      <c r="C445" s="79">
        <v>5</v>
      </c>
      <c r="D445" s="71" t="s">
        <v>1985</v>
      </c>
      <c r="E445" s="79">
        <v>2</v>
      </c>
      <c r="F445" s="79">
        <v>35</v>
      </c>
      <c r="G445" s="87">
        <v>35</v>
      </c>
      <c r="H445" s="89" t="s">
        <v>477</v>
      </c>
      <c r="I445" s="93" t="s">
        <v>3620</v>
      </c>
      <c r="J445" s="85" t="s">
        <v>1603</v>
      </c>
      <c r="K445" s="85" t="s">
        <v>1604</v>
      </c>
      <c r="L445" s="83" t="s">
        <v>2827</v>
      </c>
      <c r="M445" s="83" t="s">
        <v>2828</v>
      </c>
      <c r="N445" s="71"/>
      <c r="O445" s="71"/>
      <c r="P445" s="71"/>
      <c r="Q445" s="71"/>
      <c r="R445" s="71"/>
      <c r="S445" s="71"/>
      <c r="T445" s="71"/>
      <c r="U445" s="71"/>
    </row>
    <row r="446" spans="1:21" s="80" customFormat="1" ht="15" customHeight="1" x14ac:dyDescent="0.15">
      <c r="A446" s="71">
        <f t="shared" ref="A446:A509" si="7">+C446*10000+E446*1000+F446</f>
        <v>52036</v>
      </c>
      <c r="B446" s="71" t="s">
        <v>1981</v>
      </c>
      <c r="C446" s="79">
        <v>5</v>
      </c>
      <c r="D446" s="71" t="s">
        <v>1985</v>
      </c>
      <c r="E446" s="79">
        <v>2</v>
      </c>
      <c r="F446" s="79">
        <v>36</v>
      </c>
      <c r="G446" s="87">
        <v>36</v>
      </c>
      <c r="H446" s="89" t="s">
        <v>478</v>
      </c>
      <c r="I446" s="93" t="s">
        <v>3621</v>
      </c>
      <c r="J446" s="85" t="s">
        <v>1605</v>
      </c>
      <c r="K446" s="85" t="s">
        <v>1606</v>
      </c>
      <c r="L446" s="83" t="s">
        <v>2829</v>
      </c>
      <c r="M446" s="83" t="s">
        <v>2830</v>
      </c>
      <c r="N446" s="71"/>
      <c r="O446" s="71"/>
      <c r="P446" s="71"/>
      <c r="Q446" s="71"/>
      <c r="R446" s="71"/>
      <c r="S446" s="71"/>
      <c r="T446" s="71"/>
      <c r="U446" s="71"/>
    </row>
    <row r="447" spans="1:21" s="79" customFormat="1" ht="15" customHeight="1" x14ac:dyDescent="0.15">
      <c r="A447" s="71">
        <f t="shared" si="7"/>
        <v>52037</v>
      </c>
      <c r="B447" s="71" t="s">
        <v>1981</v>
      </c>
      <c r="C447" s="79">
        <v>5</v>
      </c>
      <c r="D447" s="71" t="s">
        <v>1985</v>
      </c>
      <c r="E447" s="80">
        <v>2</v>
      </c>
      <c r="F447" s="80">
        <v>37</v>
      </c>
      <c r="G447" s="87">
        <v>37</v>
      </c>
      <c r="H447" s="89" t="s">
        <v>479</v>
      </c>
      <c r="I447" s="93" t="s">
        <v>3622</v>
      </c>
      <c r="J447" s="85" t="s">
        <v>1607</v>
      </c>
      <c r="K447" s="85" t="s">
        <v>1608</v>
      </c>
      <c r="L447" s="83" t="s">
        <v>2831</v>
      </c>
      <c r="M447" s="83" t="s">
        <v>2832</v>
      </c>
      <c r="N447" s="71"/>
      <c r="O447" s="71"/>
      <c r="P447" s="71"/>
      <c r="Q447" s="71"/>
      <c r="R447" s="71"/>
      <c r="S447" s="71"/>
      <c r="T447" s="71"/>
      <c r="U447" s="71"/>
    </row>
    <row r="448" spans="1:21" s="79" customFormat="1" ht="15" customHeight="1" x14ac:dyDescent="0.15">
      <c r="A448" s="71">
        <f t="shared" si="7"/>
        <v>52038</v>
      </c>
      <c r="B448" s="71" t="s">
        <v>1981</v>
      </c>
      <c r="C448" s="79">
        <v>5</v>
      </c>
      <c r="D448" s="71" t="s">
        <v>1985</v>
      </c>
      <c r="E448" s="80">
        <v>2</v>
      </c>
      <c r="F448" s="80">
        <v>38</v>
      </c>
      <c r="G448" s="87">
        <v>38</v>
      </c>
      <c r="H448" s="89" t="s">
        <v>480</v>
      </c>
      <c r="I448" s="93" t="s">
        <v>3623</v>
      </c>
      <c r="J448" s="85" t="s">
        <v>1609</v>
      </c>
      <c r="K448" s="85" t="s">
        <v>1610</v>
      </c>
      <c r="L448" s="83" t="s">
        <v>2833</v>
      </c>
      <c r="M448" s="83" t="s">
        <v>2834</v>
      </c>
      <c r="N448" s="71"/>
      <c r="O448" s="71"/>
      <c r="P448" s="71"/>
      <c r="Q448" s="71"/>
      <c r="R448" s="71"/>
      <c r="S448" s="71"/>
      <c r="T448" s="71"/>
      <c r="U448" s="71"/>
    </row>
    <row r="449" spans="1:21" s="79" customFormat="1" ht="15" customHeight="1" x14ac:dyDescent="0.15">
      <c r="A449" s="71">
        <f t="shared" si="7"/>
        <v>52039</v>
      </c>
      <c r="B449" s="71" t="s">
        <v>1981</v>
      </c>
      <c r="C449" s="79">
        <v>5</v>
      </c>
      <c r="D449" s="71" t="s">
        <v>1985</v>
      </c>
      <c r="E449" s="80">
        <v>2</v>
      </c>
      <c r="F449" s="80">
        <v>39</v>
      </c>
      <c r="G449" s="87">
        <v>39</v>
      </c>
      <c r="H449" s="89" t="s">
        <v>481</v>
      </c>
      <c r="I449" s="93" t="s">
        <v>3624</v>
      </c>
      <c r="J449" s="85" t="s">
        <v>1611</v>
      </c>
      <c r="K449" s="85" t="s">
        <v>1612</v>
      </c>
      <c r="L449" s="83" t="s">
        <v>2835</v>
      </c>
      <c r="M449" s="83" t="s">
        <v>2836</v>
      </c>
      <c r="N449" s="71"/>
      <c r="O449" s="71"/>
      <c r="P449" s="71"/>
      <c r="Q449" s="71"/>
      <c r="R449" s="71"/>
      <c r="S449" s="71"/>
      <c r="T449" s="71"/>
      <c r="U449" s="71"/>
    </row>
    <row r="450" spans="1:21" s="79" customFormat="1" ht="15" customHeight="1" x14ac:dyDescent="0.15">
      <c r="A450" s="71">
        <f t="shared" si="7"/>
        <v>52040</v>
      </c>
      <c r="B450" s="71" t="s">
        <v>1981</v>
      </c>
      <c r="C450" s="79">
        <v>5</v>
      </c>
      <c r="D450" s="71" t="s">
        <v>1985</v>
      </c>
      <c r="E450" s="80">
        <v>2</v>
      </c>
      <c r="F450" s="80">
        <v>40</v>
      </c>
      <c r="G450" s="87">
        <v>40</v>
      </c>
      <c r="H450" s="89" t="s">
        <v>482</v>
      </c>
      <c r="I450" s="93" t="s">
        <v>3625</v>
      </c>
      <c r="J450" s="85" t="s">
        <v>1613</v>
      </c>
      <c r="K450" s="85" t="s">
        <v>1614</v>
      </c>
      <c r="L450" s="83" t="s">
        <v>2837</v>
      </c>
      <c r="M450" s="83" t="s">
        <v>2838</v>
      </c>
      <c r="N450" s="71"/>
      <c r="O450" s="71"/>
      <c r="P450" s="71"/>
      <c r="Q450" s="71"/>
      <c r="R450" s="71"/>
      <c r="S450" s="71"/>
      <c r="T450" s="71"/>
      <c r="U450" s="71"/>
    </row>
    <row r="451" spans="1:21" s="79" customFormat="1" ht="15" customHeight="1" x14ac:dyDescent="0.15">
      <c r="A451" s="71">
        <f t="shared" si="7"/>
        <v>52041</v>
      </c>
      <c r="B451" s="71" t="s">
        <v>1981</v>
      </c>
      <c r="C451" s="79">
        <v>5</v>
      </c>
      <c r="D451" s="71" t="s">
        <v>1985</v>
      </c>
      <c r="E451" s="80">
        <v>2</v>
      </c>
      <c r="F451" s="80">
        <v>41</v>
      </c>
      <c r="G451" s="87">
        <v>41</v>
      </c>
      <c r="H451" s="89" t="s">
        <v>483</v>
      </c>
      <c r="I451" s="93" t="s">
        <v>3626</v>
      </c>
      <c r="J451" s="85" t="s">
        <v>1615</v>
      </c>
      <c r="K451" s="85" t="s">
        <v>1616</v>
      </c>
      <c r="L451" s="83" t="s">
        <v>2839</v>
      </c>
      <c r="M451" s="83" t="s">
        <v>2840</v>
      </c>
      <c r="N451" s="71"/>
      <c r="O451" s="77"/>
      <c r="P451" s="77"/>
      <c r="Q451" s="77"/>
      <c r="R451" s="77"/>
      <c r="S451" s="77"/>
      <c r="T451" s="77"/>
      <c r="U451" s="77"/>
    </row>
    <row r="452" spans="1:21" s="79" customFormat="1" ht="15" customHeight="1" x14ac:dyDescent="0.15">
      <c r="A452" s="71">
        <f t="shared" si="7"/>
        <v>53001</v>
      </c>
      <c r="B452" s="71" t="s">
        <v>1981</v>
      </c>
      <c r="C452" s="79">
        <v>5</v>
      </c>
      <c r="D452" s="71" t="s">
        <v>1986</v>
      </c>
      <c r="E452" s="80">
        <v>3</v>
      </c>
      <c r="F452" s="80">
        <v>1</v>
      </c>
      <c r="G452" s="87">
        <v>1</v>
      </c>
      <c r="H452" s="93" t="s">
        <v>484</v>
      </c>
      <c r="I452" s="93" t="s">
        <v>3627</v>
      </c>
      <c r="J452" s="85" t="s">
        <v>1536</v>
      </c>
      <c r="K452" s="85" t="s">
        <v>1617</v>
      </c>
      <c r="L452" s="83" t="s">
        <v>2841</v>
      </c>
      <c r="M452" s="83" t="s">
        <v>2842</v>
      </c>
      <c r="N452" s="82"/>
      <c r="O452" s="81"/>
      <c r="P452" s="81"/>
      <c r="Q452" s="81"/>
      <c r="R452" s="81"/>
      <c r="S452" s="81"/>
      <c r="T452" s="81"/>
      <c r="U452" s="81"/>
    </row>
    <row r="453" spans="1:21" s="79" customFormat="1" ht="15" customHeight="1" x14ac:dyDescent="0.15">
      <c r="A453" s="71">
        <f t="shared" si="7"/>
        <v>53002</v>
      </c>
      <c r="B453" s="71" t="s">
        <v>1981</v>
      </c>
      <c r="C453" s="79">
        <v>5</v>
      </c>
      <c r="D453" s="71" t="s">
        <v>1986</v>
      </c>
      <c r="E453" s="80">
        <v>3</v>
      </c>
      <c r="F453" s="80">
        <v>2</v>
      </c>
      <c r="G453" s="87">
        <v>2</v>
      </c>
      <c r="H453" s="89" t="s">
        <v>485</v>
      </c>
      <c r="I453" s="93" t="s">
        <v>3628</v>
      </c>
      <c r="J453" s="85" t="s">
        <v>1618</v>
      </c>
      <c r="K453" s="85" t="s">
        <v>1619</v>
      </c>
      <c r="L453" s="83" t="s">
        <v>2843</v>
      </c>
      <c r="M453" s="83" t="s">
        <v>2844</v>
      </c>
      <c r="N453" s="82"/>
      <c r="O453" s="82"/>
      <c r="P453" s="81"/>
      <c r="Q453" s="81"/>
      <c r="R453" s="81"/>
      <c r="S453" s="81"/>
      <c r="T453" s="81"/>
      <c r="U453" s="81"/>
    </row>
    <row r="454" spans="1:21" s="79" customFormat="1" ht="15" customHeight="1" x14ac:dyDescent="0.15">
      <c r="A454" s="71">
        <f t="shared" si="7"/>
        <v>53003</v>
      </c>
      <c r="B454" s="71" t="s">
        <v>1981</v>
      </c>
      <c r="C454" s="79">
        <v>5</v>
      </c>
      <c r="D454" s="71" t="s">
        <v>1986</v>
      </c>
      <c r="E454" s="80">
        <v>3</v>
      </c>
      <c r="F454" s="80">
        <v>3</v>
      </c>
      <c r="G454" s="87">
        <v>3</v>
      </c>
      <c r="H454" s="89" t="s">
        <v>486</v>
      </c>
      <c r="I454" s="93" t="s">
        <v>3629</v>
      </c>
      <c r="J454" s="85" t="s">
        <v>1550</v>
      </c>
      <c r="K454" s="85" t="s">
        <v>1620</v>
      </c>
      <c r="L454" s="83" t="s">
        <v>2845</v>
      </c>
      <c r="M454" s="83" t="s">
        <v>2846</v>
      </c>
      <c r="N454" s="29"/>
      <c r="O454" s="82"/>
      <c r="P454" s="81"/>
      <c r="Q454" s="81"/>
      <c r="R454" s="81"/>
      <c r="S454" s="81"/>
      <c r="T454" s="81"/>
      <c r="U454" s="81"/>
    </row>
    <row r="455" spans="1:21" s="79" customFormat="1" ht="15" customHeight="1" x14ac:dyDescent="0.15">
      <c r="A455" s="71">
        <f t="shared" si="7"/>
        <v>53004</v>
      </c>
      <c r="B455" s="71" t="s">
        <v>1981</v>
      </c>
      <c r="C455" s="79">
        <v>5</v>
      </c>
      <c r="D455" s="71" t="s">
        <v>1986</v>
      </c>
      <c r="E455" s="80">
        <v>3</v>
      </c>
      <c r="F455" s="80">
        <v>4</v>
      </c>
      <c r="G455" s="87">
        <v>4</v>
      </c>
      <c r="H455" s="89" t="s">
        <v>487</v>
      </c>
      <c r="I455" s="93" t="s">
        <v>3630</v>
      </c>
      <c r="J455" s="85" t="s">
        <v>1548</v>
      </c>
      <c r="K455" s="85" t="s">
        <v>1621</v>
      </c>
      <c r="L455" s="83" t="s">
        <v>2847</v>
      </c>
      <c r="M455" s="83" t="s">
        <v>2848</v>
      </c>
      <c r="N455" s="29"/>
      <c r="O455" s="82"/>
      <c r="P455" s="81"/>
      <c r="Q455" s="81"/>
      <c r="R455" s="81"/>
      <c r="S455" s="81"/>
      <c r="T455" s="81"/>
      <c r="U455" s="81"/>
    </row>
    <row r="456" spans="1:21" s="79" customFormat="1" ht="15" customHeight="1" x14ac:dyDescent="0.15">
      <c r="A456" s="71">
        <f t="shared" si="7"/>
        <v>53005</v>
      </c>
      <c r="B456" s="71" t="s">
        <v>1981</v>
      </c>
      <c r="C456" s="79">
        <v>5</v>
      </c>
      <c r="D456" s="71" t="s">
        <v>1986</v>
      </c>
      <c r="E456" s="80">
        <v>3</v>
      </c>
      <c r="F456" s="80">
        <v>5</v>
      </c>
      <c r="G456" s="87">
        <v>5</v>
      </c>
      <c r="H456" s="89" t="s">
        <v>488</v>
      </c>
      <c r="I456" s="93" t="s">
        <v>3631</v>
      </c>
      <c r="J456" s="85" t="s">
        <v>1550</v>
      </c>
      <c r="K456" s="85" t="s">
        <v>1554</v>
      </c>
      <c r="L456" s="83" t="s">
        <v>2777</v>
      </c>
      <c r="M456" s="83" t="s">
        <v>2778</v>
      </c>
      <c r="N456" s="75"/>
      <c r="O456" s="75"/>
      <c r="P456" s="75"/>
      <c r="Q456" s="75"/>
      <c r="R456" s="75"/>
      <c r="S456" s="75"/>
      <c r="T456" s="75"/>
      <c r="U456" s="75"/>
    </row>
    <row r="457" spans="1:21" s="79" customFormat="1" ht="15" customHeight="1" x14ac:dyDescent="0.2">
      <c r="A457" s="71">
        <f t="shared" si="7"/>
        <v>53006</v>
      </c>
      <c r="B457" s="71" t="s">
        <v>1981</v>
      </c>
      <c r="C457" s="79">
        <v>5</v>
      </c>
      <c r="D457" s="71" t="s">
        <v>1986</v>
      </c>
      <c r="E457" s="80">
        <v>3</v>
      </c>
      <c r="F457" s="80">
        <v>6</v>
      </c>
      <c r="G457" s="87">
        <v>6</v>
      </c>
      <c r="H457" s="89" t="s">
        <v>489</v>
      </c>
      <c r="I457" s="93" t="s">
        <v>3632</v>
      </c>
      <c r="J457" s="85" t="s">
        <v>1622</v>
      </c>
      <c r="K457" s="85" t="s">
        <v>1623</v>
      </c>
      <c r="L457" s="83" t="s">
        <v>2849</v>
      </c>
      <c r="M457" s="83" t="s">
        <v>2850</v>
      </c>
      <c r="N457" s="73"/>
      <c r="O457" s="160"/>
      <c r="P457" s="73"/>
      <c r="Q457" s="73"/>
      <c r="R457" s="73"/>
      <c r="S457" s="73"/>
      <c r="T457" s="73"/>
      <c r="U457" s="73"/>
    </row>
    <row r="458" spans="1:21" s="79" customFormat="1" ht="15" customHeight="1" x14ac:dyDescent="0.15">
      <c r="A458" s="71">
        <f t="shared" si="7"/>
        <v>53007</v>
      </c>
      <c r="B458" s="71" t="s">
        <v>1981</v>
      </c>
      <c r="C458" s="79">
        <v>5</v>
      </c>
      <c r="D458" s="71" t="s">
        <v>1986</v>
      </c>
      <c r="E458" s="80">
        <v>3</v>
      </c>
      <c r="F458" s="80">
        <v>7</v>
      </c>
      <c r="G458" s="87">
        <v>7</v>
      </c>
      <c r="H458" s="89" t="s">
        <v>490</v>
      </c>
      <c r="I458" s="93" t="s">
        <v>3633</v>
      </c>
      <c r="J458" s="85" t="s">
        <v>1559</v>
      </c>
      <c r="K458" s="85" t="s">
        <v>1624</v>
      </c>
      <c r="L458" s="83" t="s">
        <v>2851</v>
      </c>
      <c r="M458" s="83" t="s">
        <v>2852</v>
      </c>
      <c r="N458" s="71"/>
      <c r="O458" s="71"/>
      <c r="P458" s="71"/>
      <c r="Q458" s="71"/>
      <c r="R458" s="71"/>
      <c r="S458" s="71"/>
      <c r="T458" s="71"/>
      <c r="U458" s="71"/>
    </row>
    <row r="459" spans="1:21" s="79" customFormat="1" ht="15" customHeight="1" x14ac:dyDescent="0.15">
      <c r="A459" s="71">
        <f t="shared" si="7"/>
        <v>53008</v>
      </c>
      <c r="B459" s="71" t="s">
        <v>1981</v>
      </c>
      <c r="C459" s="79">
        <v>5</v>
      </c>
      <c r="D459" s="71" t="s">
        <v>1986</v>
      </c>
      <c r="E459" s="80">
        <v>3</v>
      </c>
      <c r="F459" s="80">
        <v>8</v>
      </c>
      <c r="G459" s="87">
        <v>8</v>
      </c>
      <c r="H459" s="89" t="s">
        <v>491</v>
      </c>
      <c r="I459" s="93" t="s">
        <v>3634</v>
      </c>
      <c r="J459" s="85" t="s">
        <v>1625</v>
      </c>
      <c r="K459" s="85" t="s">
        <v>1626</v>
      </c>
      <c r="L459" s="85" t="s">
        <v>2853</v>
      </c>
      <c r="M459" s="83" t="s">
        <v>2854</v>
      </c>
      <c r="N459" s="71"/>
      <c r="O459" s="71"/>
      <c r="P459" s="71"/>
      <c r="Q459" s="71"/>
      <c r="R459" s="71"/>
      <c r="S459" s="71"/>
      <c r="T459" s="71"/>
      <c r="U459" s="71"/>
    </row>
    <row r="460" spans="1:21" s="79" customFormat="1" ht="15" customHeight="1" x14ac:dyDescent="0.15">
      <c r="A460" s="71">
        <f t="shared" si="7"/>
        <v>53009</v>
      </c>
      <c r="B460" s="71" t="s">
        <v>1981</v>
      </c>
      <c r="C460" s="79">
        <v>5</v>
      </c>
      <c r="D460" s="71" t="s">
        <v>1986</v>
      </c>
      <c r="E460" s="80">
        <v>3</v>
      </c>
      <c r="F460" s="80">
        <v>9</v>
      </c>
      <c r="G460" s="87">
        <v>9</v>
      </c>
      <c r="H460" s="89" t="s">
        <v>492</v>
      </c>
      <c r="I460" s="93" t="s">
        <v>3635</v>
      </c>
      <c r="J460" s="85" t="s">
        <v>1627</v>
      </c>
      <c r="K460" s="85" t="s">
        <v>1628</v>
      </c>
      <c r="L460" s="85" t="s">
        <v>2855</v>
      </c>
      <c r="M460" s="83" t="s">
        <v>2856</v>
      </c>
      <c r="N460" s="71"/>
      <c r="O460" s="71"/>
      <c r="P460" s="71"/>
      <c r="Q460" s="71"/>
      <c r="R460" s="71"/>
      <c r="S460" s="71"/>
      <c r="T460" s="71"/>
      <c r="U460" s="71"/>
    </row>
    <row r="461" spans="1:21" s="79" customFormat="1" ht="15" customHeight="1" x14ac:dyDescent="0.15">
      <c r="A461" s="71">
        <f t="shared" si="7"/>
        <v>53010</v>
      </c>
      <c r="B461" s="71" t="s">
        <v>1981</v>
      </c>
      <c r="C461" s="79">
        <v>5</v>
      </c>
      <c r="D461" s="71" t="s">
        <v>1986</v>
      </c>
      <c r="E461" s="80">
        <v>3</v>
      </c>
      <c r="F461" s="80">
        <v>10</v>
      </c>
      <c r="G461" s="87">
        <v>10</v>
      </c>
      <c r="H461" s="89" t="s">
        <v>493</v>
      </c>
      <c r="I461" s="93" t="s">
        <v>3636</v>
      </c>
      <c r="J461" s="85" t="s">
        <v>1629</v>
      </c>
      <c r="K461" s="85" t="s">
        <v>1630</v>
      </c>
      <c r="L461" s="85" t="s">
        <v>2857</v>
      </c>
      <c r="M461" s="83" t="s">
        <v>2858</v>
      </c>
      <c r="N461" s="71"/>
      <c r="O461" s="71"/>
      <c r="P461" s="71"/>
      <c r="Q461" s="71"/>
      <c r="R461" s="71"/>
      <c r="S461" s="71"/>
      <c r="T461" s="71"/>
      <c r="U461" s="71"/>
    </row>
    <row r="462" spans="1:21" s="79" customFormat="1" ht="15" customHeight="1" x14ac:dyDescent="0.15">
      <c r="A462" s="71">
        <f t="shared" si="7"/>
        <v>53011</v>
      </c>
      <c r="B462" s="71" t="s">
        <v>1981</v>
      </c>
      <c r="C462" s="79">
        <v>5</v>
      </c>
      <c r="D462" s="71" t="s">
        <v>1986</v>
      </c>
      <c r="E462" s="80">
        <v>3</v>
      </c>
      <c r="F462" s="80">
        <v>11</v>
      </c>
      <c r="G462" s="87">
        <v>11</v>
      </c>
      <c r="H462" s="89" t="s">
        <v>494</v>
      </c>
      <c r="I462" s="93" t="s">
        <v>3637</v>
      </c>
      <c r="J462" s="85" t="s">
        <v>1631</v>
      </c>
      <c r="K462" s="85" t="s">
        <v>1632</v>
      </c>
      <c r="L462" s="85" t="s">
        <v>2859</v>
      </c>
      <c r="M462" s="83" t="s">
        <v>2860</v>
      </c>
      <c r="N462" s="71"/>
      <c r="O462" s="71"/>
      <c r="P462" s="71"/>
      <c r="Q462" s="71"/>
      <c r="R462" s="71"/>
      <c r="S462" s="71"/>
      <c r="T462" s="71"/>
      <c r="U462" s="71"/>
    </row>
    <row r="463" spans="1:21" s="79" customFormat="1" ht="15" customHeight="1" x14ac:dyDescent="0.15">
      <c r="A463" s="71">
        <f t="shared" si="7"/>
        <v>53012</v>
      </c>
      <c r="B463" s="71" t="s">
        <v>1981</v>
      </c>
      <c r="C463" s="79">
        <v>5</v>
      </c>
      <c r="D463" s="71" t="s">
        <v>1986</v>
      </c>
      <c r="E463" s="80">
        <v>3</v>
      </c>
      <c r="F463" s="80">
        <v>12</v>
      </c>
      <c r="G463" s="87">
        <v>12</v>
      </c>
      <c r="H463" s="89" t="s">
        <v>495</v>
      </c>
      <c r="I463" s="93" t="s">
        <v>3638</v>
      </c>
      <c r="J463" s="85" t="s">
        <v>1629</v>
      </c>
      <c r="K463" s="85" t="s">
        <v>1633</v>
      </c>
      <c r="L463" s="85" t="s">
        <v>2861</v>
      </c>
      <c r="M463" s="83" t="s">
        <v>2862</v>
      </c>
      <c r="N463" s="77"/>
      <c r="O463" s="71"/>
      <c r="P463" s="71"/>
      <c r="Q463" s="71"/>
      <c r="R463" s="71"/>
      <c r="S463" s="71"/>
      <c r="T463" s="71"/>
      <c r="U463" s="71"/>
    </row>
    <row r="464" spans="1:21" s="79" customFormat="1" ht="15" customHeight="1" x14ac:dyDescent="0.15">
      <c r="A464" s="71">
        <f t="shared" si="7"/>
        <v>53013</v>
      </c>
      <c r="B464" s="71" t="s">
        <v>1981</v>
      </c>
      <c r="C464" s="79">
        <v>5</v>
      </c>
      <c r="D464" s="71" t="s">
        <v>1986</v>
      </c>
      <c r="E464" s="80">
        <v>3</v>
      </c>
      <c r="F464" s="80">
        <v>13</v>
      </c>
      <c r="G464" s="87">
        <v>13</v>
      </c>
      <c r="H464" s="89" t="s">
        <v>496</v>
      </c>
      <c r="I464" s="93" t="s">
        <v>3639</v>
      </c>
      <c r="J464" s="85" t="s">
        <v>1634</v>
      </c>
      <c r="K464" s="85" t="s">
        <v>1635</v>
      </c>
      <c r="L464" s="85" t="s">
        <v>2863</v>
      </c>
      <c r="M464" s="83" t="s">
        <v>2864</v>
      </c>
      <c r="N464" s="71"/>
      <c r="O464" s="71"/>
      <c r="P464" s="71"/>
      <c r="Q464" s="71"/>
      <c r="R464" s="71"/>
      <c r="S464" s="71"/>
      <c r="T464" s="71"/>
      <c r="U464" s="71"/>
    </row>
    <row r="465" spans="1:21" s="79" customFormat="1" ht="15" customHeight="1" x14ac:dyDescent="0.15">
      <c r="A465" s="71">
        <f t="shared" si="7"/>
        <v>53014</v>
      </c>
      <c r="B465" s="71" t="s">
        <v>1981</v>
      </c>
      <c r="C465" s="79">
        <v>5</v>
      </c>
      <c r="D465" s="71" t="s">
        <v>1986</v>
      </c>
      <c r="E465" s="80">
        <v>3</v>
      </c>
      <c r="F465" s="80">
        <v>14</v>
      </c>
      <c r="G465" s="87">
        <v>14</v>
      </c>
      <c r="H465" s="89" t="s">
        <v>497</v>
      </c>
      <c r="I465" s="93" t="s">
        <v>3640</v>
      </c>
      <c r="J465" s="85" t="s">
        <v>1636</v>
      </c>
      <c r="K465" s="85" t="s">
        <v>1637</v>
      </c>
      <c r="L465" s="85" t="s">
        <v>2865</v>
      </c>
      <c r="M465" s="83" t="s">
        <v>2866</v>
      </c>
      <c r="N465" s="71"/>
      <c r="O465" s="71"/>
      <c r="P465" s="71"/>
      <c r="Q465" s="71"/>
      <c r="R465" s="71"/>
      <c r="S465" s="71"/>
      <c r="T465" s="71"/>
      <c r="U465" s="71"/>
    </row>
    <row r="466" spans="1:21" s="81" customFormat="1" ht="15" customHeight="1" x14ac:dyDescent="0.15">
      <c r="A466" s="71">
        <f t="shared" si="7"/>
        <v>53015</v>
      </c>
      <c r="B466" s="71" t="s">
        <v>1981</v>
      </c>
      <c r="C466" s="79">
        <v>5</v>
      </c>
      <c r="D466" s="71" t="s">
        <v>1986</v>
      </c>
      <c r="E466" s="80">
        <v>3</v>
      </c>
      <c r="F466" s="80">
        <v>15</v>
      </c>
      <c r="G466" s="87">
        <v>15</v>
      </c>
      <c r="H466" s="89" t="s">
        <v>1638</v>
      </c>
      <c r="I466" s="93" t="s">
        <v>3641</v>
      </c>
      <c r="J466" s="85" t="s">
        <v>1639</v>
      </c>
      <c r="K466" s="85" t="s">
        <v>1640</v>
      </c>
      <c r="L466" s="85" t="s">
        <v>2867</v>
      </c>
      <c r="M466" s="83" t="s">
        <v>2868</v>
      </c>
      <c r="N466" s="71"/>
      <c r="O466" s="71"/>
      <c r="P466" s="71"/>
      <c r="Q466" s="71"/>
      <c r="R466" s="71"/>
      <c r="S466" s="71"/>
      <c r="T466" s="71"/>
      <c r="U466" s="71"/>
    </row>
    <row r="467" spans="1:21" s="81" customFormat="1" ht="15" customHeight="1" x14ac:dyDescent="0.15">
      <c r="A467" s="71">
        <f t="shared" si="7"/>
        <v>53016</v>
      </c>
      <c r="B467" s="71" t="s">
        <v>1981</v>
      </c>
      <c r="C467" s="81">
        <v>5</v>
      </c>
      <c r="D467" s="71" t="s">
        <v>1986</v>
      </c>
      <c r="E467" s="81">
        <v>3</v>
      </c>
      <c r="F467" s="81">
        <v>16</v>
      </c>
      <c r="G467" s="87">
        <v>16</v>
      </c>
      <c r="H467" s="89" t="s">
        <v>498</v>
      </c>
      <c r="I467" s="93" t="s">
        <v>3642</v>
      </c>
      <c r="J467" s="85" t="s">
        <v>1641</v>
      </c>
      <c r="K467" s="85" t="s">
        <v>1642</v>
      </c>
      <c r="L467" s="85" t="s">
        <v>2869</v>
      </c>
      <c r="M467" s="83" t="s">
        <v>2870</v>
      </c>
      <c r="N467" s="71"/>
      <c r="O467" s="71"/>
      <c r="P467" s="71"/>
      <c r="Q467" s="71"/>
      <c r="R467" s="71"/>
      <c r="S467" s="71"/>
      <c r="T467" s="71"/>
      <c r="U467" s="71"/>
    </row>
    <row r="468" spans="1:21" s="81" customFormat="1" ht="15" customHeight="1" x14ac:dyDescent="0.15">
      <c r="A468" s="71">
        <f t="shared" si="7"/>
        <v>53017</v>
      </c>
      <c r="B468" s="71" t="s">
        <v>1981</v>
      </c>
      <c r="C468" s="81">
        <v>5</v>
      </c>
      <c r="D468" s="71" t="s">
        <v>1986</v>
      </c>
      <c r="E468" s="81">
        <v>3</v>
      </c>
      <c r="F468" s="81">
        <v>17</v>
      </c>
      <c r="G468" s="87">
        <v>17</v>
      </c>
      <c r="H468" s="89" t="s">
        <v>499</v>
      </c>
      <c r="I468" s="93" t="s">
        <v>3643</v>
      </c>
      <c r="J468" s="85" t="s">
        <v>1643</v>
      </c>
      <c r="K468" s="85" t="s">
        <v>1644</v>
      </c>
      <c r="L468" s="85" t="s">
        <v>2871</v>
      </c>
      <c r="M468" s="83" t="s">
        <v>2872</v>
      </c>
      <c r="N468" s="71"/>
      <c r="O468" s="71"/>
      <c r="P468" s="71"/>
      <c r="Q468" s="71"/>
      <c r="R468" s="71"/>
      <c r="S468" s="71"/>
      <c r="T468" s="71"/>
      <c r="U468" s="71"/>
    </row>
    <row r="469" spans="1:21" s="81" customFormat="1" ht="15" customHeight="1" x14ac:dyDescent="0.15">
      <c r="A469" s="71">
        <f t="shared" si="7"/>
        <v>53018</v>
      </c>
      <c r="B469" s="71" t="s">
        <v>1981</v>
      </c>
      <c r="C469" s="81">
        <v>5</v>
      </c>
      <c r="D469" s="71" t="s">
        <v>1986</v>
      </c>
      <c r="E469" s="81">
        <v>3</v>
      </c>
      <c r="F469" s="81">
        <v>18</v>
      </c>
      <c r="G469" s="87">
        <v>18</v>
      </c>
      <c r="H469" s="89" t="s">
        <v>500</v>
      </c>
      <c r="I469" s="93" t="s">
        <v>3644</v>
      </c>
      <c r="J469" s="85" t="s">
        <v>1645</v>
      </c>
      <c r="K469" s="85" t="s">
        <v>1646</v>
      </c>
      <c r="L469" s="85" t="s">
        <v>2873</v>
      </c>
      <c r="M469" s="83" t="s">
        <v>2874</v>
      </c>
      <c r="N469" s="71"/>
      <c r="O469" s="71"/>
      <c r="P469" s="71"/>
      <c r="Q469" s="71"/>
      <c r="R469" s="71"/>
      <c r="S469" s="71"/>
      <c r="T469" s="71"/>
      <c r="U469" s="71"/>
    </row>
    <row r="470" spans="1:21" s="81" customFormat="1" ht="15" customHeight="1" x14ac:dyDescent="0.15">
      <c r="A470" s="71">
        <f t="shared" si="7"/>
        <v>53019</v>
      </c>
      <c r="B470" s="71" t="s">
        <v>1981</v>
      </c>
      <c r="C470" s="81">
        <v>5</v>
      </c>
      <c r="D470" s="71" t="s">
        <v>1986</v>
      </c>
      <c r="E470" s="81">
        <v>3</v>
      </c>
      <c r="F470" s="81">
        <v>19</v>
      </c>
      <c r="G470" s="87">
        <v>19</v>
      </c>
      <c r="H470" s="89" t="s">
        <v>501</v>
      </c>
      <c r="I470" s="93" t="s">
        <v>3645</v>
      </c>
      <c r="J470" s="85" t="s">
        <v>1570</v>
      </c>
      <c r="K470" s="85" t="s">
        <v>1647</v>
      </c>
      <c r="L470" s="85" t="s">
        <v>2875</v>
      </c>
      <c r="M470" s="83" t="s">
        <v>2876</v>
      </c>
      <c r="N470" s="71"/>
      <c r="O470" s="71"/>
      <c r="P470" s="71"/>
      <c r="Q470" s="71"/>
      <c r="R470" s="71"/>
      <c r="S470" s="71"/>
      <c r="T470" s="71"/>
      <c r="U470" s="71"/>
    </row>
    <row r="471" spans="1:21" s="81" customFormat="1" ht="15" customHeight="1" x14ac:dyDescent="0.15">
      <c r="A471" s="71">
        <f t="shared" si="7"/>
        <v>53020</v>
      </c>
      <c r="B471" s="71" t="s">
        <v>1981</v>
      </c>
      <c r="C471" s="81">
        <v>5</v>
      </c>
      <c r="D471" s="71" t="s">
        <v>1986</v>
      </c>
      <c r="E471" s="81">
        <v>3</v>
      </c>
      <c r="F471" s="81">
        <v>20</v>
      </c>
      <c r="G471" s="87">
        <v>20</v>
      </c>
      <c r="H471" s="89" t="s">
        <v>502</v>
      </c>
      <c r="I471" s="93" t="s">
        <v>3646</v>
      </c>
      <c r="J471" s="85" t="s">
        <v>1540</v>
      </c>
      <c r="K471" s="85" t="s">
        <v>1648</v>
      </c>
      <c r="L471" s="85" t="s">
        <v>2877</v>
      </c>
      <c r="M471" s="83" t="s">
        <v>2878</v>
      </c>
      <c r="N471" s="74"/>
      <c r="O471" s="71"/>
      <c r="P471" s="71"/>
      <c r="Q471" s="71"/>
      <c r="R471" s="71"/>
      <c r="S471" s="71"/>
      <c r="T471" s="71"/>
      <c r="U471" s="71"/>
    </row>
    <row r="472" spans="1:21" s="81" customFormat="1" ht="15" customHeight="1" x14ac:dyDescent="0.15">
      <c r="A472" s="71">
        <f t="shared" si="7"/>
        <v>62001</v>
      </c>
      <c r="B472" s="71" t="s">
        <v>1982</v>
      </c>
      <c r="C472" s="81">
        <v>6</v>
      </c>
      <c r="D472" s="71" t="s">
        <v>1985</v>
      </c>
      <c r="E472" s="81">
        <v>2</v>
      </c>
      <c r="F472" s="81">
        <v>1</v>
      </c>
      <c r="G472" s="91">
        <v>1</v>
      </c>
      <c r="H472" s="93" t="s">
        <v>503</v>
      </c>
      <c r="I472" s="93" t="s">
        <v>3647</v>
      </c>
      <c r="J472" s="113" t="s">
        <v>1649</v>
      </c>
      <c r="K472" s="113" t="s">
        <v>1650</v>
      </c>
      <c r="L472" s="85" t="s">
        <v>2879</v>
      </c>
      <c r="M472" s="83" t="s">
        <v>2880</v>
      </c>
      <c r="N472" s="71"/>
      <c r="O472" s="71"/>
      <c r="P472" s="71"/>
      <c r="Q472" s="71"/>
      <c r="R472" s="71"/>
      <c r="S472" s="71"/>
      <c r="T472" s="71"/>
      <c r="U472" s="71"/>
    </row>
    <row r="473" spans="1:21" s="81" customFormat="1" ht="15" customHeight="1" x14ac:dyDescent="0.15">
      <c r="A473" s="71">
        <f t="shared" si="7"/>
        <v>62002</v>
      </c>
      <c r="B473" s="71" t="s">
        <v>1982</v>
      </c>
      <c r="C473" s="81">
        <v>6</v>
      </c>
      <c r="D473" s="71" t="s">
        <v>1985</v>
      </c>
      <c r="E473" s="81">
        <v>2</v>
      </c>
      <c r="F473" s="81">
        <v>2</v>
      </c>
      <c r="G473" s="91">
        <v>2</v>
      </c>
      <c r="H473" s="93" t="s">
        <v>504</v>
      </c>
      <c r="I473" s="93" t="s">
        <v>3648</v>
      </c>
      <c r="J473" s="113" t="s">
        <v>1651</v>
      </c>
      <c r="K473" s="113" t="s">
        <v>1652</v>
      </c>
      <c r="L473" s="85" t="s">
        <v>2881</v>
      </c>
      <c r="M473" s="83" t="s">
        <v>2882</v>
      </c>
      <c r="N473" s="75"/>
      <c r="O473" s="71"/>
      <c r="P473" s="71"/>
      <c r="Q473" s="71"/>
      <c r="R473" s="71"/>
      <c r="S473" s="71"/>
      <c r="T473" s="71"/>
      <c r="U473" s="71"/>
    </row>
    <row r="474" spans="1:21" s="81" customFormat="1" ht="15" customHeight="1" x14ac:dyDescent="0.15">
      <c r="A474" s="71">
        <f t="shared" si="7"/>
        <v>62003</v>
      </c>
      <c r="B474" s="71" t="s">
        <v>1982</v>
      </c>
      <c r="C474" s="81">
        <v>6</v>
      </c>
      <c r="D474" s="71" t="s">
        <v>1985</v>
      </c>
      <c r="E474" s="81">
        <v>2</v>
      </c>
      <c r="F474" s="81">
        <v>3</v>
      </c>
      <c r="G474" s="91">
        <v>3</v>
      </c>
      <c r="H474" s="93" t="s">
        <v>505</v>
      </c>
      <c r="I474" s="93" t="s">
        <v>3649</v>
      </c>
      <c r="J474" s="113" t="s">
        <v>1653</v>
      </c>
      <c r="K474" s="113" t="s">
        <v>1654</v>
      </c>
      <c r="L474" s="85" t="s">
        <v>2883</v>
      </c>
      <c r="M474" s="83" t="s">
        <v>2884</v>
      </c>
      <c r="N474" s="72"/>
      <c r="O474" s="77"/>
      <c r="P474" s="77"/>
      <c r="Q474" s="77"/>
      <c r="R474" s="77"/>
      <c r="S474" s="77"/>
      <c r="T474" s="77"/>
      <c r="U474" s="77"/>
    </row>
    <row r="475" spans="1:21" s="81" customFormat="1" ht="15" customHeight="1" x14ac:dyDescent="0.15">
      <c r="A475" s="71">
        <f t="shared" si="7"/>
        <v>62004</v>
      </c>
      <c r="B475" s="71" t="s">
        <v>1982</v>
      </c>
      <c r="C475" s="81">
        <v>6</v>
      </c>
      <c r="D475" s="71" t="s">
        <v>1985</v>
      </c>
      <c r="E475" s="81">
        <v>2</v>
      </c>
      <c r="F475" s="81">
        <v>4</v>
      </c>
      <c r="G475" s="91">
        <v>4</v>
      </c>
      <c r="H475" s="93" t="s">
        <v>506</v>
      </c>
      <c r="I475" s="93" t="s">
        <v>3650</v>
      </c>
      <c r="J475" s="113" t="s">
        <v>1655</v>
      </c>
      <c r="K475" s="113" t="s">
        <v>1656</v>
      </c>
      <c r="L475" s="85" t="s">
        <v>2885</v>
      </c>
      <c r="M475" s="83" t="s">
        <v>2886</v>
      </c>
      <c r="N475" s="72"/>
      <c r="O475" s="77"/>
      <c r="P475" s="77"/>
      <c r="Q475" s="77"/>
      <c r="R475" s="77"/>
      <c r="S475" s="77"/>
      <c r="T475" s="77"/>
      <c r="U475" s="77"/>
    </row>
    <row r="476" spans="1:21" s="81" customFormat="1" ht="15" customHeight="1" x14ac:dyDescent="0.15">
      <c r="A476" s="71">
        <f t="shared" si="7"/>
        <v>62005</v>
      </c>
      <c r="B476" s="71" t="s">
        <v>1982</v>
      </c>
      <c r="C476" s="81">
        <v>6</v>
      </c>
      <c r="D476" s="71" t="s">
        <v>1985</v>
      </c>
      <c r="E476" s="81">
        <v>2</v>
      </c>
      <c r="F476" s="81">
        <v>5</v>
      </c>
      <c r="G476" s="91">
        <v>5</v>
      </c>
      <c r="H476" s="93" t="s">
        <v>1657</v>
      </c>
      <c r="I476" s="93" t="s">
        <v>3651</v>
      </c>
      <c r="J476" s="113" t="s">
        <v>1658</v>
      </c>
      <c r="K476" s="113" t="s">
        <v>1659</v>
      </c>
      <c r="L476" s="85" t="s">
        <v>2887</v>
      </c>
      <c r="M476" s="85" t="s">
        <v>2888</v>
      </c>
      <c r="N476" s="71"/>
      <c r="O476" s="71"/>
      <c r="P476" s="71"/>
      <c r="Q476" s="71"/>
      <c r="R476" s="71"/>
      <c r="S476" s="71"/>
      <c r="T476" s="71"/>
      <c r="U476" s="71"/>
    </row>
    <row r="477" spans="1:21" s="81" customFormat="1" ht="15" customHeight="1" x14ac:dyDescent="0.15">
      <c r="A477" s="71">
        <f t="shared" si="7"/>
        <v>62006</v>
      </c>
      <c r="B477" s="71" t="s">
        <v>1982</v>
      </c>
      <c r="C477" s="81">
        <v>6</v>
      </c>
      <c r="D477" s="71" t="s">
        <v>1985</v>
      </c>
      <c r="E477" s="81">
        <v>2</v>
      </c>
      <c r="F477" s="81">
        <v>6</v>
      </c>
      <c r="G477" s="91">
        <v>6</v>
      </c>
      <c r="H477" s="93" t="s">
        <v>507</v>
      </c>
      <c r="I477" s="93" t="s">
        <v>3652</v>
      </c>
      <c r="J477" s="113" t="s">
        <v>1660</v>
      </c>
      <c r="K477" s="113" t="s">
        <v>1661</v>
      </c>
      <c r="L477" s="85" t="s">
        <v>2889</v>
      </c>
      <c r="M477" s="85" t="s">
        <v>2890</v>
      </c>
      <c r="N477" s="71"/>
      <c r="O477" s="71"/>
      <c r="P477" s="71"/>
      <c r="Q477" s="71"/>
      <c r="R477" s="71"/>
      <c r="S477" s="71"/>
      <c r="T477" s="71"/>
      <c r="U477" s="71"/>
    </row>
    <row r="478" spans="1:21" s="81" customFormat="1" ht="15" customHeight="1" x14ac:dyDescent="0.15">
      <c r="A478" s="71">
        <f t="shared" si="7"/>
        <v>62007</v>
      </c>
      <c r="B478" s="71" t="s">
        <v>1982</v>
      </c>
      <c r="C478" s="81">
        <v>6</v>
      </c>
      <c r="D478" s="71" t="s">
        <v>1985</v>
      </c>
      <c r="E478" s="81">
        <v>2</v>
      </c>
      <c r="F478" s="81">
        <v>7</v>
      </c>
      <c r="G478" s="91">
        <v>7</v>
      </c>
      <c r="H478" s="93" t="s">
        <v>508</v>
      </c>
      <c r="I478" s="93" t="s">
        <v>3653</v>
      </c>
      <c r="J478" s="113" t="s">
        <v>1662</v>
      </c>
      <c r="K478" s="113" t="s">
        <v>1663</v>
      </c>
      <c r="L478" s="85" t="s">
        <v>2891</v>
      </c>
      <c r="M478" s="85" t="s">
        <v>2892</v>
      </c>
      <c r="N478" s="71"/>
      <c r="O478" s="71"/>
      <c r="P478" s="71"/>
      <c r="Q478" s="71"/>
      <c r="R478" s="71"/>
      <c r="S478" s="71"/>
      <c r="T478" s="71"/>
      <c r="U478" s="71"/>
    </row>
    <row r="479" spans="1:21" s="81" customFormat="1" ht="15" customHeight="1" x14ac:dyDescent="0.15">
      <c r="A479" s="71">
        <f t="shared" si="7"/>
        <v>62008</v>
      </c>
      <c r="B479" s="71" t="s">
        <v>1982</v>
      </c>
      <c r="C479" s="81">
        <v>6</v>
      </c>
      <c r="D479" s="71" t="s">
        <v>1985</v>
      </c>
      <c r="E479" s="81">
        <v>2</v>
      </c>
      <c r="F479" s="81">
        <v>8</v>
      </c>
      <c r="G479" s="91">
        <v>8</v>
      </c>
      <c r="H479" s="93" t="s">
        <v>509</v>
      </c>
      <c r="I479" s="93" t="s">
        <v>3654</v>
      </c>
      <c r="J479" s="113" t="s">
        <v>1664</v>
      </c>
      <c r="K479" s="113" t="s">
        <v>1665</v>
      </c>
      <c r="L479" s="85" t="s">
        <v>2893</v>
      </c>
      <c r="M479" s="85" t="s">
        <v>2894</v>
      </c>
      <c r="N479" s="75"/>
      <c r="O479" s="71"/>
      <c r="P479" s="71"/>
      <c r="Q479" s="71"/>
      <c r="R479" s="71"/>
      <c r="S479" s="71"/>
      <c r="T479" s="71"/>
      <c r="U479" s="71"/>
    </row>
    <row r="480" spans="1:21" s="81" customFormat="1" ht="15" customHeight="1" x14ac:dyDescent="0.15">
      <c r="A480" s="71">
        <f t="shared" si="7"/>
        <v>62009</v>
      </c>
      <c r="B480" s="71" t="s">
        <v>1982</v>
      </c>
      <c r="C480" s="81">
        <v>6</v>
      </c>
      <c r="D480" s="71" t="s">
        <v>1985</v>
      </c>
      <c r="E480" s="81">
        <v>2</v>
      </c>
      <c r="F480" s="81">
        <v>9</v>
      </c>
      <c r="G480" s="91">
        <v>9</v>
      </c>
      <c r="H480" s="93" t="s">
        <v>510</v>
      </c>
      <c r="I480" s="93" t="s">
        <v>3655</v>
      </c>
      <c r="J480" s="113" t="s">
        <v>1666</v>
      </c>
      <c r="K480" s="113" t="s">
        <v>1667</v>
      </c>
      <c r="L480" s="85" t="s">
        <v>2895</v>
      </c>
      <c r="M480" s="85" t="s">
        <v>2896</v>
      </c>
      <c r="N480" s="75"/>
      <c r="O480" s="75"/>
      <c r="P480" s="75"/>
      <c r="Q480" s="75"/>
      <c r="R480" s="75"/>
      <c r="S480" s="75"/>
      <c r="T480" s="75"/>
      <c r="U480" s="75"/>
    </row>
    <row r="481" spans="1:21" s="81" customFormat="1" ht="15" customHeight="1" x14ac:dyDescent="0.15">
      <c r="A481" s="71">
        <f t="shared" si="7"/>
        <v>62010</v>
      </c>
      <c r="B481" s="71" t="s">
        <v>1982</v>
      </c>
      <c r="C481" s="81">
        <v>6</v>
      </c>
      <c r="D481" s="71" t="s">
        <v>1985</v>
      </c>
      <c r="E481" s="81">
        <v>2</v>
      </c>
      <c r="F481" s="81">
        <v>10</v>
      </c>
      <c r="G481" s="91">
        <v>10</v>
      </c>
      <c r="H481" s="93" t="s">
        <v>511</v>
      </c>
      <c r="I481" s="93" t="s">
        <v>3656</v>
      </c>
      <c r="J481" s="113" t="s">
        <v>1668</v>
      </c>
      <c r="K481" s="113" t="s">
        <v>1669</v>
      </c>
      <c r="L481" s="85" t="s">
        <v>2897</v>
      </c>
      <c r="M481" s="85" t="s">
        <v>2898</v>
      </c>
      <c r="N481" s="75"/>
      <c r="O481" s="75"/>
      <c r="P481" s="75"/>
      <c r="Q481" s="75"/>
      <c r="R481" s="75"/>
      <c r="S481" s="75"/>
      <c r="T481" s="75"/>
      <c r="U481" s="75"/>
    </row>
    <row r="482" spans="1:21" s="81" customFormat="1" ht="15" customHeight="1" x14ac:dyDescent="0.15">
      <c r="A482" s="71">
        <f t="shared" si="7"/>
        <v>62011</v>
      </c>
      <c r="B482" s="71" t="s">
        <v>1982</v>
      </c>
      <c r="C482" s="81">
        <v>6</v>
      </c>
      <c r="D482" s="71" t="s">
        <v>1985</v>
      </c>
      <c r="E482" s="81">
        <v>2</v>
      </c>
      <c r="F482" s="81">
        <v>11</v>
      </c>
      <c r="G482" s="91">
        <v>11</v>
      </c>
      <c r="H482" s="93" t="s">
        <v>512</v>
      </c>
      <c r="I482" s="93" t="s">
        <v>3657</v>
      </c>
      <c r="J482" s="113" t="s">
        <v>1670</v>
      </c>
      <c r="K482" s="113" t="s">
        <v>1671</v>
      </c>
      <c r="L482" s="85" t="s">
        <v>2899</v>
      </c>
      <c r="M482" s="85" t="s">
        <v>2900</v>
      </c>
      <c r="N482" s="77"/>
      <c r="O482" s="71"/>
      <c r="P482" s="71"/>
      <c r="Q482" s="71"/>
      <c r="R482" s="71"/>
      <c r="S482" s="71"/>
      <c r="T482" s="71"/>
      <c r="U482" s="71"/>
    </row>
    <row r="483" spans="1:21" s="81" customFormat="1" ht="15" customHeight="1" x14ac:dyDescent="0.15">
      <c r="A483" s="71">
        <f t="shared" si="7"/>
        <v>62012</v>
      </c>
      <c r="B483" s="71" t="s">
        <v>1982</v>
      </c>
      <c r="C483" s="81">
        <v>6</v>
      </c>
      <c r="D483" s="71" t="s">
        <v>1985</v>
      </c>
      <c r="E483" s="81">
        <v>2</v>
      </c>
      <c r="F483" s="81">
        <v>12</v>
      </c>
      <c r="G483" s="91">
        <v>12</v>
      </c>
      <c r="H483" s="93" t="s">
        <v>513</v>
      </c>
      <c r="I483" s="93" t="s">
        <v>3658</v>
      </c>
      <c r="J483" s="113" t="s">
        <v>1672</v>
      </c>
      <c r="K483" s="113" t="s">
        <v>1673</v>
      </c>
      <c r="L483" s="85" t="s">
        <v>2901</v>
      </c>
      <c r="M483" s="85" t="s">
        <v>2902</v>
      </c>
      <c r="N483" s="71"/>
      <c r="O483" s="71"/>
      <c r="P483" s="71"/>
      <c r="Q483" s="71"/>
      <c r="R483" s="71"/>
      <c r="S483" s="71"/>
      <c r="T483" s="71"/>
      <c r="U483" s="71"/>
    </row>
    <row r="484" spans="1:21" s="81" customFormat="1" ht="15" customHeight="1" x14ac:dyDescent="0.15">
      <c r="A484" s="71">
        <f t="shared" si="7"/>
        <v>62013</v>
      </c>
      <c r="B484" s="71" t="s">
        <v>1982</v>
      </c>
      <c r="C484" s="81">
        <v>6</v>
      </c>
      <c r="D484" s="71" t="s">
        <v>1985</v>
      </c>
      <c r="E484" s="81">
        <v>2</v>
      </c>
      <c r="F484" s="81">
        <v>13</v>
      </c>
      <c r="G484" s="91">
        <v>13</v>
      </c>
      <c r="H484" s="93" t="s">
        <v>1674</v>
      </c>
      <c r="I484" s="93" t="s">
        <v>3659</v>
      </c>
      <c r="J484" s="113" t="s">
        <v>1675</v>
      </c>
      <c r="K484" s="113" t="s">
        <v>1676</v>
      </c>
      <c r="L484" s="85" t="s">
        <v>2903</v>
      </c>
      <c r="M484" s="85" t="s">
        <v>2904</v>
      </c>
      <c r="N484" s="71"/>
      <c r="O484" s="72"/>
      <c r="P484" s="79"/>
      <c r="Q484" s="79"/>
      <c r="R484" s="79"/>
      <c r="S484" s="79"/>
      <c r="T484" s="79"/>
      <c r="U484" s="79"/>
    </row>
    <row r="485" spans="1:21" s="81" customFormat="1" ht="15" customHeight="1" x14ac:dyDescent="0.15">
      <c r="A485" s="71">
        <f t="shared" si="7"/>
        <v>62014</v>
      </c>
      <c r="B485" s="71" t="s">
        <v>1982</v>
      </c>
      <c r="C485" s="81">
        <v>6</v>
      </c>
      <c r="D485" s="71" t="s">
        <v>1985</v>
      </c>
      <c r="E485" s="81">
        <v>2</v>
      </c>
      <c r="F485" s="81">
        <v>14</v>
      </c>
      <c r="G485" s="91">
        <v>14</v>
      </c>
      <c r="H485" s="93" t="s">
        <v>514</v>
      </c>
      <c r="I485" s="93" t="s">
        <v>3660</v>
      </c>
      <c r="J485" s="113" t="s">
        <v>1677</v>
      </c>
      <c r="K485" s="113" t="s">
        <v>1678</v>
      </c>
      <c r="L485" s="85" t="s">
        <v>2905</v>
      </c>
      <c r="M485" s="85" t="s">
        <v>2906</v>
      </c>
      <c r="N485" s="71"/>
      <c r="O485" s="72"/>
      <c r="P485" s="79"/>
      <c r="Q485" s="79"/>
      <c r="R485" s="79"/>
      <c r="S485" s="79"/>
      <c r="T485" s="79"/>
      <c r="U485" s="79"/>
    </row>
    <row r="486" spans="1:21" s="81" customFormat="1" ht="15" customHeight="1" x14ac:dyDescent="0.15">
      <c r="A486" s="71">
        <f t="shared" si="7"/>
        <v>62015</v>
      </c>
      <c r="B486" s="71" t="s">
        <v>1982</v>
      </c>
      <c r="C486" s="81">
        <v>6</v>
      </c>
      <c r="D486" s="71" t="s">
        <v>1985</v>
      </c>
      <c r="E486" s="81">
        <v>2</v>
      </c>
      <c r="F486" s="81">
        <v>15</v>
      </c>
      <c r="G486" s="91">
        <v>15</v>
      </c>
      <c r="H486" s="93" t="s">
        <v>1679</v>
      </c>
      <c r="I486" s="93" t="s">
        <v>3365</v>
      </c>
      <c r="J486" s="113" t="s">
        <v>1680</v>
      </c>
      <c r="K486" s="113" t="s">
        <v>1681</v>
      </c>
      <c r="L486" s="85" t="s">
        <v>2907</v>
      </c>
      <c r="M486" s="85" t="s">
        <v>2908</v>
      </c>
      <c r="N486" s="71"/>
      <c r="O486" s="72"/>
      <c r="P486" s="79"/>
      <c r="Q486" s="79"/>
      <c r="R486" s="79"/>
      <c r="S486" s="79"/>
      <c r="T486" s="79"/>
      <c r="U486" s="79"/>
    </row>
    <row r="487" spans="1:21" s="81" customFormat="1" ht="15" customHeight="1" x14ac:dyDescent="0.15">
      <c r="A487" s="71">
        <f t="shared" si="7"/>
        <v>62016</v>
      </c>
      <c r="B487" s="71" t="s">
        <v>1982</v>
      </c>
      <c r="C487" s="81">
        <v>6</v>
      </c>
      <c r="D487" s="71" t="s">
        <v>1985</v>
      </c>
      <c r="E487" s="81">
        <v>2</v>
      </c>
      <c r="F487" s="81">
        <v>16</v>
      </c>
      <c r="G487" s="91">
        <v>16</v>
      </c>
      <c r="H487" s="93" t="s">
        <v>515</v>
      </c>
      <c r="I487" s="93" t="s">
        <v>3366</v>
      </c>
      <c r="J487" s="113" t="s">
        <v>1682</v>
      </c>
      <c r="K487" s="113" t="s">
        <v>1683</v>
      </c>
      <c r="L487" s="85" t="s">
        <v>2909</v>
      </c>
      <c r="M487" s="85" t="s">
        <v>2910</v>
      </c>
      <c r="O487" s="72"/>
    </row>
    <row r="488" spans="1:21" s="81" customFormat="1" ht="15" customHeight="1" x14ac:dyDescent="0.15">
      <c r="A488" s="71">
        <f t="shared" si="7"/>
        <v>62017</v>
      </c>
      <c r="B488" s="71" t="s">
        <v>1982</v>
      </c>
      <c r="C488" s="81">
        <v>6</v>
      </c>
      <c r="D488" s="71" t="s">
        <v>1985</v>
      </c>
      <c r="E488" s="81">
        <v>2</v>
      </c>
      <c r="F488" s="81">
        <v>17</v>
      </c>
      <c r="G488" s="91">
        <v>17</v>
      </c>
      <c r="H488" s="93" t="s">
        <v>516</v>
      </c>
      <c r="I488" s="93" t="s">
        <v>3367</v>
      </c>
      <c r="J488" s="113" t="s">
        <v>1684</v>
      </c>
      <c r="K488" s="113" t="s">
        <v>1685</v>
      </c>
      <c r="L488" s="85" t="s">
        <v>2911</v>
      </c>
      <c r="M488" s="85" t="s">
        <v>2912</v>
      </c>
      <c r="N488" s="29"/>
      <c r="O488" s="82"/>
      <c r="P488" s="82"/>
      <c r="Q488" s="82"/>
      <c r="R488" s="82"/>
      <c r="S488" s="82"/>
      <c r="T488" s="82"/>
      <c r="U488" s="82"/>
    </row>
    <row r="489" spans="1:21" s="81" customFormat="1" ht="15" customHeight="1" x14ac:dyDescent="0.15">
      <c r="A489" s="71">
        <f t="shared" si="7"/>
        <v>62018</v>
      </c>
      <c r="B489" s="71" t="s">
        <v>1982</v>
      </c>
      <c r="C489" s="81">
        <v>6</v>
      </c>
      <c r="D489" s="71" t="s">
        <v>1985</v>
      </c>
      <c r="E489" s="81">
        <v>2</v>
      </c>
      <c r="F489" s="81">
        <v>18</v>
      </c>
      <c r="G489" s="91">
        <v>18</v>
      </c>
      <c r="H489" s="93" t="s">
        <v>1686</v>
      </c>
      <c r="I489" s="93" t="s">
        <v>3368</v>
      </c>
      <c r="J489" s="113" t="s">
        <v>1666</v>
      </c>
      <c r="K489" s="113" t="s">
        <v>1687</v>
      </c>
      <c r="L489" s="85" t="s">
        <v>2913</v>
      </c>
      <c r="M489" s="85" t="s">
        <v>2914</v>
      </c>
      <c r="N489" s="71"/>
      <c r="O489" s="75"/>
      <c r="P489" s="75"/>
      <c r="Q489" s="75"/>
      <c r="R489" s="75"/>
      <c r="S489" s="75"/>
      <c r="T489" s="75"/>
      <c r="U489" s="75"/>
    </row>
    <row r="490" spans="1:21" s="81" customFormat="1" ht="15" customHeight="1" x14ac:dyDescent="0.15">
      <c r="A490" s="71">
        <f t="shared" si="7"/>
        <v>62019</v>
      </c>
      <c r="B490" s="71" t="s">
        <v>1982</v>
      </c>
      <c r="C490" s="81">
        <v>6</v>
      </c>
      <c r="D490" s="71" t="s">
        <v>1985</v>
      </c>
      <c r="E490" s="81">
        <v>2</v>
      </c>
      <c r="F490" s="81">
        <v>19</v>
      </c>
      <c r="G490" s="91">
        <v>19</v>
      </c>
      <c r="H490" s="93" t="s">
        <v>517</v>
      </c>
      <c r="I490" s="93" t="s">
        <v>3369</v>
      </c>
      <c r="J490" s="113" t="s">
        <v>1688</v>
      </c>
      <c r="K490" s="113" t="s">
        <v>1689</v>
      </c>
      <c r="L490" s="85" t="s">
        <v>2915</v>
      </c>
      <c r="M490" s="85" t="s">
        <v>2916</v>
      </c>
      <c r="N490" s="75"/>
      <c r="O490" s="75"/>
      <c r="P490" s="75"/>
      <c r="Q490" s="75"/>
      <c r="R490" s="75"/>
      <c r="S490" s="75"/>
      <c r="T490" s="75"/>
      <c r="U490" s="75"/>
    </row>
    <row r="491" spans="1:21" s="72" customFormat="1" ht="15" customHeight="1" x14ac:dyDescent="0.15">
      <c r="A491" s="71">
        <f t="shared" si="7"/>
        <v>62020</v>
      </c>
      <c r="B491" s="71" t="s">
        <v>1982</v>
      </c>
      <c r="C491" s="81">
        <v>6</v>
      </c>
      <c r="D491" s="71" t="s">
        <v>1985</v>
      </c>
      <c r="E491" s="81">
        <v>2</v>
      </c>
      <c r="F491" s="81">
        <v>20</v>
      </c>
      <c r="G491" s="91">
        <v>20</v>
      </c>
      <c r="H491" s="93" t="s">
        <v>1690</v>
      </c>
      <c r="I491" s="93" t="s">
        <v>3370</v>
      </c>
      <c r="J491" s="113" t="s">
        <v>1691</v>
      </c>
      <c r="K491" s="113" t="s">
        <v>1692</v>
      </c>
      <c r="L491" s="85" t="s">
        <v>2917</v>
      </c>
      <c r="M491" s="83" t="s">
        <v>2918</v>
      </c>
      <c r="N491" s="81"/>
      <c r="O491" s="71"/>
      <c r="P491" s="81"/>
      <c r="Q491" s="81"/>
      <c r="R491" s="81"/>
      <c r="S491" s="81"/>
      <c r="T491" s="81"/>
      <c r="U491" s="81"/>
    </row>
    <row r="492" spans="1:21" s="81" customFormat="1" ht="15" customHeight="1" x14ac:dyDescent="0.15">
      <c r="A492" s="71">
        <f t="shared" si="7"/>
        <v>62021</v>
      </c>
      <c r="B492" s="71" t="s">
        <v>1982</v>
      </c>
      <c r="C492" s="81">
        <v>6</v>
      </c>
      <c r="D492" s="71" t="s">
        <v>1985</v>
      </c>
      <c r="E492" s="81">
        <v>2</v>
      </c>
      <c r="F492" s="81">
        <v>21</v>
      </c>
      <c r="G492" s="91">
        <v>21</v>
      </c>
      <c r="H492" s="93" t="s">
        <v>1693</v>
      </c>
      <c r="I492" s="93" t="s">
        <v>3371</v>
      </c>
      <c r="J492" s="113" t="s">
        <v>1694</v>
      </c>
      <c r="K492" s="113" t="s">
        <v>1695</v>
      </c>
      <c r="L492" s="85" t="s">
        <v>2919</v>
      </c>
      <c r="M492" s="85" t="s">
        <v>2920</v>
      </c>
      <c r="N492" s="72"/>
      <c r="O492" s="77"/>
      <c r="P492" s="77"/>
      <c r="Q492" s="77"/>
      <c r="R492" s="77"/>
      <c r="S492" s="77"/>
      <c r="T492" s="77"/>
      <c r="U492" s="77"/>
    </row>
    <row r="493" spans="1:21" s="81" customFormat="1" ht="15" customHeight="1" x14ac:dyDescent="0.15">
      <c r="A493" s="71">
        <f t="shared" si="7"/>
        <v>62022</v>
      </c>
      <c r="B493" s="71" t="s">
        <v>1982</v>
      </c>
      <c r="C493" s="81">
        <v>6</v>
      </c>
      <c r="D493" s="71" t="s">
        <v>1985</v>
      </c>
      <c r="E493" s="81">
        <v>2</v>
      </c>
      <c r="F493" s="81">
        <v>22</v>
      </c>
      <c r="G493" s="91">
        <v>22</v>
      </c>
      <c r="H493" s="93" t="s">
        <v>518</v>
      </c>
      <c r="I493" s="93" t="s">
        <v>3372</v>
      </c>
      <c r="J493" s="113" t="s">
        <v>1696</v>
      </c>
      <c r="K493" s="113" t="s">
        <v>1697</v>
      </c>
      <c r="L493" s="85" t="s">
        <v>2921</v>
      </c>
      <c r="M493" s="85" t="s">
        <v>2922</v>
      </c>
      <c r="N493" s="29"/>
      <c r="O493" s="82"/>
      <c r="P493" s="82"/>
      <c r="Q493" s="82"/>
      <c r="R493" s="82"/>
      <c r="S493" s="82"/>
      <c r="T493" s="82"/>
      <c r="U493" s="82"/>
    </row>
    <row r="494" spans="1:21" s="81" customFormat="1" ht="15" customHeight="1" x14ac:dyDescent="0.15">
      <c r="A494" s="71">
        <f t="shared" si="7"/>
        <v>62023</v>
      </c>
      <c r="B494" s="71" t="s">
        <v>1982</v>
      </c>
      <c r="C494" s="81">
        <v>6</v>
      </c>
      <c r="D494" s="71" t="s">
        <v>1985</v>
      </c>
      <c r="E494" s="81">
        <v>2</v>
      </c>
      <c r="F494" s="81">
        <v>23</v>
      </c>
      <c r="G494" s="91">
        <v>23</v>
      </c>
      <c r="H494" s="93" t="s">
        <v>519</v>
      </c>
      <c r="I494" s="93" t="s">
        <v>3373</v>
      </c>
      <c r="J494" s="113" t="s">
        <v>1698</v>
      </c>
      <c r="K494" s="113" t="s">
        <v>1699</v>
      </c>
      <c r="L494" s="85" t="s">
        <v>2923</v>
      </c>
      <c r="M494" s="85" t="s">
        <v>2924</v>
      </c>
    </row>
    <row r="495" spans="1:21" s="81" customFormat="1" ht="15" customHeight="1" x14ac:dyDescent="0.15">
      <c r="A495" s="71">
        <f t="shared" si="7"/>
        <v>62024</v>
      </c>
      <c r="B495" s="71" t="s">
        <v>1982</v>
      </c>
      <c r="C495" s="81">
        <v>6</v>
      </c>
      <c r="D495" s="71" t="s">
        <v>1985</v>
      </c>
      <c r="E495" s="81">
        <v>2</v>
      </c>
      <c r="F495" s="81">
        <v>24</v>
      </c>
      <c r="G495" s="91">
        <v>24</v>
      </c>
      <c r="H495" s="93" t="s">
        <v>520</v>
      </c>
      <c r="I495" s="93" t="s">
        <v>3661</v>
      </c>
      <c r="J495" s="113" t="s">
        <v>1700</v>
      </c>
      <c r="K495" s="113" t="s">
        <v>1701</v>
      </c>
      <c r="L495" s="85" t="s">
        <v>2925</v>
      </c>
      <c r="M495" s="85" t="s">
        <v>2926</v>
      </c>
      <c r="N495" s="71"/>
      <c r="O495" s="71"/>
      <c r="P495" s="71"/>
      <c r="Q495" s="71"/>
      <c r="R495" s="71"/>
      <c r="S495" s="71"/>
      <c r="T495" s="71"/>
      <c r="U495" s="71"/>
    </row>
    <row r="496" spans="1:21" s="81" customFormat="1" ht="15" customHeight="1" x14ac:dyDescent="0.15">
      <c r="A496" s="71">
        <f t="shared" si="7"/>
        <v>62025</v>
      </c>
      <c r="B496" s="71" t="s">
        <v>1982</v>
      </c>
      <c r="C496" s="81">
        <v>6</v>
      </c>
      <c r="D496" s="71" t="s">
        <v>1985</v>
      </c>
      <c r="E496" s="81">
        <v>2</v>
      </c>
      <c r="F496" s="81">
        <v>25</v>
      </c>
      <c r="G496" s="91">
        <v>25</v>
      </c>
      <c r="H496" s="93" t="s">
        <v>521</v>
      </c>
      <c r="I496" s="93" t="s">
        <v>3810</v>
      </c>
      <c r="J496" s="113" t="s">
        <v>1702</v>
      </c>
      <c r="K496" s="113" t="s">
        <v>1703</v>
      </c>
      <c r="L496" s="85" t="s">
        <v>2927</v>
      </c>
      <c r="M496" s="85" t="s">
        <v>2928</v>
      </c>
      <c r="N496" s="71"/>
      <c r="O496" s="71"/>
      <c r="P496" s="71"/>
      <c r="Q496" s="71"/>
      <c r="R496" s="71"/>
      <c r="S496" s="71"/>
      <c r="T496" s="71"/>
      <c r="U496" s="71"/>
    </row>
    <row r="497" spans="1:21" s="81" customFormat="1" ht="15" customHeight="1" x14ac:dyDescent="0.15">
      <c r="A497" s="71">
        <f t="shared" si="7"/>
        <v>62026</v>
      </c>
      <c r="B497" s="71" t="s">
        <v>1982</v>
      </c>
      <c r="C497" s="81">
        <v>6</v>
      </c>
      <c r="D497" s="71" t="s">
        <v>1985</v>
      </c>
      <c r="E497" s="81">
        <v>2</v>
      </c>
      <c r="F497" s="81">
        <v>26</v>
      </c>
      <c r="G497" s="91">
        <v>26</v>
      </c>
      <c r="H497" s="93" t="s">
        <v>522</v>
      </c>
      <c r="I497" s="93" t="s">
        <v>3662</v>
      </c>
      <c r="J497" s="113" t="s">
        <v>1704</v>
      </c>
      <c r="K497" s="113" t="s">
        <v>1705</v>
      </c>
      <c r="L497" s="85" t="s">
        <v>2929</v>
      </c>
      <c r="M497" s="85" t="s">
        <v>2930</v>
      </c>
      <c r="N497" s="82"/>
    </row>
    <row r="498" spans="1:21" s="81" customFormat="1" ht="15" customHeight="1" x14ac:dyDescent="0.15">
      <c r="A498" s="71">
        <f t="shared" si="7"/>
        <v>62027</v>
      </c>
      <c r="B498" s="71" t="s">
        <v>1982</v>
      </c>
      <c r="C498" s="81">
        <v>6</v>
      </c>
      <c r="D498" s="71" t="s">
        <v>1985</v>
      </c>
      <c r="E498" s="81">
        <v>2</v>
      </c>
      <c r="F498" s="81">
        <v>27</v>
      </c>
      <c r="G498" s="91">
        <v>27</v>
      </c>
      <c r="H498" s="93" t="s">
        <v>1706</v>
      </c>
      <c r="I498" s="93" t="s">
        <v>3374</v>
      </c>
      <c r="J498" s="113" t="s">
        <v>1707</v>
      </c>
      <c r="K498" s="113" t="s">
        <v>1708</v>
      </c>
      <c r="L498" s="85" t="s">
        <v>2931</v>
      </c>
      <c r="M498" s="85" t="s">
        <v>2932</v>
      </c>
      <c r="N498" s="71"/>
      <c r="O498" s="71"/>
      <c r="P498" s="71"/>
      <c r="Q498" s="71"/>
      <c r="R498" s="71"/>
      <c r="S498" s="71"/>
      <c r="T498" s="71"/>
      <c r="U498" s="71"/>
    </row>
    <row r="499" spans="1:21" s="81" customFormat="1" ht="15" customHeight="1" x14ac:dyDescent="0.15">
      <c r="A499" s="71">
        <f t="shared" si="7"/>
        <v>62028</v>
      </c>
      <c r="B499" s="71" t="s">
        <v>1982</v>
      </c>
      <c r="C499" s="81">
        <v>6</v>
      </c>
      <c r="D499" s="71" t="s">
        <v>1985</v>
      </c>
      <c r="E499" s="81">
        <v>2</v>
      </c>
      <c r="F499" s="81">
        <v>28</v>
      </c>
      <c r="G499" s="91">
        <v>28</v>
      </c>
      <c r="H499" s="93" t="s">
        <v>523</v>
      </c>
      <c r="I499" s="93" t="s">
        <v>3375</v>
      </c>
      <c r="J499" s="113" t="s">
        <v>1709</v>
      </c>
      <c r="K499" s="113" t="s">
        <v>1710</v>
      </c>
      <c r="L499" s="85" t="s">
        <v>2933</v>
      </c>
      <c r="M499" s="85" t="s">
        <v>2934</v>
      </c>
      <c r="N499" s="71"/>
      <c r="O499" s="71"/>
      <c r="P499" s="71"/>
      <c r="Q499" s="71"/>
      <c r="R499" s="71"/>
      <c r="S499" s="71"/>
      <c r="T499" s="71"/>
      <c r="U499" s="71"/>
    </row>
    <row r="500" spans="1:21" s="81" customFormat="1" ht="15" customHeight="1" x14ac:dyDescent="0.15">
      <c r="A500" s="71">
        <f t="shared" si="7"/>
        <v>62029</v>
      </c>
      <c r="B500" s="71" t="s">
        <v>1982</v>
      </c>
      <c r="C500" s="81">
        <v>6</v>
      </c>
      <c r="D500" s="71" t="s">
        <v>1985</v>
      </c>
      <c r="E500" s="81">
        <v>2</v>
      </c>
      <c r="F500" s="81">
        <v>29</v>
      </c>
      <c r="G500" s="91">
        <v>29</v>
      </c>
      <c r="H500" s="93" t="s">
        <v>524</v>
      </c>
      <c r="I500" s="93" t="s">
        <v>3376</v>
      </c>
      <c r="J500" s="113" t="s">
        <v>1711</v>
      </c>
      <c r="K500" s="113" t="s">
        <v>1712</v>
      </c>
      <c r="L500" s="85" t="s">
        <v>2935</v>
      </c>
      <c r="M500" s="85" t="s">
        <v>2936</v>
      </c>
      <c r="N500" s="72"/>
      <c r="O500" s="72"/>
      <c r="P500" s="77"/>
      <c r="Q500" s="77"/>
      <c r="R500" s="77"/>
      <c r="S500" s="77"/>
      <c r="T500" s="77"/>
      <c r="U500" s="77"/>
    </row>
    <row r="501" spans="1:21" s="81" customFormat="1" ht="15" customHeight="1" x14ac:dyDescent="0.15">
      <c r="A501" s="71">
        <f t="shared" si="7"/>
        <v>62030</v>
      </c>
      <c r="B501" s="71" t="s">
        <v>1982</v>
      </c>
      <c r="C501" s="81">
        <v>6</v>
      </c>
      <c r="D501" s="71" t="s">
        <v>1985</v>
      </c>
      <c r="E501" s="81">
        <v>2</v>
      </c>
      <c r="F501" s="81">
        <v>30</v>
      </c>
      <c r="G501" s="91">
        <v>30</v>
      </c>
      <c r="H501" s="93" t="s">
        <v>525</v>
      </c>
      <c r="I501" s="93" t="s">
        <v>3377</v>
      </c>
      <c r="J501" s="113" t="s">
        <v>1713</v>
      </c>
      <c r="K501" s="113" t="s">
        <v>1714</v>
      </c>
      <c r="L501" s="85" t="s">
        <v>2937</v>
      </c>
      <c r="M501" s="85" t="s">
        <v>2938</v>
      </c>
      <c r="N501" s="72"/>
      <c r="O501" s="72"/>
      <c r="P501" s="77"/>
      <c r="Q501" s="77"/>
      <c r="R501" s="77"/>
      <c r="S501" s="77"/>
      <c r="T501" s="77"/>
      <c r="U501" s="77"/>
    </row>
    <row r="502" spans="1:21" s="81" customFormat="1" ht="15" customHeight="1" x14ac:dyDescent="0.15">
      <c r="A502" s="71">
        <f t="shared" si="7"/>
        <v>62031</v>
      </c>
      <c r="B502" s="71" t="s">
        <v>1982</v>
      </c>
      <c r="C502" s="81">
        <v>6</v>
      </c>
      <c r="D502" s="71" t="s">
        <v>1985</v>
      </c>
      <c r="E502" s="81">
        <v>2</v>
      </c>
      <c r="F502" s="81">
        <v>31</v>
      </c>
      <c r="G502" s="91">
        <v>31</v>
      </c>
      <c r="H502" s="93" t="s">
        <v>1715</v>
      </c>
      <c r="I502" s="93" t="s">
        <v>3663</v>
      </c>
      <c r="J502" s="113" t="s">
        <v>1716</v>
      </c>
      <c r="K502" s="113" t="s">
        <v>1717</v>
      </c>
      <c r="L502" s="85" t="s">
        <v>2939</v>
      </c>
      <c r="M502" s="85" t="s">
        <v>2940</v>
      </c>
      <c r="N502" s="71"/>
      <c r="O502" s="71"/>
      <c r="P502" s="71"/>
      <c r="Q502" s="71"/>
      <c r="R502" s="71"/>
      <c r="S502" s="71"/>
      <c r="T502" s="71"/>
      <c r="U502" s="71"/>
    </row>
    <row r="503" spans="1:21" s="81" customFormat="1" ht="15" customHeight="1" x14ac:dyDescent="0.15">
      <c r="A503" s="71">
        <f t="shared" si="7"/>
        <v>62032</v>
      </c>
      <c r="B503" s="71" t="s">
        <v>1982</v>
      </c>
      <c r="C503" s="81">
        <v>6</v>
      </c>
      <c r="D503" s="71" t="s">
        <v>1985</v>
      </c>
      <c r="E503" s="81">
        <v>2</v>
      </c>
      <c r="F503" s="81">
        <v>32</v>
      </c>
      <c r="G503" s="91">
        <v>32</v>
      </c>
      <c r="H503" s="93" t="s">
        <v>526</v>
      </c>
      <c r="I503" s="93" t="s">
        <v>3664</v>
      </c>
      <c r="J503" s="113" t="s">
        <v>1718</v>
      </c>
      <c r="K503" s="113" t="s">
        <v>1719</v>
      </c>
      <c r="L503" s="85" t="s">
        <v>2941</v>
      </c>
      <c r="M503" s="85" t="s">
        <v>2942</v>
      </c>
      <c r="N503" s="75"/>
      <c r="O503" s="75"/>
      <c r="P503" s="75"/>
      <c r="Q503" s="75"/>
      <c r="R503" s="75"/>
      <c r="S503" s="75"/>
      <c r="T503" s="75"/>
      <c r="U503" s="75"/>
    </row>
    <row r="504" spans="1:21" s="81" customFormat="1" ht="15" customHeight="1" x14ac:dyDescent="0.15">
      <c r="A504" s="71">
        <f t="shared" si="7"/>
        <v>62033</v>
      </c>
      <c r="B504" s="71" t="s">
        <v>1982</v>
      </c>
      <c r="C504" s="81">
        <v>6</v>
      </c>
      <c r="D504" s="71" t="s">
        <v>1985</v>
      </c>
      <c r="E504" s="81">
        <v>2</v>
      </c>
      <c r="F504" s="81">
        <v>33</v>
      </c>
      <c r="G504" s="91">
        <v>33</v>
      </c>
      <c r="H504" s="93" t="s">
        <v>527</v>
      </c>
      <c r="I504" s="93" t="s">
        <v>3665</v>
      </c>
      <c r="J504" s="113" t="s">
        <v>1720</v>
      </c>
      <c r="K504" s="113" t="s">
        <v>1721</v>
      </c>
      <c r="L504" s="85" t="s">
        <v>2943</v>
      </c>
      <c r="M504" s="85" t="s">
        <v>2944</v>
      </c>
      <c r="N504" s="72"/>
      <c r="O504" s="72"/>
      <c r="P504" s="77"/>
      <c r="Q504" s="77"/>
      <c r="R504" s="77"/>
      <c r="S504" s="77"/>
      <c r="T504" s="77"/>
      <c r="U504" s="77"/>
    </row>
    <row r="505" spans="1:21" s="81" customFormat="1" ht="15" customHeight="1" x14ac:dyDescent="0.15">
      <c r="A505" s="71">
        <f t="shared" si="7"/>
        <v>62034</v>
      </c>
      <c r="B505" s="71" t="s">
        <v>1982</v>
      </c>
      <c r="C505" s="81">
        <v>6</v>
      </c>
      <c r="D505" s="71" t="s">
        <v>1985</v>
      </c>
      <c r="E505" s="81">
        <v>2</v>
      </c>
      <c r="F505" s="81">
        <v>34</v>
      </c>
      <c r="G505" s="91">
        <v>34</v>
      </c>
      <c r="H505" s="93" t="s">
        <v>528</v>
      </c>
      <c r="I505" s="93" t="s">
        <v>3666</v>
      </c>
      <c r="J505" s="113" t="s">
        <v>1722</v>
      </c>
      <c r="K505" s="113" t="s">
        <v>1723</v>
      </c>
      <c r="L505" s="85" t="s">
        <v>2945</v>
      </c>
      <c r="M505" s="85" t="s">
        <v>2946</v>
      </c>
      <c r="N505" s="77"/>
      <c r="O505" s="71"/>
      <c r="P505" s="71"/>
      <c r="Q505" s="71"/>
      <c r="R505" s="71"/>
      <c r="S505" s="71"/>
      <c r="T505" s="71"/>
      <c r="U505" s="71"/>
    </row>
    <row r="506" spans="1:21" s="81" customFormat="1" ht="15" customHeight="1" x14ac:dyDescent="0.15">
      <c r="A506" s="71">
        <f t="shared" si="7"/>
        <v>62035</v>
      </c>
      <c r="B506" s="71" t="s">
        <v>1982</v>
      </c>
      <c r="C506" s="81">
        <v>6</v>
      </c>
      <c r="D506" s="71" t="s">
        <v>1985</v>
      </c>
      <c r="E506" s="81">
        <v>2</v>
      </c>
      <c r="F506" s="81">
        <v>35</v>
      </c>
      <c r="G506" s="91">
        <v>35</v>
      </c>
      <c r="H506" s="93" t="s">
        <v>529</v>
      </c>
      <c r="I506" s="93" t="s">
        <v>3667</v>
      </c>
      <c r="J506" s="113" t="s">
        <v>1724</v>
      </c>
      <c r="K506" s="113" t="s">
        <v>1725</v>
      </c>
      <c r="L506" s="85" t="s">
        <v>2947</v>
      </c>
      <c r="M506" s="85" t="s">
        <v>2948</v>
      </c>
      <c r="O506" s="72"/>
      <c r="P506" s="79"/>
      <c r="Q506" s="79"/>
      <c r="R506" s="79"/>
      <c r="S506" s="79"/>
      <c r="T506" s="79"/>
      <c r="U506" s="79"/>
    </row>
    <row r="507" spans="1:21" s="81" customFormat="1" ht="15" customHeight="1" x14ac:dyDescent="0.15">
      <c r="A507" s="71">
        <f t="shared" si="7"/>
        <v>62036</v>
      </c>
      <c r="B507" s="71" t="s">
        <v>1982</v>
      </c>
      <c r="C507" s="81">
        <v>6</v>
      </c>
      <c r="D507" s="71" t="s">
        <v>1985</v>
      </c>
      <c r="E507" s="81">
        <v>2</v>
      </c>
      <c r="F507" s="81">
        <v>36</v>
      </c>
      <c r="G507" s="91">
        <v>36</v>
      </c>
      <c r="H507" s="93" t="s">
        <v>530</v>
      </c>
      <c r="I507" s="93" t="s">
        <v>3668</v>
      </c>
      <c r="J507" s="113" t="s">
        <v>1726</v>
      </c>
      <c r="K507" s="113" t="s">
        <v>1727</v>
      </c>
      <c r="L507" s="85" t="s">
        <v>2949</v>
      </c>
      <c r="M507" s="85" t="s">
        <v>2950</v>
      </c>
      <c r="N507" s="82"/>
    </row>
    <row r="508" spans="1:21" s="81" customFormat="1" ht="15" customHeight="1" x14ac:dyDescent="0.15">
      <c r="A508" s="71">
        <f t="shared" si="7"/>
        <v>62037</v>
      </c>
      <c r="B508" s="71" t="s">
        <v>1982</v>
      </c>
      <c r="C508" s="81">
        <v>6</v>
      </c>
      <c r="D508" s="71" t="s">
        <v>1985</v>
      </c>
      <c r="E508" s="81">
        <v>2</v>
      </c>
      <c r="F508" s="81">
        <v>37</v>
      </c>
      <c r="G508" s="91">
        <v>37</v>
      </c>
      <c r="H508" s="93" t="s">
        <v>531</v>
      </c>
      <c r="I508" s="93" t="s">
        <v>3669</v>
      </c>
      <c r="J508" s="113" t="s">
        <v>1728</v>
      </c>
      <c r="K508" s="113" t="s">
        <v>1729</v>
      </c>
      <c r="L508" s="85" t="s">
        <v>2951</v>
      </c>
      <c r="M508" s="85" t="s">
        <v>2952</v>
      </c>
      <c r="N508" s="82"/>
    </row>
    <row r="509" spans="1:21" s="81" customFormat="1" ht="15" customHeight="1" x14ac:dyDescent="0.15">
      <c r="A509" s="71">
        <f t="shared" si="7"/>
        <v>62038</v>
      </c>
      <c r="B509" s="71" t="s">
        <v>1982</v>
      </c>
      <c r="C509" s="81">
        <v>6</v>
      </c>
      <c r="D509" s="71" t="s">
        <v>1985</v>
      </c>
      <c r="E509" s="81">
        <v>2</v>
      </c>
      <c r="F509" s="81">
        <v>38</v>
      </c>
      <c r="G509" s="91">
        <v>38</v>
      </c>
      <c r="H509" s="93" t="s">
        <v>532</v>
      </c>
      <c r="I509" s="93" t="s">
        <v>3670</v>
      </c>
      <c r="J509" s="113" t="s">
        <v>1730</v>
      </c>
      <c r="K509" s="113" t="s">
        <v>1731</v>
      </c>
      <c r="L509" s="85" t="s">
        <v>2953</v>
      </c>
      <c r="M509" s="85" t="s">
        <v>2954</v>
      </c>
      <c r="N509" s="71"/>
      <c r="O509" s="71"/>
      <c r="P509" s="71"/>
      <c r="Q509" s="71"/>
      <c r="R509" s="71"/>
      <c r="S509" s="71"/>
      <c r="T509" s="71"/>
      <c r="U509" s="71"/>
    </row>
    <row r="510" spans="1:21" s="81" customFormat="1" ht="15" customHeight="1" x14ac:dyDescent="0.15">
      <c r="A510" s="71">
        <f t="shared" ref="A510:A573" si="8">+C510*10000+E510*1000+F510</f>
        <v>62039</v>
      </c>
      <c r="B510" s="71" t="s">
        <v>1982</v>
      </c>
      <c r="C510" s="81">
        <v>6</v>
      </c>
      <c r="D510" s="71" t="s">
        <v>1985</v>
      </c>
      <c r="E510" s="81">
        <v>2</v>
      </c>
      <c r="F510" s="81">
        <v>39</v>
      </c>
      <c r="G510" s="91">
        <v>39</v>
      </c>
      <c r="H510" s="93" t="s">
        <v>533</v>
      </c>
      <c r="I510" s="93" t="s">
        <v>3671</v>
      </c>
      <c r="J510" s="113" t="s">
        <v>1732</v>
      </c>
      <c r="K510" s="113" t="s">
        <v>1733</v>
      </c>
      <c r="L510" s="85" t="s">
        <v>2955</v>
      </c>
      <c r="M510" s="85" t="s">
        <v>2956</v>
      </c>
    </row>
    <row r="511" spans="1:21" s="81" customFormat="1" ht="15" customHeight="1" x14ac:dyDescent="0.15">
      <c r="A511" s="71">
        <f t="shared" si="8"/>
        <v>62040</v>
      </c>
      <c r="B511" s="71" t="s">
        <v>1982</v>
      </c>
      <c r="C511" s="81">
        <v>6</v>
      </c>
      <c r="D511" s="71" t="s">
        <v>1985</v>
      </c>
      <c r="E511" s="81">
        <v>2</v>
      </c>
      <c r="F511" s="81">
        <v>40</v>
      </c>
      <c r="G511" s="91">
        <v>40</v>
      </c>
      <c r="H511" s="93" t="s">
        <v>534</v>
      </c>
      <c r="I511" s="93" t="s">
        <v>3672</v>
      </c>
      <c r="J511" s="113" t="s">
        <v>1734</v>
      </c>
      <c r="K511" s="113" t="s">
        <v>1735</v>
      </c>
      <c r="L511" s="85" t="s">
        <v>2957</v>
      </c>
      <c r="M511" s="85" t="s">
        <v>2958</v>
      </c>
      <c r="N511" s="71"/>
      <c r="O511" s="71"/>
      <c r="P511" s="71"/>
      <c r="Q511" s="71"/>
      <c r="R511" s="71"/>
      <c r="S511" s="71"/>
      <c r="T511" s="71"/>
      <c r="U511" s="71"/>
    </row>
    <row r="512" spans="1:21" s="81" customFormat="1" ht="15" customHeight="1" x14ac:dyDescent="0.15">
      <c r="A512" s="71">
        <f t="shared" si="8"/>
        <v>62041</v>
      </c>
      <c r="B512" s="71" t="s">
        <v>1982</v>
      </c>
      <c r="C512" s="81">
        <v>6</v>
      </c>
      <c r="D512" s="71" t="s">
        <v>1985</v>
      </c>
      <c r="E512" s="81">
        <v>2</v>
      </c>
      <c r="F512" s="81">
        <v>41</v>
      </c>
      <c r="G512" s="91">
        <v>41</v>
      </c>
      <c r="H512" s="93" t="s">
        <v>535</v>
      </c>
      <c r="I512" s="93" t="s">
        <v>3673</v>
      </c>
      <c r="J512" s="113" t="s">
        <v>1736</v>
      </c>
      <c r="K512" s="113" t="s">
        <v>1737</v>
      </c>
      <c r="L512" s="85" t="s">
        <v>2959</v>
      </c>
      <c r="M512" s="85" t="s">
        <v>2960</v>
      </c>
      <c r="N512" s="71"/>
      <c r="O512" s="71"/>
      <c r="P512" s="71"/>
      <c r="Q512" s="71"/>
      <c r="R512" s="71"/>
      <c r="S512" s="71"/>
      <c r="T512" s="71"/>
      <c r="U512" s="71"/>
    </row>
    <row r="513" spans="1:21" s="81" customFormat="1" ht="15" customHeight="1" x14ac:dyDescent="0.15">
      <c r="A513" s="71">
        <f t="shared" si="8"/>
        <v>62042</v>
      </c>
      <c r="B513" s="71" t="s">
        <v>1982</v>
      </c>
      <c r="C513" s="81">
        <v>6</v>
      </c>
      <c r="D513" s="71" t="s">
        <v>1985</v>
      </c>
      <c r="E513" s="81">
        <v>2</v>
      </c>
      <c r="F513" s="81">
        <v>42</v>
      </c>
      <c r="G513" s="91">
        <v>42</v>
      </c>
      <c r="H513" s="93" t="s">
        <v>536</v>
      </c>
      <c r="I513" s="93" t="s">
        <v>3674</v>
      </c>
      <c r="J513" s="113" t="s">
        <v>1738</v>
      </c>
      <c r="K513" s="113" t="s">
        <v>1739</v>
      </c>
      <c r="L513" s="85" t="s">
        <v>2961</v>
      </c>
      <c r="M513" s="85" t="s">
        <v>2962</v>
      </c>
      <c r="N513" s="71"/>
      <c r="O513" s="71"/>
      <c r="P513" s="71"/>
      <c r="Q513" s="71"/>
      <c r="R513" s="71"/>
      <c r="S513" s="71"/>
      <c r="T513" s="71"/>
      <c r="U513" s="71"/>
    </row>
    <row r="514" spans="1:21" s="81" customFormat="1" ht="15" customHeight="1" x14ac:dyDescent="0.15">
      <c r="A514" s="71">
        <f t="shared" si="8"/>
        <v>62043</v>
      </c>
      <c r="B514" s="71" t="s">
        <v>1982</v>
      </c>
      <c r="C514" s="81">
        <v>6</v>
      </c>
      <c r="D514" s="71" t="s">
        <v>1985</v>
      </c>
      <c r="E514" s="81">
        <v>2</v>
      </c>
      <c r="F514" s="81">
        <v>43</v>
      </c>
      <c r="G514" s="91">
        <v>43</v>
      </c>
      <c r="H514" s="93" t="s">
        <v>537</v>
      </c>
      <c r="I514" s="93" t="s">
        <v>3675</v>
      </c>
      <c r="J514" s="113" t="s">
        <v>1740</v>
      </c>
      <c r="K514" s="113" t="s">
        <v>1741</v>
      </c>
      <c r="L514" s="85" t="s">
        <v>2963</v>
      </c>
      <c r="M514" s="85" t="s">
        <v>2964</v>
      </c>
      <c r="N514" s="71"/>
      <c r="O514" s="71"/>
      <c r="P514" s="71"/>
      <c r="Q514" s="71"/>
      <c r="R514" s="71"/>
      <c r="S514" s="71"/>
      <c r="T514" s="71"/>
      <c r="U514" s="71"/>
    </row>
    <row r="515" spans="1:21" s="81" customFormat="1" ht="15" customHeight="1" x14ac:dyDescent="0.15">
      <c r="A515" s="71">
        <f t="shared" si="8"/>
        <v>62044</v>
      </c>
      <c r="B515" s="71" t="s">
        <v>1982</v>
      </c>
      <c r="C515" s="81">
        <v>6</v>
      </c>
      <c r="D515" s="71" t="s">
        <v>1985</v>
      </c>
      <c r="E515" s="81">
        <v>2</v>
      </c>
      <c r="F515" s="81">
        <v>44</v>
      </c>
      <c r="G515" s="91">
        <v>44</v>
      </c>
      <c r="H515" s="93" t="s">
        <v>538</v>
      </c>
      <c r="I515" s="93" t="s">
        <v>3676</v>
      </c>
      <c r="J515" s="113" t="s">
        <v>1742</v>
      </c>
      <c r="K515" s="113" t="s">
        <v>1743</v>
      </c>
      <c r="L515" s="85" t="s">
        <v>2965</v>
      </c>
      <c r="M515" s="85" t="s">
        <v>2966</v>
      </c>
      <c r="N515" s="29"/>
      <c r="O515" s="82"/>
      <c r="P515" s="82"/>
      <c r="Q515" s="82"/>
      <c r="R515" s="82"/>
      <c r="S515" s="82"/>
      <c r="T515" s="82"/>
      <c r="U515" s="82"/>
    </row>
    <row r="516" spans="1:21" s="81" customFormat="1" ht="15" customHeight="1" x14ac:dyDescent="0.15">
      <c r="A516" s="71">
        <f t="shared" si="8"/>
        <v>62045</v>
      </c>
      <c r="B516" s="71" t="s">
        <v>1982</v>
      </c>
      <c r="C516" s="81">
        <v>6</v>
      </c>
      <c r="D516" s="71" t="s">
        <v>1985</v>
      </c>
      <c r="E516" s="81">
        <v>2</v>
      </c>
      <c r="F516" s="81">
        <v>45</v>
      </c>
      <c r="G516" s="91">
        <v>45</v>
      </c>
      <c r="H516" s="93" t="s">
        <v>539</v>
      </c>
      <c r="I516" s="93" t="s">
        <v>3677</v>
      </c>
      <c r="J516" s="113" t="s">
        <v>1744</v>
      </c>
      <c r="K516" s="113" t="s">
        <v>1745</v>
      </c>
      <c r="L516" s="85" t="s">
        <v>2967</v>
      </c>
      <c r="M516" s="85" t="s">
        <v>2968</v>
      </c>
      <c r="N516" s="71"/>
      <c r="O516" s="71"/>
      <c r="P516" s="71"/>
      <c r="Q516" s="71"/>
      <c r="R516" s="71"/>
      <c r="S516" s="71"/>
      <c r="T516" s="71"/>
      <c r="U516" s="71"/>
    </row>
    <row r="517" spans="1:21" s="81" customFormat="1" ht="15" customHeight="1" x14ac:dyDescent="0.15">
      <c r="A517" s="71">
        <f t="shared" si="8"/>
        <v>62046</v>
      </c>
      <c r="B517" s="71" t="s">
        <v>1982</v>
      </c>
      <c r="C517" s="81">
        <v>6</v>
      </c>
      <c r="D517" s="71" t="s">
        <v>1985</v>
      </c>
      <c r="E517" s="81">
        <v>2</v>
      </c>
      <c r="F517" s="81">
        <v>46</v>
      </c>
      <c r="G517" s="91">
        <v>46</v>
      </c>
      <c r="H517" s="93" t="s">
        <v>540</v>
      </c>
      <c r="I517" s="93" t="s">
        <v>3678</v>
      </c>
      <c r="J517" s="113" t="s">
        <v>1746</v>
      </c>
      <c r="K517" s="113" t="s">
        <v>1747</v>
      </c>
      <c r="L517" s="85" t="s">
        <v>2969</v>
      </c>
      <c r="M517" s="85" t="s">
        <v>2970</v>
      </c>
      <c r="N517" s="71"/>
      <c r="O517" s="71"/>
      <c r="P517" s="71"/>
      <c r="Q517" s="71"/>
      <c r="R517" s="71"/>
      <c r="S517" s="71"/>
      <c r="T517" s="71"/>
      <c r="U517" s="71"/>
    </row>
    <row r="518" spans="1:21" s="81" customFormat="1" ht="15" customHeight="1" x14ac:dyDescent="0.15">
      <c r="A518" s="71">
        <f t="shared" si="8"/>
        <v>62047</v>
      </c>
      <c r="B518" s="71" t="s">
        <v>1982</v>
      </c>
      <c r="C518" s="81">
        <v>6</v>
      </c>
      <c r="D518" s="71" t="s">
        <v>1985</v>
      </c>
      <c r="E518" s="81">
        <v>2</v>
      </c>
      <c r="F518" s="81">
        <v>47</v>
      </c>
      <c r="G518" s="91">
        <v>47</v>
      </c>
      <c r="H518" s="93" t="s">
        <v>541</v>
      </c>
      <c r="I518" s="93" t="s">
        <v>3679</v>
      </c>
      <c r="J518" s="113" t="s">
        <v>1748</v>
      </c>
      <c r="K518" s="113" t="s">
        <v>1749</v>
      </c>
      <c r="L518" s="85" t="s">
        <v>2971</v>
      </c>
      <c r="M518" s="85" t="s">
        <v>2972</v>
      </c>
      <c r="N518" s="75"/>
      <c r="O518" s="75"/>
      <c r="P518" s="75"/>
      <c r="Q518" s="75"/>
      <c r="R518" s="75"/>
      <c r="S518" s="75"/>
      <c r="T518" s="75"/>
      <c r="U518" s="75"/>
    </row>
    <row r="519" spans="1:21" s="81" customFormat="1" ht="15" customHeight="1" x14ac:dyDescent="0.15">
      <c r="A519" s="71">
        <f t="shared" si="8"/>
        <v>62048</v>
      </c>
      <c r="B519" s="71" t="s">
        <v>1982</v>
      </c>
      <c r="C519" s="81">
        <v>6</v>
      </c>
      <c r="D519" s="71" t="s">
        <v>1985</v>
      </c>
      <c r="E519" s="81">
        <v>2</v>
      </c>
      <c r="F519" s="81">
        <v>48</v>
      </c>
      <c r="G519" s="91">
        <v>48</v>
      </c>
      <c r="H519" s="93" t="s">
        <v>542</v>
      </c>
      <c r="I519" s="93" t="s">
        <v>3680</v>
      </c>
      <c r="J519" s="113" t="s">
        <v>1750</v>
      </c>
      <c r="K519" s="113" t="s">
        <v>1751</v>
      </c>
      <c r="L519" s="113" t="s">
        <v>2973</v>
      </c>
      <c r="M519" s="85" t="s">
        <v>2974</v>
      </c>
      <c r="N519" s="71"/>
      <c r="O519" s="71"/>
      <c r="P519" s="71"/>
      <c r="Q519" s="71"/>
      <c r="R519" s="71"/>
      <c r="S519" s="71"/>
      <c r="T519" s="71"/>
      <c r="U519" s="71"/>
    </row>
    <row r="520" spans="1:21" s="81" customFormat="1" ht="15" customHeight="1" x14ac:dyDescent="0.15">
      <c r="A520" s="71">
        <f t="shared" si="8"/>
        <v>62049</v>
      </c>
      <c r="B520" s="71" t="s">
        <v>1982</v>
      </c>
      <c r="C520" s="81">
        <v>6</v>
      </c>
      <c r="D520" s="71" t="s">
        <v>1985</v>
      </c>
      <c r="E520" s="81">
        <v>2</v>
      </c>
      <c r="F520" s="81">
        <v>49</v>
      </c>
      <c r="G520" s="91">
        <v>49</v>
      </c>
      <c r="H520" s="93" t="s">
        <v>543</v>
      </c>
      <c r="I520" s="93" t="s">
        <v>3681</v>
      </c>
      <c r="J520" s="113" t="s">
        <v>1752</v>
      </c>
      <c r="K520" s="113" t="s">
        <v>1753</v>
      </c>
      <c r="L520" s="113" t="s">
        <v>2975</v>
      </c>
      <c r="M520" s="85" t="s">
        <v>2976</v>
      </c>
      <c r="N520" s="71"/>
      <c r="O520" s="71"/>
      <c r="P520" s="71"/>
      <c r="Q520" s="71"/>
      <c r="R520" s="71"/>
      <c r="S520" s="71"/>
      <c r="T520" s="71"/>
      <c r="U520" s="71"/>
    </row>
    <row r="521" spans="1:21" s="81" customFormat="1" ht="15" customHeight="1" x14ac:dyDescent="0.15">
      <c r="A521" s="71">
        <f t="shared" si="8"/>
        <v>62050</v>
      </c>
      <c r="B521" s="71" t="s">
        <v>1982</v>
      </c>
      <c r="C521" s="81">
        <v>6</v>
      </c>
      <c r="D521" s="71" t="s">
        <v>1985</v>
      </c>
      <c r="E521" s="81">
        <v>2</v>
      </c>
      <c r="F521" s="81">
        <v>50</v>
      </c>
      <c r="G521" s="91">
        <v>50</v>
      </c>
      <c r="H521" s="93" t="s">
        <v>544</v>
      </c>
      <c r="I521" s="93" t="s">
        <v>3682</v>
      </c>
      <c r="J521" s="113" t="s">
        <v>1754</v>
      </c>
      <c r="K521" s="113" t="s">
        <v>1755</v>
      </c>
      <c r="L521" s="113" t="s">
        <v>2977</v>
      </c>
      <c r="M521" s="85" t="s">
        <v>2978</v>
      </c>
      <c r="N521" s="71"/>
      <c r="O521" s="71"/>
      <c r="P521" s="71"/>
      <c r="Q521" s="71"/>
      <c r="R521" s="71"/>
      <c r="S521" s="71"/>
      <c r="T521" s="71"/>
      <c r="U521" s="71"/>
    </row>
    <row r="522" spans="1:21" s="81" customFormat="1" ht="15" customHeight="1" x14ac:dyDescent="0.15">
      <c r="A522" s="71">
        <f t="shared" si="8"/>
        <v>62051</v>
      </c>
      <c r="B522" s="71" t="s">
        <v>1982</v>
      </c>
      <c r="C522" s="81">
        <v>6</v>
      </c>
      <c r="D522" s="71" t="s">
        <v>1985</v>
      </c>
      <c r="E522" s="81">
        <v>2</v>
      </c>
      <c r="F522" s="81">
        <v>51</v>
      </c>
      <c r="G522" s="91">
        <v>51</v>
      </c>
      <c r="H522" s="93" t="s">
        <v>545</v>
      </c>
      <c r="I522" s="93" t="s">
        <v>3683</v>
      </c>
      <c r="J522" s="113" t="s">
        <v>1756</v>
      </c>
      <c r="K522" s="113" t="s">
        <v>1757</v>
      </c>
      <c r="L522" s="113" t="s">
        <v>2979</v>
      </c>
      <c r="M522" s="85" t="s">
        <v>2980</v>
      </c>
      <c r="N522" s="72"/>
      <c r="O522" s="78"/>
      <c r="P522" s="78"/>
      <c r="Q522" s="78"/>
      <c r="R522" s="78"/>
      <c r="S522" s="78"/>
      <c r="T522" s="78"/>
      <c r="U522" s="78"/>
    </row>
    <row r="523" spans="1:21" s="81" customFormat="1" ht="15" customHeight="1" x14ac:dyDescent="0.15">
      <c r="A523" s="71">
        <f t="shared" si="8"/>
        <v>62052</v>
      </c>
      <c r="B523" s="71" t="s">
        <v>1982</v>
      </c>
      <c r="C523" s="81">
        <v>6</v>
      </c>
      <c r="D523" s="71" t="s">
        <v>1985</v>
      </c>
      <c r="E523" s="81">
        <v>2</v>
      </c>
      <c r="F523" s="81">
        <v>52</v>
      </c>
      <c r="G523" s="86">
        <v>52</v>
      </c>
      <c r="H523" s="109" t="s">
        <v>546</v>
      </c>
      <c r="I523" s="93" t="s">
        <v>3684</v>
      </c>
      <c r="J523" s="86" t="s">
        <v>1758</v>
      </c>
      <c r="K523" s="86" t="s">
        <v>1759</v>
      </c>
      <c r="L523" s="113" t="s">
        <v>2981</v>
      </c>
      <c r="M523" s="85" t="s">
        <v>2982</v>
      </c>
      <c r="N523" s="71"/>
      <c r="O523" s="72"/>
      <c r="P523" s="79"/>
      <c r="Q523" s="79"/>
      <c r="R523" s="79"/>
      <c r="S523" s="79"/>
      <c r="T523" s="79"/>
      <c r="U523" s="79"/>
    </row>
    <row r="524" spans="1:21" s="81" customFormat="1" ht="15" customHeight="1" x14ac:dyDescent="0.15">
      <c r="A524" s="71">
        <f t="shared" si="8"/>
        <v>62053</v>
      </c>
      <c r="B524" s="71" t="s">
        <v>1982</v>
      </c>
      <c r="C524" s="81">
        <v>6</v>
      </c>
      <c r="D524" s="71" t="s">
        <v>1985</v>
      </c>
      <c r="E524" s="81">
        <v>2</v>
      </c>
      <c r="F524" s="81">
        <v>53</v>
      </c>
      <c r="G524" s="86">
        <v>53</v>
      </c>
      <c r="H524" s="109" t="s">
        <v>3685</v>
      </c>
      <c r="I524" s="93" t="s">
        <v>3686</v>
      </c>
      <c r="J524" s="86" t="s">
        <v>1760</v>
      </c>
      <c r="K524" s="86" t="s">
        <v>1761</v>
      </c>
      <c r="L524" s="113" t="s">
        <v>2983</v>
      </c>
      <c r="M524" s="85" t="s">
        <v>2984</v>
      </c>
      <c r="O524" s="72"/>
      <c r="P524" s="79"/>
      <c r="Q524" s="79"/>
      <c r="R524" s="79"/>
      <c r="S524" s="79"/>
      <c r="T524" s="79"/>
      <c r="U524" s="79"/>
    </row>
    <row r="525" spans="1:21" s="81" customFormat="1" ht="15" customHeight="1" x14ac:dyDescent="0.15">
      <c r="A525" s="71">
        <f t="shared" si="8"/>
        <v>62054</v>
      </c>
      <c r="B525" s="71" t="s">
        <v>1982</v>
      </c>
      <c r="C525" s="81">
        <v>6</v>
      </c>
      <c r="D525" s="71" t="s">
        <v>1985</v>
      </c>
      <c r="E525" s="81">
        <v>2</v>
      </c>
      <c r="F525" s="81">
        <v>54</v>
      </c>
      <c r="G525" s="86">
        <v>54</v>
      </c>
      <c r="H525" s="109" t="s">
        <v>1762</v>
      </c>
      <c r="I525" s="93" t="s">
        <v>3687</v>
      </c>
      <c r="J525" s="86" t="s">
        <v>1763</v>
      </c>
      <c r="K525" s="86" t="s">
        <v>1764</v>
      </c>
      <c r="L525" s="113" t="s">
        <v>2985</v>
      </c>
      <c r="M525" s="85" t="s">
        <v>2986</v>
      </c>
      <c r="N525" s="29"/>
      <c r="O525" s="82"/>
      <c r="P525" s="82"/>
      <c r="Q525" s="82"/>
      <c r="R525" s="82"/>
      <c r="S525" s="82"/>
      <c r="T525" s="82"/>
      <c r="U525" s="82"/>
    </row>
    <row r="526" spans="1:21" s="81" customFormat="1" ht="15" customHeight="1" x14ac:dyDescent="0.15">
      <c r="A526" s="71">
        <f t="shared" si="8"/>
        <v>63001</v>
      </c>
      <c r="B526" s="71" t="s">
        <v>1982</v>
      </c>
      <c r="C526" s="81">
        <v>6</v>
      </c>
      <c r="D526" s="71" t="s">
        <v>1986</v>
      </c>
      <c r="E526" s="81">
        <v>3</v>
      </c>
      <c r="F526" s="81">
        <v>1</v>
      </c>
      <c r="G526" s="86">
        <v>1</v>
      </c>
      <c r="H526" s="109" t="s">
        <v>1765</v>
      </c>
      <c r="I526" s="93" t="s">
        <v>3688</v>
      </c>
      <c r="J526" s="86" t="s">
        <v>1766</v>
      </c>
      <c r="K526" s="86" t="s">
        <v>1767</v>
      </c>
      <c r="L526" s="113" t="s">
        <v>2987</v>
      </c>
      <c r="M526" s="85" t="s">
        <v>2988</v>
      </c>
      <c r="N526" s="71"/>
      <c r="O526" s="71"/>
      <c r="P526" s="71"/>
      <c r="Q526" s="71"/>
      <c r="R526" s="71"/>
      <c r="S526" s="71"/>
      <c r="T526" s="71"/>
      <c r="U526" s="71"/>
    </row>
    <row r="527" spans="1:21" s="81" customFormat="1" ht="15" customHeight="1" x14ac:dyDescent="0.15">
      <c r="A527" s="71">
        <f t="shared" si="8"/>
        <v>63002</v>
      </c>
      <c r="B527" s="71" t="s">
        <v>1982</v>
      </c>
      <c r="C527" s="81">
        <v>6</v>
      </c>
      <c r="D527" s="71" t="s">
        <v>1986</v>
      </c>
      <c r="E527" s="81">
        <v>3</v>
      </c>
      <c r="F527" s="81">
        <v>2</v>
      </c>
      <c r="G527" s="86">
        <v>2</v>
      </c>
      <c r="H527" s="109" t="s">
        <v>1768</v>
      </c>
      <c r="I527" s="93" t="s">
        <v>3689</v>
      </c>
      <c r="J527" s="86" t="s">
        <v>1691</v>
      </c>
      <c r="K527" s="86" t="s">
        <v>1769</v>
      </c>
      <c r="L527" s="113" t="s">
        <v>2989</v>
      </c>
      <c r="M527" s="85" t="s">
        <v>2990</v>
      </c>
      <c r="N527" s="29"/>
      <c r="O527" s="82"/>
      <c r="P527" s="82"/>
      <c r="Q527" s="82"/>
      <c r="R527" s="82"/>
      <c r="S527" s="82"/>
      <c r="T527" s="82"/>
      <c r="U527" s="82"/>
    </row>
    <row r="528" spans="1:21" s="81" customFormat="1" ht="15" customHeight="1" x14ac:dyDescent="0.15">
      <c r="A528" s="71">
        <f t="shared" si="8"/>
        <v>63003</v>
      </c>
      <c r="B528" s="71" t="s">
        <v>1982</v>
      </c>
      <c r="C528" s="81">
        <v>6</v>
      </c>
      <c r="D528" s="71" t="s">
        <v>1986</v>
      </c>
      <c r="E528" s="81">
        <v>3</v>
      </c>
      <c r="F528" s="81">
        <v>3</v>
      </c>
      <c r="G528" s="86">
        <v>3</v>
      </c>
      <c r="H528" s="109" t="s">
        <v>547</v>
      </c>
      <c r="I528" s="93" t="s">
        <v>3690</v>
      </c>
      <c r="J528" s="86" t="s">
        <v>1770</v>
      </c>
      <c r="K528" s="86" t="s">
        <v>1771</v>
      </c>
      <c r="L528" s="113" t="s">
        <v>2991</v>
      </c>
      <c r="M528" s="85" t="s">
        <v>2992</v>
      </c>
      <c r="N528" s="71"/>
      <c r="O528" s="71"/>
      <c r="P528" s="71"/>
      <c r="Q528" s="71"/>
      <c r="R528" s="71"/>
      <c r="S528" s="71"/>
      <c r="T528" s="71"/>
      <c r="U528" s="71"/>
    </row>
    <row r="529" spans="1:21" s="81" customFormat="1" ht="15" customHeight="1" x14ac:dyDescent="0.15">
      <c r="A529" s="71">
        <f t="shared" si="8"/>
        <v>63004</v>
      </c>
      <c r="B529" s="71" t="s">
        <v>1982</v>
      </c>
      <c r="C529" s="81">
        <v>6</v>
      </c>
      <c r="D529" s="71" t="s">
        <v>1986</v>
      </c>
      <c r="E529" s="81">
        <v>3</v>
      </c>
      <c r="F529" s="81">
        <v>4</v>
      </c>
      <c r="G529" s="86">
        <v>4</v>
      </c>
      <c r="H529" s="109" t="s">
        <v>548</v>
      </c>
      <c r="I529" s="93" t="s">
        <v>3691</v>
      </c>
      <c r="J529" s="86" t="s">
        <v>1750</v>
      </c>
      <c r="K529" s="86" t="s">
        <v>1772</v>
      </c>
      <c r="L529" s="113" t="s">
        <v>2993</v>
      </c>
      <c r="M529" s="85" t="s">
        <v>2994</v>
      </c>
      <c r="N529" s="71"/>
      <c r="O529" s="71"/>
      <c r="P529" s="71"/>
      <c r="Q529" s="71"/>
      <c r="R529" s="71"/>
      <c r="S529" s="71"/>
      <c r="T529" s="71"/>
      <c r="U529" s="71"/>
    </row>
    <row r="530" spans="1:21" s="81" customFormat="1" ht="15" customHeight="1" x14ac:dyDescent="0.15">
      <c r="A530" s="71">
        <f t="shared" si="8"/>
        <v>63005</v>
      </c>
      <c r="B530" s="71" t="s">
        <v>1982</v>
      </c>
      <c r="C530" s="81">
        <v>6</v>
      </c>
      <c r="D530" s="71" t="s">
        <v>1986</v>
      </c>
      <c r="E530" s="81">
        <v>3</v>
      </c>
      <c r="F530" s="81">
        <v>5</v>
      </c>
      <c r="G530" s="86">
        <v>5</v>
      </c>
      <c r="H530" s="109" t="s">
        <v>1773</v>
      </c>
      <c r="I530" s="93" t="s">
        <v>3693</v>
      </c>
      <c r="J530" s="86" t="s">
        <v>1675</v>
      </c>
      <c r="K530" s="86" t="s">
        <v>1774</v>
      </c>
      <c r="L530" s="113" t="s">
        <v>2995</v>
      </c>
      <c r="M530" s="85" t="s">
        <v>2996</v>
      </c>
      <c r="N530" s="71"/>
      <c r="O530" s="71"/>
      <c r="P530" s="71"/>
      <c r="Q530" s="71"/>
      <c r="R530" s="71"/>
      <c r="S530" s="71"/>
      <c r="T530" s="71"/>
      <c r="U530" s="71"/>
    </row>
    <row r="531" spans="1:21" s="81" customFormat="1" ht="15" customHeight="1" x14ac:dyDescent="0.15">
      <c r="A531" s="71">
        <f t="shared" si="8"/>
        <v>63006</v>
      </c>
      <c r="B531" s="71" t="s">
        <v>1982</v>
      </c>
      <c r="C531" s="81">
        <v>6</v>
      </c>
      <c r="D531" s="71" t="s">
        <v>1986</v>
      </c>
      <c r="E531" s="81">
        <v>3</v>
      </c>
      <c r="F531" s="81">
        <v>6</v>
      </c>
      <c r="G531" s="86">
        <v>6</v>
      </c>
      <c r="H531" s="109" t="s">
        <v>549</v>
      </c>
      <c r="I531" s="93" t="s">
        <v>3692</v>
      </c>
      <c r="J531" s="86" t="s">
        <v>1666</v>
      </c>
      <c r="K531" s="86" t="s">
        <v>1775</v>
      </c>
      <c r="L531" s="113" t="s">
        <v>2997</v>
      </c>
      <c r="M531" s="85" t="s">
        <v>2998</v>
      </c>
      <c r="N531" s="71"/>
      <c r="O531" s="71"/>
      <c r="P531" s="71"/>
      <c r="Q531" s="71"/>
      <c r="R531" s="71"/>
      <c r="S531" s="71"/>
      <c r="T531" s="71"/>
      <c r="U531" s="71"/>
    </row>
    <row r="532" spans="1:21" s="81" customFormat="1" ht="15" customHeight="1" x14ac:dyDescent="0.15">
      <c r="A532" s="71">
        <f t="shared" si="8"/>
        <v>63007</v>
      </c>
      <c r="B532" s="71" t="s">
        <v>1982</v>
      </c>
      <c r="C532" s="81">
        <v>6</v>
      </c>
      <c r="D532" s="71" t="s">
        <v>1986</v>
      </c>
      <c r="E532" s="81">
        <v>3</v>
      </c>
      <c r="F532" s="81">
        <v>7</v>
      </c>
      <c r="G532" s="86">
        <v>7</v>
      </c>
      <c r="H532" s="109" t="s">
        <v>550</v>
      </c>
      <c r="I532" s="93" t="s">
        <v>3694</v>
      </c>
      <c r="J532" s="86" t="s">
        <v>1668</v>
      </c>
      <c r="K532" s="86" t="s">
        <v>1776</v>
      </c>
      <c r="L532" s="113" t="s">
        <v>2999</v>
      </c>
      <c r="M532" s="85" t="s">
        <v>3000</v>
      </c>
      <c r="N532" s="71"/>
      <c r="O532" s="71"/>
      <c r="P532" s="71"/>
      <c r="Q532" s="71"/>
      <c r="R532" s="71"/>
      <c r="S532" s="71"/>
      <c r="T532" s="71"/>
      <c r="U532" s="71"/>
    </row>
    <row r="533" spans="1:21" s="81" customFormat="1" ht="15" customHeight="1" x14ac:dyDescent="0.15">
      <c r="A533" s="71">
        <f t="shared" si="8"/>
        <v>63008</v>
      </c>
      <c r="B533" s="71" t="s">
        <v>1982</v>
      </c>
      <c r="C533" s="81">
        <v>6</v>
      </c>
      <c r="D533" s="71" t="s">
        <v>1986</v>
      </c>
      <c r="E533" s="81">
        <v>3</v>
      </c>
      <c r="F533" s="81">
        <v>8</v>
      </c>
      <c r="G533" s="86">
        <v>8</v>
      </c>
      <c r="H533" s="109" t="s">
        <v>1777</v>
      </c>
      <c r="I533" s="93" t="s">
        <v>3696</v>
      </c>
      <c r="J533" s="86" t="s">
        <v>1726</v>
      </c>
      <c r="K533" s="86" t="s">
        <v>1778</v>
      </c>
      <c r="L533" s="113" t="s">
        <v>3001</v>
      </c>
      <c r="M533" s="85" t="s">
        <v>3002</v>
      </c>
      <c r="N533" s="71"/>
      <c r="O533" s="72"/>
      <c r="P533" s="79"/>
      <c r="Q533" s="79"/>
      <c r="R533" s="79"/>
      <c r="S533" s="79"/>
      <c r="T533" s="79"/>
      <c r="U533" s="79"/>
    </row>
    <row r="534" spans="1:21" s="81" customFormat="1" ht="15" customHeight="1" x14ac:dyDescent="0.15">
      <c r="A534" s="71">
        <f t="shared" si="8"/>
        <v>63009</v>
      </c>
      <c r="B534" s="71" t="s">
        <v>1982</v>
      </c>
      <c r="C534" s="81">
        <v>6</v>
      </c>
      <c r="D534" s="71" t="s">
        <v>1986</v>
      </c>
      <c r="E534" s="81">
        <v>3</v>
      </c>
      <c r="F534" s="81">
        <v>9</v>
      </c>
      <c r="G534" s="86">
        <v>9</v>
      </c>
      <c r="H534" s="109" t="s">
        <v>551</v>
      </c>
      <c r="I534" s="93" t="s">
        <v>3695</v>
      </c>
      <c r="J534" s="86" t="s">
        <v>1779</v>
      </c>
      <c r="K534" s="86" t="s">
        <v>1780</v>
      </c>
      <c r="L534" s="113" t="s">
        <v>3003</v>
      </c>
      <c r="M534" s="85" t="s">
        <v>3004</v>
      </c>
      <c r="N534" s="71"/>
      <c r="O534" s="72"/>
      <c r="P534" s="79"/>
      <c r="Q534" s="79"/>
      <c r="R534" s="79"/>
      <c r="S534" s="79"/>
      <c r="T534" s="79"/>
      <c r="U534" s="79"/>
    </row>
    <row r="535" spans="1:21" s="81" customFormat="1" ht="15" customHeight="1" x14ac:dyDescent="0.15">
      <c r="A535" s="71">
        <f t="shared" si="8"/>
        <v>63010</v>
      </c>
      <c r="B535" s="71" t="s">
        <v>1982</v>
      </c>
      <c r="C535" s="81">
        <v>6</v>
      </c>
      <c r="D535" s="71" t="s">
        <v>1986</v>
      </c>
      <c r="E535" s="81">
        <v>3</v>
      </c>
      <c r="F535" s="81">
        <v>10</v>
      </c>
      <c r="G535" s="86">
        <v>10</v>
      </c>
      <c r="H535" s="109" t="s">
        <v>552</v>
      </c>
      <c r="I535" s="93" t="s">
        <v>3697</v>
      </c>
      <c r="J535" s="86" t="s">
        <v>1781</v>
      </c>
      <c r="K535" s="86" t="s">
        <v>1782</v>
      </c>
      <c r="L535" s="113" t="s">
        <v>3005</v>
      </c>
      <c r="M535" s="85" t="s">
        <v>3006</v>
      </c>
      <c r="N535" s="71"/>
      <c r="O535" s="72"/>
      <c r="P535" s="79"/>
      <c r="Q535" s="79"/>
      <c r="R535" s="79"/>
      <c r="S535" s="79"/>
      <c r="T535" s="79"/>
      <c r="U535" s="79"/>
    </row>
    <row r="536" spans="1:21" s="81" customFormat="1" ht="15" customHeight="1" x14ac:dyDescent="0.15">
      <c r="A536" s="71">
        <f t="shared" si="8"/>
        <v>63011</v>
      </c>
      <c r="B536" s="71" t="s">
        <v>1982</v>
      </c>
      <c r="C536" s="81">
        <v>6</v>
      </c>
      <c r="D536" s="71" t="s">
        <v>1986</v>
      </c>
      <c r="E536" s="81">
        <v>3</v>
      </c>
      <c r="F536" s="81">
        <v>11</v>
      </c>
      <c r="G536" s="86">
        <v>11</v>
      </c>
      <c r="H536" s="109" t="s">
        <v>553</v>
      </c>
      <c r="I536" s="93" t="s">
        <v>3698</v>
      </c>
      <c r="J536" s="86" t="s">
        <v>1664</v>
      </c>
      <c r="K536" s="86" t="s">
        <v>1783</v>
      </c>
      <c r="L536" s="113" t="s">
        <v>3007</v>
      </c>
      <c r="M536" s="85" t="s">
        <v>3008</v>
      </c>
      <c r="N536" s="75"/>
      <c r="O536" s="75"/>
      <c r="P536" s="75"/>
      <c r="Q536" s="75"/>
      <c r="R536" s="75"/>
      <c r="S536" s="75"/>
      <c r="T536" s="75"/>
      <c r="U536" s="75"/>
    </row>
    <row r="537" spans="1:21" s="81" customFormat="1" ht="15" customHeight="1" x14ac:dyDescent="0.15">
      <c r="A537" s="71">
        <f t="shared" si="8"/>
        <v>63012</v>
      </c>
      <c r="B537" s="71" t="s">
        <v>1982</v>
      </c>
      <c r="C537" s="81">
        <v>6</v>
      </c>
      <c r="D537" s="71" t="s">
        <v>1986</v>
      </c>
      <c r="E537" s="81">
        <v>3</v>
      </c>
      <c r="F537" s="81">
        <v>12</v>
      </c>
      <c r="G537" s="86">
        <v>12</v>
      </c>
      <c r="H537" s="109" t="s">
        <v>554</v>
      </c>
      <c r="I537" s="93" t="s">
        <v>3699</v>
      </c>
      <c r="J537" s="86" t="s">
        <v>1784</v>
      </c>
      <c r="K537" s="86" t="s">
        <v>1785</v>
      </c>
      <c r="L537" s="113" t="s">
        <v>3009</v>
      </c>
      <c r="M537" s="85" t="s">
        <v>3010</v>
      </c>
      <c r="N537" s="71"/>
      <c r="O537" s="71"/>
      <c r="P537" s="71"/>
      <c r="Q537" s="71"/>
      <c r="R537" s="71"/>
      <c r="S537" s="71"/>
      <c r="T537" s="71"/>
      <c r="U537" s="71"/>
    </row>
    <row r="538" spans="1:21" s="81" customFormat="1" ht="15" customHeight="1" x14ac:dyDescent="0.15">
      <c r="A538" s="71">
        <f t="shared" si="8"/>
        <v>63013</v>
      </c>
      <c r="B538" s="71" t="s">
        <v>1982</v>
      </c>
      <c r="C538" s="81">
        <v>6</v>
      </c>
      <c r="D538" s="71" t="s">
        <v>1986</v>
      </c>
      <c r="E538" s="81">
        <v>3</v>
      </c>
      <c r="F538" s="81">
        <v>13</v>
      </c>
      <c r="G538" s="86">
        <v>13</v>
      </c>
      <c r="H538" s="109" t="s">
        <v>555</v>
      </c>
      <c r="I538" s="93" t="s">
        <v>3700</v>
      </c>
      <c r="J538" s="86" t="s">
        <v>1786</v>
      </c>
      <c r="K538" s="86" t="s">
        <v>1787</v>
      </c>
      <c r="L538" s="113" t="s">
        <v>3011</v>
      </c>
      <c r="M538" s="85" t="s">
        <v>3012</v>
      </c>
      <c r="N538" s="71"/>
      <c r="O538" s="71"/>
      <c r="P538" s="71"/>
      <c r="Q538" s="71"/>
      <c r="R538" s="71"/>
      <c r="S538" s="71"/>
      <c r="T538" s="71"/>
      <c r="U538" s="71"/>
    </row>
    <row r="539" spans="1:21" s="81" customFormat="1" ht="15" customHeight="1" x14ac:dyDescent="0.15">
      <c r="A539" s="71">
        <f t="shared" si="8"/>
        <v>63014</v>
      </c>
      <c r="B539" s="71" t="s">
        <v>1982</v>
      </c>
      <c r="C539" s="81">
        <v>6</v>
      </c>
      <c r="D539" s="71" t="s">
        <v>1986</v>
      </c>
      <c r="E539" s="81">
        <v>3</v>
      </c>
      <c r="F539" s="81">
        <v>14</v>
      </c>
      <c r="G539" s="86">
        <v>14</v>
      </c>
      <c r="H539" s="109" t="s">
        <v>556</v>
      </c>
      <c r="I539" s="93" t="s">
        <v>3701</v>
      </c>
      <c r="J539" s="86" t="s">
        <v>1788</v>
      </c>
      <c r="K539" s="86" t="s">
        <v>1789</v>
      </c>
      <c r="L539" s="113" t="s">
        <v>3013</v>
      </c>
      <c r="M539" s="85" t="s">
        <v>3014</v>
      </c>
      <c r="N539" s="71"/>
      <c r="O539" s="71"/>
      <c r="P539" s="71"/>
      <c r="Q539" s="71"/>
      <c r="R539" s="71"/>
      <c r="S539" s="71"/>
      <c r="T539" s="71"/>
      <c r="U539" s="71"/>
    </row>
    <row r="540" spans="1:21" s="81" customFormat="1" ht="15" customHeight="1" x14ac:dyDescent="0.15">
      <c r="A540" s="71">
        <f t="shared" si="8"/>
        <v>63015</v>
      </c>
      <c r="B540" s="71" t="s">
        <v>1982</v>
      </c>
      <c r="C540" s="81">
        <v>6</v>
      </c>
      <c r="D540" s="71" t="s">
        <v>1986</v>
      </c>
      <c r="E540" s="81">
        <v>3</v>
      </c>
      <c r="F540" s="81">
        <v>15</v>
      </c>
      <c r="G540" s="86">
        <v>15</v>
      </c>
      <c r="H540" s="109" t="s">
        <v>3685</v>
      </c>
      <c r="I540" s="93" t="s">
        <v>3686</v>
      </c>
      <c r="J540" s="86" t="s">
        <v>1760</v>
      </c>
      <c r="K540" s="86" t="s">
        <v>1761</v>
      </c>
      <c r="L540" s="113" t="s">
        <v>2983</v>
      </c>
      <c r="M540" s="85" t="s">
        <v>2984</v>
      </c>
      <c r="O540" s="72"/>
      <c r="P540" s="80"/>
      <c r="Q540" s="80"/>
      <c r="R540" s="80"/>
      <c r="S540" s="80"/>
      <c r="T540" s="80"/>
      <c r="U540" s="80"/>
    </row>
    <row r="541" spans="1:21" s="81" customFormat="1" ht="15" customHeight="1" x14ac:dyDescent="0.15">
      <c r="A541" s="71">
        <f t="shared" si="8"/>
        <v>63016</v>
      </c>
      <c r="B541" s="71" t="s">
        <v>1982</v>
      </c>
      <c r="C541" s="81">
        <v>6</v>
      </c>
      <c r="D541" s="71" t="s">
        <v>1986</v>
      </c>
      <c r="E541" s="81">
        <v>3</v>
      </c>
      <c r="F541" s="81">
        <v>16</v>
      </c>
      <c r="G541" s="86">
        <v>16</v>
      </c>
      <c r="H541" s="109" t="s">
        <v>1790</v>
      </c>
      <c r="I541" s="93" t="s">
        <v>3702</v>
      </c>
      <c r="J541" s="86" t="s">
        <v>1791</v>
      </c>
      <c r="K541" s="86" t="s">
        <v>1792</v>
      </c>
      <c r="L541" s="113" t="s">
        <v>3015</v>
      </c>
      <c r="M541" s="85" t="s">
        <v>3016</v>
      </c>
      <c r="N541" s="72"/>
      <c r="O541" s="72"/>
      <c r="P541" s="77"/>
      <c r="Q541" s="77"/>
      <c r="R541" s="77"/>
      <c r="S541" s="77"/>
      <c r="T541" s="77"/>
      <c r="U541" s="77"/>
    </row>
    <row r="542" spans="1:21" s="81" customFormat="1" ht="15" customHeight="1" x14ac:dyDescent="0.15">
      <c r="A542" s="71">
        <f t="shared" si="8"/>
        <v>63017</v>
      </c>
      <c r="B542" s="71" t="s">
        <v>1982</v>
      </c>
      <c r="C542" s="81">
        <v>6</v>
      </c>
      <c r="D542" s="71" t="s">
        <v>1986</v>
      </c>
      <c r="E542" s="81">
        <v>3</v>
      </c>
      <c r="F542" s="81">
        <v>17</v>
      </c>
      <c r="G542" s="86">
        <v>17</v>
      </c>
      <c r="H542" s="109" t="s">
        <v>557</v>
      </c>
      <c r="I542" s="93" t="s">
        <v>3703</v>
      </c>
      <c r="J542" s="86" t="s">
        <v>1793</v>
      </c>
      <c r="K542" s="86" t="s">
        <v>1794</v>
      </c>
      <c r="L542" s="113" t="s">
        <v>3017</v>
      </c>
      <c r="M542" s="85" t="s">
        <v>3018</v>
      </c>
      <c r="O542" s="72"/>
      <c r="P542" s="79"/>
      <c r="Q542" s="79"/>
      <c r="R542" s="79"/>
      <c r="S542" s="79"/>
      <c r="T542" s="79"/>
      <c r="U542" s="79"/>
    </row>
    <row r="543" spans="1:21" s="82" customFormat="1" ht="15" customHeight="1" x14ac:dyDescent="0.15">
      <c r="A543" s="71">
        <f t="shared" si="8"/>
        <v>63018</v>
      </c>
      <c r="B543" s="71" t="s">
        <v>1982</v>
      </c>
      <c r="C543" s="95">
        <v>6</v>
      </c>
      <c r="D543" s="71" t="s">
        <v>1986</v>
      </c>
      <c r="E543" s="95">
        <v>3</v>
      </c>
      <c r="F543" s="95">
        <v>18</v>
      </c>
      <c r="G543" s="86">
        <v>18</v>
      </c>
      <c r="H543" s="109" t="s">
        <v>558</v>
      </c>
      <c r="I543" s="93" t="s">
        <v>3704</v>
      </c>
      <c r="J543" s="86" t="s">
        <v>1795</v>
      </c>
      <c r="K543" s="86" t="s">
        <v>1796</v>
      </c>
      <c r="L543" s="113" t="s">
        <v>3019</v>
      </c>
      <c r="M543" s="113" t="s">
        <v>3020</v>
      </c>
      <c r="N543" s="71"/>
      <c r="O543" s="71"/>
      <c r="P543" s="71"/>
      <c r="Q543" s="71"/>
      <c r="R543" s="71"/>
      <c r="S543" s="71"/>
      <c r="T543" s="71"/>
      <c r="U543" s="71"/>
    </row>
    <row r="544" spans="1:21" s="82" customFormat="1" ht="15" customHeight="1" x14ac:dyDescent="0.15">
      <c r="A544" s="71">
        <f t="shared" si="8"/>
        <v>63019</v>
      </c>
      <c r="B544" s="71" t="s">
        <v>1982</v>
      </c>
      <c r="C544" s="95">
        <v>6</v>
      </c>
      <c r="D544" s="71" t="s">
        <v>1986</v>
      </c>
      <c r="E544" s="95">
        <v>3</v>
      </c>
      <c r="F544" s="95">
        <v>19</v>
      </c>
      <c r="G544" s="86">
        <v>19</v>
      </c>
      <c r="H544" s="109" t="s">
        <v>559</v>
      </c>
      <c r="I544" s="93" t="s">
        <v>3705</v>
      </c>
      <c r="J544" s="86" t="s">
        <v>1698</v>
      </c>
      <c r="K544" s="86" t="s">
        <v>1797</v>
      </c>
      <c r="L544" s="113" t="s">
        <v>3021</v>
      </c>
      <c r="M544" s="113" t="s">
        <v>3022</v>
      </c>
      <c r="N544" s="71"/>
      <c r="O544" s="71"/>
      <c r="P544" s="71"/>
      <c r="Q544" s="71"/>
      <c r="R544" s="71"/>
      <c r="S544" s="71"/>
      <c r="T544" s="71"/>
      <c r="U544" s="71"/>
    </row>
    <row r="545" spans="1:21" s="82" customFormat="1" ht="15" customHeight="1" x14ac:dyDescent="0.15">
      <c r="A545" s="71">
        <f t="shared" si="8"/>
        <v>63020</v>
      </c>
      <c r="B545" s="71" t="s">
        <v>1982</v>
      </c>
      <c r="C545" s="95">
        <v>6</v>
      </c>
      <c r="D545" s="71" t="s">
        <v>1986</v>
      </c>
      <c r="E545" s="95">
        <v>3</v>
      </c>
      <c r="F545" s="95">
        <v>20</v>
      </c>
      <c r="G545" s="86">
        <v>20</v>
      </c>
      <c r="H545" s="109" t="s">
        <v>560</v>
      </c>
      <c r="I545" s="93" t="s">
        <v>3706</v>
      </c>
      <c r="J545" s="86" t="s">
        <v>1666</v>
      </c>
      <c r="K545" s="86" t="s">
        <v>1687</v>
      </c>
      <c r="L545" s="113" t="s">
        <v>2913</v>
      </c>
      <c r="M545" s="113" t="s">
        <v>2914</v>
      </c>
      <c r="N545" s="71"/>
      <c r="O545" s="75"/>
      <c r="P545" s="75"/>
      <c r="Q545" s="75"/>
      <c r="R545" s="75"/>
      <c r="S545" s="75"/>
      <c r="T545" s="75"/>
      <c r="U545" s="75"/>
    </row>
    <row r="546" spans="1:21" s="82" customFormat="1" ht="15" customHeight="1" x14ac:dyDescent="0.15">
      <c r="A546" s="71">
        <f t="shared" si="8"/>
        <v>63021</v>
      </c>
      <c r="B546" s="71" t="s">
        <v>1982</v>
      </c>
      <c r="C546" s="95">
        <v>6</v>
      </c>
      <c r="D546" s="71" t="s">
        <v>1986</v>
      </c>
      <c r="E546" s="95">
        <v>3</v>
      </c>
      <c r="F546" s="95">
        <v>21</v>
      </c>
      <c r="G546" s="86">
        <v>21</v>
      </c>
      <c r="H546" s="109" t="s">
        <v>561</v>
      </c>
      <c r="I546" s="93" t="s">
        <v>3707</v>
      </c>
      <c r="J546" s="86" t="s">
        <v>1750</v>
      </c>
      <c r="K546" s="86" t="s">
        <v>1798</v>
      </c>
      <c r="L546" s="113" t="s">
        <v>3023</v>
      </c>
      <c r="M546" s="113" t="s">
        <v>3024</v>
      </c>
      <c r="N546" s="81"/>
      <c r="O546" s="72"/>
      <c r="P546" s="79"/>
      <c r="Q546" s="79"/>
      <c r="R546" s="79"/>
      <c r="S546" s="79"/>
      <c r="T546" s="79"/>
      <c r="U546" s="79"/>
    </row>
    <row r="547" spans="1:21" s="82" customFormat="1" ht="15" customHeight="1" x14ac:dyDescent="0.15">
      <c r="A547" s="71">
        <f t="shared" si="8"/>
        <v>63022</v>
      </c>
      <c r="B547" s="71" t="s">
        <v>1982</v>
      </c>
      <c r="C547" s="95">
        <v>6</v>
      </c>
      <c r="D547" s="71" t="s">
        <v>1986</v>
      </c>
      <c r="E547" s="95">
        <v>3</v>
      </c>
      <c r="F547" s="95">
        <v>22</v>
      </c>
      <c r="G547" s="86">
        <v>22</v>
      </c>
      <c r="H547" s="109" t="s">
        <v>1799</v>
      </c>
      <c r="I547" s="93" t="s">
        <v>3708</v>
      </c>
      <c r="J547" s="86" t="s">
        <v>1800</v>
      </c>
      <c r="K547" s="86" t="s">
        <v>1801</v>
      </c>
      <c r="L547" s="113" t="s">
        <v>3025</v>
      </c>
      <c r="M547" s="113" t="s">
        <v>3026</v>
      </c>
      <c r="N547" s="71"/>
      <c r="O547" s="71"/>
      <c r="P547" s="71"/>
      <c r="Q547" s="71"/>
      <c r="R547" s="71"/>
      <c r="S547" s="71"/>
      <c r="T547" s="71"/>
      <c r="U547" s="71"/>
    </row>
    <row r="548" spans="1:21" s="82" customFormat="1" ht="15" customHeight="1" x14ac:dyDescent="0.15">
      <c r="A548" s="71">
        <f t="shared" si="8"/>
        <v>63023</v>
      </c>
      <c r="B548" s="71" t="s">
        <v>1982</v>
      </c>
      <c r="C548" s="95">
        <v>6</v>
      </c>
      <c r="D548" s="71" t="s">
        <v>1986</v>
      </c>
      <c r="E548" s="95">
        <v>3</v>
      </c>
      <c r="F548" s="95">
        <v>23</v>
      </c>
      <c r="G548" s="86">
        <v>23</v>
      </c>
      <c r="H548" s="109" t="s">
        <v>1802</v>
      </c>
      <c r="I548" s="93" t="s">
        <v>3709</v>
      </c>
      <c r="J548" s="86" t="s">
        <v>1803</v>
      </c>
      <c r="K548" s="86" t="s">
        <v>1804</v>
      </c>
      <c r="L548" s="113" t="s">
        <v>3027</v>
      </c>
      <c r="M548" s="113" t="s">
        <v>3028</v>
      </c>
      <c r="N548" s="81"/>
      <c r="O548" s="72"/>
      <c r="P548" s="79"/>
      <c r="Q548" s="79"/>
      <c r="R548" s="79"/>
      <c r="S548" s="79"/>
      <c r="T548" s="79"/>
      <c r="U548" s="79"/>
    </row>
    <row r="549" spans="1:21" s="82" customFormat="1" ht="15" customHeight="1" x14ac:dyDescent="0.15">
      <c r="A549" s="71">
        <f t="shared" si="8"/>
        <v>72001</v>
      </c>
      <c r="B549" s="71" t="s">
        <v>1983</v>
      </c>
      <c r="C549" s="95">
        <v>7</v>
      </c>
      <c r="D549" s="71" t="s">
        <v>1985</v>
      </c>
      <c r="E549" s="95">
        <v>2</v>
      </c>
      <c r="F549" s="95">
        <v>1</v>
      </c>
      <c r="G549" s="86">
        <v>1</v>
      </c>
      <c r="H549" s="109" t="s">
        <v>562</v>
      </c>
      <c r="I549" s="93" t="s">
        <v>3710</v>
      </c>
      <c r="J549" s="86" t="s">
        <v>1805</v>
      </c>
      <c r="K549" s="86" t="s">
        <v>1806</v>
      </c>
      <c r="L549" s="113" t="s">
        <v>3029</v>
      </c>
      <c r="M549" s="113" t="s">
        <v>3030</v>
      </c>
      <c r="N549" s="71"/>
      <c r="O549" s="71"/>
      <c r="P549" s="71"/>
      <c r="Q549" s="71"/>
      <c r="R549" s="71"/>
      <c r="S549" s="71"/>
      <c r="T549" s="71"/>
      <c r="U549" s="71"/>
    </row>
    <row r="550" spans="1:21" s="82" customFormat="1" ht="15" customHeight="1" x14ac:dyDescent="0.15">
      <c r="A550" s="71">
        <f t="shared" si="8"/>
        <v>72002</v>
      </c>
      <c r="B550" s="71" t="s">
        <v>1983</v>
      </c>
      <c r="C550" s="95">
        <v>7</v>
      </c>
      <c r="D550" s="71" t="s">
        <v>1985</v>
      </c>
      <c r="E550" s="95">
        <v>2</v>
      </c>
      <c r="F550" s="95">
        <v>2</v>
      </c>
      <c r="G550" s="86">
        <v>2</v>
      </c>
      <c r="H550" s="109" t="s">
        <v>563</v>
      </c>
      <c r="I550" s="93" t="s">
        <v>3711</v>
      </c>
      <c r="J550" s="86" t="s">
        <v>1807</v>
      </c>
      <c r="K550" s="86" t="s">
        <v>1808</v>
      </c>
      <c r="L550" s="113" t="s">
        <v>3031</v>
      </c>
      <c r="M550" s="113" t="s">
        <v>3032</v>
      </c>
      <c r="N550" s="81"/>
      <c r="O550" s="71"/>
      <c r="P550" s="81"/>
      <c r="Q550" s="81"/>
      <c r="R550" s="81"/>
      <c r="S550" s="81"/>
      <c r="T550" s="81"/>
      <c r="U550" s="81"/>
    </row>
    <row r="551" spans="1:21" s="82" customFormat="1" ht="15" customHeight="1" x14ac:dyDescent="0.15">
      <c r="A551" s="71">
        <f t="shared" si="8"/>
        <v>72003</v>
      </c>
      <c r="B551" s="71" t="s">
        <v>1983</v>
      </c>
      <c r="C551" s="95">
        <v>7</v>
      </c>
      <c r="D551" s="71" t="s">
        <v>1985</v>
      </c>
      <c r="E551" s="95">
        <v>2</v>
      </c>
      <c r="F551" s="95">
        <v>3</v>
      </c>
      <c r="G551" s="86">
        <v>3</v>
      </c>
      <c r="H551" s="109" t="s">
        <v>564</v>
      </c>
      <c r="I551" s="93" t="s">
        <v>3712</v>
      </c>
      <c r="J551" s="86" t="s">
        <v>1809</v>
      </c>
      <c r="K551" s="86" t="s">
        <v>1810</v>
      </c>
      <c r="L551" s="113" t="s">
        <v>3033</v>
      </c>
      <c r="M551" s="113" t="s">
        <v>3034</v>
      </c>
      <c r="O551" s="81"/>
      <c r="P551" s="81"/>
      <c r="Q551" s="81"/>
      <c r="R551" s="81"/>
      <c r="S551" s="81"/>
      <c r="T551" s="81"/>
      <c r="U551" s="81"/>
    </row>
    <row r="552" spans="1:21" s="82" customFormat="1" ht="15" customHeight="1" x14ac:dyDescent="0.15">
      <c r="A552" s="71">
        <f t="shared" si="8"/>
        <v>72004</v>
      </c>
      <c r="B552" s="71" t="s">
        <v>1983</v>
      </c>
      <c r="C552" s="95">
        <v>7</v>
      </c>
      <c r="D552" s="71" t="s">
        <v>1985</v>
      </c>
      <c r="E552" s="95">
        <v>2</v>
      </c>
      <c r="F552" s="95">
        <v>4</v>
      </c>
      <c r="G552" s="86">
        <v>4</v>
      </c>
      <c r="H552" s="109" t="s">
        <v>565</v>
      </c>
      <c r="I552" s="93" t="s">
        <v>3713</v>
      </c>
      <c r="J552" s="86" t="s">
        <v>1811</v>
      </c>
      <c r="K552" s="86" t="s">
        <v>1812</v>
      </c>
      <c r="L552" s="113" t="s">
        <v>3035</v>
      </c>
      <c r="M552" s="113" t="s">
        <v>3036</v>
      </c>
      <c r="N552" s="71"/>
      <c r="O552" s="71"/>
      <c r="P552" s="71"/>
      <c r="Q552" s="71"/>
      <c r="R552" s="71"/>
      <c r="S552" s="71"/>
      <c r="T552" s="71"/>
      <c r="U552" s="71"/>
    </row>
    <row r="553" spans="1:21" s="82" customFormat="1" ht="15" customHeight="1" x14ac:dyDescent="0.15">
      <c r="A553" s="71">
        <f t="shared" si="8"/>
        <v>72005</v>
      </c>
      <c r="B553" s="71" t="s">
        <v>1983</v>
      </c>
      <c r="C553" s="95">
        <v>7</v>
      </c>
      <c r="D553" s="71" t="s">
        <v>1985</v>
      </c>
      <c r="E553" s="95">
        <v>2</v>
      </c>
      <c r="F553" s="95">
        <v>5</v>
      </c>
      <c r="G553" s="86">
        <v>5</v>
      </c>
      <c r="H553" s="109" t="s">
        <v>1813</v>
      </c>
      <c r="I553" s="93" t="s">
        <v>3714</v>
      </c>
      <c r="J553" s="86" t="s">
        <v>1814</v>
      </c>
      <c r="K553" s="86" t="s">
        <v>1815</v>
      </c>
      <c r="L553" s="113" t="s">
        <v>3037</v>
      </c>
      <c r="M553" s="113" t="s">
        <v>3038</v>
      </c>
      <c r="N553" s="71"/>
      <c r="O553" s="71"/>
      <c r="P553" s="71"/>
      <c r="Q553" s="71"/>
      <c r="R553" s="71"/>
      <c r="S553" s="71"/>
      <c r="T553" s="71"/>
      <c r="U553" s="71"/>
    </row>
    <row r="554" spans="1:21" s="82" customFormat="1" ht="15" customHeight="1" x14ac:dyDescent="0.15">
      <c r="A554" s="71">
        <f t="shared" si="8"/>
        <v>72006</v>
      </c>
      <c r="B554" s="71" t="s">
        <v>1983</v>
      </c>
      <c r="C554" s="95">
        <v>7</v>
      </c>
      <c r="D554" s="71" t="s">
        <v>1985</v>
      </c>
      <c r="E554" s="95">
        <v>2</v>
      </c>
      <c r="F554" s="95">
        <v>6</v>
      </c>
      <c r="G554" s="86">
        <v>6</v>
      </c>
      <c r="H554" s="109" t="s">
        <v>566</v>
      </c>
      <c r="I554" s="93" t="s">
        <v>3715</v>
      </c>
      <c r="J554" s="86" t="s">
        <v>1816</v>
      </c>
      <c r="K554" s="86" t="s">
        <v>1817</v>
      </c>
      <c r="L554" s="113" t="s">
        <v>3039</v>
      </c>
      <c r="M554" s="113" t="s">
        <v>3040</v>
      </c>
      <c r="N554" s="71"/>
      <c r="O554" s="71"/>
      <c r="P554" s="71"/>
      <c r="Q554" s="71"/>
      <c r="R554" s="71"/>
      <c r="S554" s="71"/>
      <c r="T554" s="71"/>
      <c r="U554" s="71"/>
    </row>
    <row r="555" spans="1:21" s="82" customFormat="1" ht="15" customHeight="1" x14ac:dyDescent="0.15">
      <c r="A555" s="71">
        <f t="shared" si="8"/>
        <v>72007</v>
      </c>
      <c r="B555" s="71" t="s">
        <v>1983</v>
      </c>
      <c r="C555" s="95">
        <v>7</v>
      </c>
      <c r="D555" s="71" t="s">
        <v>1985</v>
      </c>
      <c r="E555" s="95">
        <v>2</v>
      </c>
      <c r="F555" s="95">
        <v>7</v>
      </c>
      <c r="G555" s="86">
        <v>7</v>
      </c>
      <c r="H555" s="109" t="s">
        <v>567</v>
      </c>
      <c r="I555" s="93" t="s">
        <v>3716</v>
      </c>
      <c r="J555" s="86" t="s">
        <v>1818</v>
      </c>
      <c r="K555" s="86" t="s">
        <v>1819</v>
      </c>
      <c r="L555" s="113" t="s">
        <v>3041</v>
      </c>
      <c r="M555" s="113" t="s">
        <v>3042</v>
      </c>
      <c r="O555" s="81"/>
      <c r="P555" s="81"/>
      <c r="Q555" s="81"/>
      <c r="R555" s="81"/>
      <c r="S555" s="81"/>
      <c r="T555" s="81"/>
      <c r="U555" s="81"/>
    </row>
    <row r="556" spans="1:21" s="82" customFormat="1" ht="15" customHeight="1" x14ac:dyDescent="0.15">
      <c r="A556" s="71">
        <f t="shared" si="8"/>
        <v>72008</v>
      </c>
      <c r="B556" s="71" t="s">
        <v>1983</v>
      </c>
      <c r="C556" s="95">
        <v>7</v>
      </c>
      <c r="D556" s="71" t="s">
        <v>1985</v>
      </c>
      <c r="E556" s="95">
        <v>2</v>
      </c>
      <c r="F556" s="95">
        <v>8</v>
      </c>
      <c r="G556" s="86">
        <v>8</v>
      </c>
      <c r="H556" s="109" t="s">
        <v>1820</v>
      </c>
      <c r="I556" s="93" t="s">
        <v>3717</v>
      </c>
      <c r="J556" s="86" t="s">
        <v>1821</v>
      </c>
      <c r="K556" s="86" t="s">
        <v>1822</v>
      </c>
      <c r="L556" s="113" t="s">
        <v>3043</v>
      </c>
      <c r="M556" s="113" t="s">
        <v>3044</v>
      </c>
      <c r="N556" s="75"/>
      <c r="O556" s="75"/>
      <c r="P556" s="75"/>
      <c r="Q556" s="75"/>
      <c r="R556" s="75"/>
      <c r="S556" s="75"/>
      <c r="T556" s="75"/>
      <c r="U556" s="75"/>
    </row>
    <row r="557" spans="1:21" s="82" customFormat="1" ht="15" customHeight="1" x14ac:dyDescent="0.15">
      <c r="A557" s="71">
        <f t="shared" si="8"/>
        <v>72009</v>
      </c>
      <c r="B557" s="71" t="s">
        <v>1983</v>
      </c>
      <c r="C557" s="95">
        <v>7</v>
      </c>
      <c r="D557" s="71" t="s">
        <v>1985</v>
      </c>
      <c r="E557" s="95">
        <v>2</v>
      </c>
      <c r="F557" s="95">
        <v>9</v>
      </c>
      <c r="G557" s="86">
        <v>9</v>
      </c>
      <c r="H557" s="109" t="s">
        <v>568</v>
      </c>
      <c r="I557" s="93" t="s">
        <v>3718</v>
      </c>
      <c r="J557" s="86" t="s">
        <v>1823</v>
      </c>
      <c r="K557" s="86" t="s">
        <v>1824</v>
      </c>
      <c r="L557" s="113" t="s">
        <v>3045</v>
      </c>
      <c r="M557" s="113" t="s">
        <v>3046</v>
      </c>
      <c r="N557" s="71"/>
      <c r="O557" s="71"/>
      <c r="P557" s="71"/>
      <c r="Q557" s="71"/>
      <c r="R557" s="71"/>
      <c r="S557" s="71"/>
      <c r="T557" s="71"/>
      <c r="U557" s="71"/>
    </row>
    <row r="558" spans="1:21" s="82" customFormat="1" ht="15" customHeight="1" x14ac:dyDescent="0.15">
      <c r="A558" s="71">
        <f t="shared" si="8"/>
        <v>72010</v>
      </c>
      <c r="B558" s="71" t="s">
        <v>1983</v>
      </c>
      <c r="C558" s="95">
        <v>7</v>
      </c>
      <c r="D558" s="71" t="s">
        <v>1985</v>
      </c>
      <c r="E558" s="95">
        <v>2</v>
      </c>
      <c r="F558" s="95">
        <v>10</v>
      </c>
      <c r="G558" s="86">
        <v>10</v>
      </c>
      <c r="H558" s="109" t="s">
        <v>569</v>
      </c>
      <c r="I558" s="93" t="s">
        <v>3719</v>
      </c>
      <c r="J558" s="86" t="s">
        <v>1825</v>
      </c>
      <c r="K558" s="86" t="s">
        <v>1826</v>
      </c>
      <c r="L558" s="113" t="s">
        <v>3047</v>
      </c>
      <c r="M558" s="113" t="s">
        <v>3048</v>
      </c>
      <c r="N558" s="71"/>
      <c r="O558" s="72"/>
      <c r="P558" s="79"/>
      <c r="Q558" s="79"/>
      <c r="R558" s="79"/>
      <c r="S558" s="79"/>
      <c r="T558" s="79"/>
      <c r="U558" s="79"/>
    </row>
    <row r="559" spans="1:21" s="82" customFormat="1" ht="15" customHeight="1" x14ac:dyDescent="0.15">
      <c r="A559" s="71">
        <f t="shared" si="8"/>
        <v>72011</v>
      </c>
      <c r="B559" s="71" t="s">
        <v>1983</v>
      </c>
      <c r="C559" s="95">
        <v>7</v>
      </c>
      <c r="D559" s="71" t="s">
        <v>1985</v>
      </c>
      <c r="E559" s="95">
        <v>2</v>
      </c>
      <c r="F559" s="95">
        <v>11</v>
      </c>
      <c r="G559" s="86">
        <v>11</v>
      </c>
      <c r="H559" s="109" t="s">
        <v>570</v>
      </c>
      <c r="I559" s="93" t="s">
        <v>3720</v>
      </c>
      <c r="J559" s="86" t="s">
        <v>1827</v>
      </c>
      <c r="K559" s="86" t="s">
        <v>1828</v>
      </c>
      <c r="L559" s="113" t="s">
        <v>3049</v>
      </c>
      <c r="M559" s="113" t="s">
        <v>3050</v>
      </c>
      <c r="N559" s="71"/>
      <c r="O559" s="71"/>
      <c r="P559" s="71"/>
      <c r="Q559" s="71"/>
      <c r="R559" s="71"/>
      <c r="S559" s="71"/>
      <c r="T559" s="71"/>
      <c r="U559" s="71"/>
    </row>
    <row r="560" spans="1:21" s="82" customFormat="1" ht="15" customHeight="1" x14ac:dyDescent="0.15">
      <c r="A560" s="71">
        <f t="shared" si="8"/>
        <v>72012</v>
      </c>
      <c r="B560" s="71" t="s">
        <v>1983</v>
      </c>
      <c r="C560" s="95">
        <v>7</v>
      </c>
      <c r="D560" s="71" t="s">
        <v>1985</v>
      </c>
      <c r="E560" s="95">
        <v>2</v>
      </c>
      <c r="F560" s="95">
        <v>12</v>
      </c>
      <c r="G560" s="86">
        <v>12</v>
      </c>
      <c r="H560" s="109" t="s">
        <v>1829</v>
      </c>
      <c r="I560" s="93" t="s">
        <v>3721</v>
      </c>
      <c r="J560" s="86" t="s">
        <v>1830</v>
      </c>
      <c r="K560" s="86" t="s">
        <v>1831</v>
      </c>
      <c r="L560" s="113" t="s">
        <v>3051</v>
      </c>
      <c r="M560" s="113" t="s">
        <v>3051</v>
      </c>
      <c r="N560" s="71"/>
      <c r="O560" s="71"/>
      <c r="P560" s="71"/>
      <c r="Q560" s="71"/>
      <c r="R560" s="71"/>
      <c r="S560" s="71"/>
      <c r="T560" s="71"/>
      <c r="U560" s="71"/>
    </row>
    <row r="561" spans="1:21" s="82" customFormat="1" ht="15" customHeight="1" x14ac:dyDescent="0.15">
      <c r="A561" s="71">
        <f t="shared" si="8"/>
        <v>72013</v>
      </c>
      <c r="B561" s="71" t="s">
        <v>1983</v>
      </c>
      <c r="C561" s="95">
        <v>7</v>
      </c>
      <c r="D561" s="71" t="s">
        <v>1985</v>
      </c>
      <c r="E561" s="95">
        <v>2</v>
      </c>
      <c r="F561" s="95">
        <v>13</v>
      </c>
      <c r="G561" s="86">
        <v>13</v>
      </c>
      <c r="H561" s="109" t="s">
        <v>571</v>
      </c>
      <c r="I561" s="93" t="s">
        <v>3722</v>
      </c>
      <c r="J561" s="86" t="s">
        <v>1832</v>
      </c>
      <c r="K561" s="86" t="s">
        <v>1833</v>
      </c>
      <c r="L561" s="113" t="s">
        <v>3052</v>
      </c>
      <c r="M561" s="113" t="s">
        <v>3053</v>
      </c>
      <c r="N561" s="71"/>
      <c r="O561" s="71"/>
      <c r="P561" s="71"/>
      <c r="Q561" s="71"/>
      <c r="R561" s="71"/>
      <c r="S561" s="71"/>
      <c r="T561" s="71"/>
      <c r="U561" s="71"/>
    </row>
    <row r="562" spans="1:21" s="82" customFormat="1" ht="15" customHeight="1" x14ac:dyDescent="0.15">
      <c r="A562" s="71">
        <f t="shared" si="8"/>
        <v>72014</v>
      </c>
      <c r="B562" s="71" t="s">
        <v>1983</v>
      </c>
      <c r="C562" s="95">
        <v>7</v>
      </c>
      <c r="D562" s="71" t="s">
        <v>1985</v>
      </c>
      <c r="E562" s="95">
        <v>2</v>
      </c>
      <c r="F562" s="95">
        <v>14</v>
      </c>
      <c r="G562" s="86">
        <v>14</v>
      </c>
      <c r="H562" s="109" t="s">
        <v>572</v>
      </c>
      <c r="I562" s="93" t="s">
        <v>3723</v>
      </c>
      <c r="J562" s="86" t="s">
        <v>1834</v>
      </c>
      <c r="K562" s="86" t="s">
        <v>1835</v>
      </c>
      <c r="L562" s="113" t="s">
        <v>3054</v>
      </c>
      <c r="M562" s="113" t="s">
        <v>3055</v>
      </c>
      <c r="N562" s="75"/>
      <c r="O562" s="75"/>
      <c r="P562" s="75"/>
      <c r="Q562" s="75"/>
      <c r="R562" s="75"/>
      <c r="S562" s="75"/>
      <c r="T562" s="75"/>
      <c r="U562" s="75"/>
    </row>
    <row r="563" spans="1:21" s="82" customFormat="1" ht="15" customHeight="1" x14ac:dyDescent="0.15">
      <c r="A563" s="71">
        <f t="shared" si="8"/>
        <v>72015</v>
      </c>
      <c r="B563" s="71" t="s">
        <v>1983</v>
      </c>
      <c r="C563" s="95">
        <v>7</v>
      </c>
      <c r="D563" s="71" t="s">
        <v>1985</v>
      </c>
      <c r="E563" s="95">
        <v>2</v>
      </c>
      <c r="F563" s="95">
        <v>15</v>
      </c>
      <c r="G563" s="86">
        <v>15</v>
      </c>
      <c r="H563" s="109" t="s">
        <v>573</v>
      </c>
      <c r="I563" s="93" t="s">
        <v>3724</v>
      </c>
      <c r="J563" s="86" t="s">
        <v>1836</v>
      </c>
      <c r="K563" s="86" t="s">
        <v>1837</v>
      </c>
      <c r="L563" s="113" t="s">
        <v>3056</v>
      </c>
      <c r="M563" s="113" t="s">
        <v>3057</v>
      </c>
      <c r="N563" s="77"/>
      <c r="O563" s="71"/>
      <c r="P563" s="71"/>
      <c r="Q563" s="71"/>
      <c r="R563" s="71"/>
      <c r="S563" s="71"/>
      <c r="T563" s="71"/>
      <c r="U563" s="71"/>
    </row>
    <row r="564" spans="1:21" s="82" customFormat="1" ht="15" customHeight="1" x14ac:dyDescent="0.15">
      <c r="A564" s="71">
        <f t="shared" si="8"/>
        <v>72016</v>
      </c>
      <c r="B564" s="71" t="s">
        <v>1983</v>
      </c>
      <c r="C564" s="95">
        <v>7</v>
      </c>
      <c r="D564" s="71" t="s">
        <v>1985</v>
      </c>
      <c r="E564" s="95">
        <v>2</v>
      </c>
      <c r="F564" s="95">
        <v>16</v>
      </c>
      <c r="G564" s="86">
        <v>16</v>
      </c>
      <c r="H564" s="109" t="s">
        <v>574</v>
      </c>
      <c r="I564" s="93" t="s">
        <v>3725</v>
      </c>
      <c r="J564" s="86" t="s">
        <v>1838</v>
      </c>
      <c r="K564" s="86" t="s">
        <v>1839</v>
      </c>
      <c r="L564" s="113" t="s">
        <v>3058</v>
      </c>
      <c r="M564" s="113" t="s">
        <v>3059</v>
      </c>
      <c r="O564" s="81"/>
      <c r="P564" s="81"/>
      <c r="Q564" s="81"/>
      <c r="R564" s="81"/>
      <c r="S564" s="81"/>
      <c r="T564" s="81"/>
      <c r="U564" s="81"/>
    </row>
    <row r="565" spans="1:21" s="82" customFormat="1" ht="15" customHeight="1" x14ac:dyDescent="0.15">
      <c r="A565" s="71">
        <f t="shared" si="8"/>
        <v>72017</v>
      </c>
      <c r="B565" s="71" t="s">
        <v>1983</v>
      </c>
      <c r="C565" s="95">
        <v>7</v>
      </c>
      <c r="D565" s="71" t="s">
        <v>1985</v>
      </c>
      <c r="E565" s="95">
        <v>2</v>
      </c>
      <c r="F565" s="95">
        <v>17</v>
      </c>
      <c r="G565" s="86">
        <v>17</v>
      </c>
      <c r="H565" s="109" t="s">
        <v>1840</v>
      </c>
      <c r="I565" s="93" t="s">
        <v>3726</v>
      </c>
      <c r="J565" s="86" t="s">
        <v>1841</v>
      </c>
      <c r="K565" s="86" t="s">
        <v>1842</v>
      </c>
      <c r="L565" s="113" t="s">
        <v>3060</v>
      </c>
      <c r="M565" s="113" t="s">
        <v>3061</v>
      </c>
      <c r="N565" s="75"/>
      <c r="O565" s="75"/>
      <c r="P565" s="75"/>
      <c r="Q565" s="75"/>
      <c r="R565" s="75"/>
      <c r="S565" s="75"/>
      <c r="T565" s="75"/>
      <c r="U565" s="75"/>
    </row>
    <row r="566" spans="1:21" s="82" customFormat="1" ht="15" customHeight="1" x14ac:dyDescent="0.15">
      <c r="A566" s="71">
        <f t="shared" si="8"/>
        <v>72018</v>
      </c>
      <c r="B566" s="71" t="s">
        <v>1983</v>
      </c>
      <c r="C566" s="95">
        <v>7</v>
      </c>
      <c r="D566" s="71" t="s">
        <v>1985</v>
      </c>
      <c r="E566" s="95">
        <v>2</v>
      </c>
      <c r="F566" s="95">
        <v>18</v>
      </c>
      <c r="G566" s="86">
        <v>18</v>
      </c>
      <c r="H566" s="109" t="s">
        <v>575</v>
      </c>
      <c r="I566" s="93" t="s">
        <v>3727</v>
      </c>
      <c r="J566" s="86" t="s">
        <v>1843</v>
      </c>
      <c r="K566" s="86" t="s">
        <v>1844</v>
      </c>
      <c r="L566" s="113" t="s">
        <v>3062</v>
      </c>
      <c r="M566" s="113" t="s">
        <v>3063</v>
      </c>
      <c r="N566" s="71"/>
      <c r="O566" s="71"/>
      <c r="P566" s="71"/>
      <c r="Q566" s="71"/>
      <c r="R566" s="71"/>
      <c r="S566" s="71"/>
      <c r="T566" s="71"/>
      <c r="U566" s="71"/>
    </row>
    <row r="567" spans="1:21" s="82" customFormat="1" ht="15" customHeight="1" x14ac:dyDescent="0.15">
      <c r="A567" s="71">
        <f t="shared" si="8"/>
        <v>72019</v>
      </c>
      <c r="B567" s="71" t="s">
        <v>1983</v>
      </c>
      <c r="C567" s="95">
        <v>7</v>
      </c>
      <c r="D567" s="71" t="s">
        <v>1985</v>
      </c>
      <c r="E567" s="95">
        <v>2</v>
      </c>
      <c r="F567" s="95">
        <v>19</v>
      </c>
      <c r="G567" s="86">
        <v>19</v>
      </c>
      <c r="H567" s="109" t="s">
        <v>1845</v>
      </c>
      <c r="I567" s="93" t="s">
        <v>3728</v>
      </c>
      <c r="J567" s="86" t="s">
        <v>1843</v>
      </c>
      <c r="K567" s="86" t="s">
        <v>1846</v>
      </c>
      <c r="L567" s="113" t="s">
        <v>3064</v>
      </c>
      <c r="M567" s="113" t="s">
        <v>3065</v>
      </c>
      <c r="N567" s="71"/>
      <c r="O567" s="71"/>
      <c r="P567" s="71"/>
      <c r="Q567" s="71"/>
      <c r="R567" s="71"/>
      <c r="S567" s="71"/>
      <c r="T567" s="71"/>
      <c r="U567" s="71"/>
    </row>
    <row r="568" spans="1:21" s="82" customFormat="1" ht="15" customHeight="1" x14ac:dyDescent="0.15">
      <c r="A568" s="71">
        <f t="shared" si="8"/>
        <v>72020</v>
      </c>
      <c r="B568" s="71" t="s">
        <v>1983</v>
      </c>
      <c r="C568" s="95">
        <v>7</v>
      </c>
      <c r="D568" s="71" t="s">
        <v>1985</v>
      </c>
      <c r="E568" s="95">
        <v>2</v>
      </c>
      <c r="F568" s="95">
        <v>20</v>
      </c>
      <c r="G568" s="86">
        <v>20</v>
      </c>
      <c r="H568" s="109" t="s">
        <v>576</v>
      </c>
      <c r="I568" s="93" t="s">
        <v>3729</v>
      </c>
      <c r="J568" s="86" t="s">
        <v>1843</v>
      </c>
      <c r="K568" s="86" t="s">
        <v>1847</v>
      </c>
      <c r="L568" s="113" t="s">
        <v>3066</v>
      </c>
      <c r="M568" s="113" t="s">
        <v>3067</v>
      </c>
      <c r="N568" s="71"/>
      <c r="O568" s="71"/>
      <c r="P568" s="71"/>
      <c r="Q568" s="71"/>
      <c r="R568" s="71"/>
      <c r="S568" s="71"/>
      <c r="T568" s="71"/>
      <c r="U568" s="71"/>
    </row>
    <row r="569" spans="1:21" s="82" customFormat="1" ht="15" customHeight="1" x14ac:dyDescent="0.15">
      <c r="A569" s="71">
        <f t="shared" si="8"/>
        <v>72021</v>
      </c>
      <c r="B569" s="71" t="s">
        <v>1983</v>
      </c>
      <c r="C569" s="95">
        <v>7</v>
      </c>
      <c r="D569" s="71" t="s">
        <v>1985</v>
      </c>
      <c r="E569" s="95">
        <v>2</v>
      </c>
      <c r="F569" s="95">
        <v>21</v>
      </c>
      <c r="G569" s="86">
        <v>21</v>
      </c>
      <c r="H569" s="109" t="s">
        <v>577</v>
      </c>
      <c r="I569" s="93" t="s">
        <v>3730</v>
      </c>
      <c r="J569" s="86" t="s">
        <v>1848</v>
      </c>
      <c r="K569" s="86" t="s">
        <v>1849</v>
      </c>
      <c r="L569" s="113" t="s">
        <v>3068</v>
      </c>
      <c r="M569" s="113" t="s">
        <v>3069</v>
      </c>
      <c r="N569" s="74"/>
      <c r="O569" s="71"/>
      <c r="P569" s="71"/>
      <c r="Q569" s="71"/>
      <c r="R569" s="71"/>
      <c r="S569" s="71"/>
      <c r="T569" s="71"/>
      <c r="U569" s="71"/>
    </row>
    <row r="570" spans="1:21" s="82" customFormat="1" ht="15" customHeight="1" x14ac:dyDescent="0.15">
      <c r="A570" s="71">
        <f t="shared" si="8"/>
        <v>72022</v>
      </c>
      <c r="B570" s="71" t="s">
        <v>1983</v>
      </c>
      <c r="C570" s="95">
        <v>7</v>
      </c>
      <c r="D570" s="71" t="s">
        <v>1985</v>
      </c>
      <c r="E570" s="95">
        <v>2</v>
      </c>
      <c r="F570" s="95">
        <v>22</v>
      </c>
      <c r="G570" s="86">
        <v>22</v>
      </c>
      <c r="H570" s="109" t="s">
        <v>1850</v>
      </c>
      <c r="I570" s="93" t="s">
        <v>3731</v>
      </c>
      <c r="J570" s="86" t="s">
        <v>1851</v>
      </c>
      <c r="K570" s="86" t="s">
        <v>1852</v>
      </c>
      <c r="L570" s="113" t="s">
        <v>3070</v>
      </c>
      <c r="M570" s="113" t="s">
        <v>3071</v>
      </c>
      <c r="N570" s="72"/>
      <c r="O570" s="77"/>
      <c r="P570" s="77"/>
      <c r="Q570" s="77"/>
      <c r="R570" s="77"/>
      <c r="S570" s="77"/>
      <c r="T570" s="77"/>
      <c r="U570" s="77"/>
    </row>
    <row r="571" spans="1:21" s="82" customFormat="1" ht="15" customHeight="1" x14ac:dyDescent="0.15">
      <c r="A571" s="71">
        <f t="shared" si="8"/>
        <v>72023</v>
      </c>
      <c r="B571" s="71" t="s">
        <v>1983</v>
      </c>
      <c r="C571" s="95">
        <v>7</v>
      </c>
      <c r="D571" s="71" t="s">
        <v>1985</v>
      </c>
      <c r="E571" s="95">
        <v>2</v>
      </c>
      <c r="F571" s="95">
        <v>23</v>
      </c>
      <c r="G571" s="86">
        <v>23</v>
      </c>
      <c r="H571" s="109" t="s">
        <v>578</v>
      </c>
      <c r="I571" s="93" t="s">
        <v>3732</v>
      </c>
      <c r="J571" s="86" t="s">
        <v>1853</v>
      </c>
      <c r="K571" s="86" t="s">
        <v>1854</v>
      </c>
      <c r="L571" s="113" t="s">
        <v>3072</v>
      </c>
      <c r="M571" s="113" t="s">
        <v>3073</v>
      </c>
      <c r="N571" s="71"/>
      <c r="O571" s="71"/>
      <c r="P571" s="71"/>
      <c r="Q571" s="71"/>
      <c r="R571" s="71"/>
      <c r="S571" s="71"/>
      <c r="T571" s="71"/>
      <c r="U571" s="71"/>
    </row>
    <row r="572" spans="1:21" s="82" customFormat="1" ht="15" customHeight="1" x14ac:dyDescent="0.15">
      <c r="A572" s="71">
        <f t="shared" si="8"/>
        <v>72024</v>
      </c>
      <c r="B572" s="71" t="s">
        <v>1983</v>
      </c>
      <c r="C572" s="95">
        <v>7</v>
      </c>
      <c r="D572" s="71" t="s">
        <v>1985</v>
      </c>
      <c r="E572" s="95">
        <v>2</v>
      </c>
      <c r="F572" s="95">
        <v>24</v>
      </c>
      <c r="G572" s="86">
        <v>24</v>
      </c>
      <c r="H572" s="109" t="s">
        <v>579</v>
      </c>
      <c r="I572" s="93" t="s">
        <v>3733</v>
      </c>
      <c r="J572" s="86" t="s">
        <v>1855</v>
      </c>
      <c r="K572" s="86" t="s">
        <v>1856</v>
      </c>
      <c r="L572" s="86" t="s">
        <v>3074</v>
      </c>
      <c r="M572" s="113" t="s">
        <v>3075</v>
      </c>
      <c r="N572" s="77"/>
      <c r="O572" s="71"/>
      <c r="P572" s="71"/>
      <c r="Q572" s="71"/>
      <c r="R572" s="71"/>
      <c r="S572" s="71"/>
      <c r="T572" s="71"/>
      <c r="U572" s="71"/>
    </row>
    <row r="573" spans="1:21" s="82" customFormat="1" ht="15" customHeight="1" x14ac:dyDescent="0.15">
      <c r="A573" s="71">
        <f t="shared" si="8"/>
        <v>72025</v>
      </c>
      <c r="B573" s="71" t="s">
        <v>1983</v>
      </c>
      <c r="C573" s="95">
        <v>7</v>
      </c>
      <c r="D573" s="71" t="s">
        <v>1985</v>
      </c>
      <c r="E573" s="95">
        <v>2</v>
      </c>
      <c r="F573" s="95">
        <v>25</v>
      </c>
      <c r="G573" s="86">
        <v>25</v>
      </c>
      <c r="H573" s="109" t="s">
        <v>580</v>
      </c>
      <c r="I573" s="93" t="s">
        <v>3734</v>
      </c>
      <c r="J573" s="86" t="s">
        <v>1857</v>
      </c>
      <c r="K573" s="86" t="s">
        <v>1858</v>
      </c>
      <c r="L573" s="86" t="s">
        <v>3076</v>
      </c>
      <c r="M573" s="113" t="s">
        <v>3077</v>
      </c>
      <c r="N573" s="75"/>
      <c r="O573" s="75"/>
      <c r="P573" s="75"/>
      <c r="Q573" s="75"/>
      <c r="R573" s="75"/>
      <c r="S573" s="75"/>
      <c r="T573" s="75"/>
      <c r="U573" s="75"/>
    </row>
    <row r="574" spans="1:21" s="82" customFormat="1" ht="15" customHeight="1" x14ac:dyDescent="0.15">
      <c r="A574" s="71">
        <f t="shared" ref="A574:A604" si="9">+C574*10000+E574*1000+F574</f>
        <v>72026</v>
      </c>
      <c r="B574" s="71" t="s">
        <v>1983</v>
      </c>
      <c r="C574" s="95">
        <v>7</v>
      </c>
      <c r="D574" s="71" t="s">
        <v>1985</v>
      </c>
      <c r="E574" s="95">
        <v>2</v>
      </c>
      <c r="F574" s="95">
        <v>26</v>
      </c>
      <c r="G574" s="86">
        <v>26</v>
      </c>
      <c r="H574" s="109" t="s">
        <v>1859</v>
      </c>
      <c r="I574" s="93" t="s">
        <v>3735</v>
      </c>
      <c r="J574" s="86" t="s">
        <v>1860</v>
      </c>
      <c r="K574" s="86" t="s">
        <v>1861</v>
      </c>
      <c r="L574" s="86" t="s">
        <v>3078</v>
      </c>
      <c r="M574" s="113" t="s">
        <v>3079</v>
      </c>
      <c r="N574" s="81"/>
      <c r="O574" s="81"/>
      <c r="P574" s="81"/>
      <c r="Q574" s="81"/>
      <c r="R574" s="81"/>
      <c r="S574" s="81"/>
      <c r="T574" s="81"/>
      <c r="U574" s="81"/>
    </row>
    <row r="575" spans="1:21" s="82" customFormat="1" ht="15" customHeight="1" x14ac:dyDescent="0.15">
      <c r="A575" s="71">
        <f t="shared" si="9"/>
        <v>72027</v>
      </c>
      <c r="B575" s="71" t="s">
        <v>1983</v>
      </c>
      <c r="C575" s="95">
        <v>7</v>
      </c>
      <c r="D575" s="71" t="s">
        <v>1985</v>
      </c>
      <c r="E575" s="95">
        <v>2</v>
      </c>
      <c r="F575" s="95">
        <v>27</v>
      </c>
      <c r="G575" s="86">
        <v>27</v>
      </c>
      <c r="H575" s="109" t="s">
        <v>581</v>
      </c>
      <c r="I575" s="93" t="s">
        <v>3736</v>
      </c>
      <c r="J575" s="86" t="s">
        <v>1862</v>
      </c>
      <c r="K575" s="86" t="s">
        <v>1863</v>
      </c>
      <c r="L575" s="86" t="s">
        <v>3080</v>
      </c>
      <c r="M575" s="113" t="s">
        <v>3081</v>
      </c>
      <c r="N575" s="71"/>
      <c r="O575" s="72"/>
      <c r="P575" s="79"/>
      <c r="Q575" s="79"/>
      <c r="R575" s="79"/>
      <c r="S575" s="79"/>
      <c r="T575" s="79"/>
      <c r="U575" s="79"/>
    </row>
    <row r="576" spans="1:21" s="82" customFormat="1" ht="15" customHeight="1" x14ac:dyDescent="0.15">
      <c r="A576" s="71">
        <f t="shared" si="9"/>
        <v>72028</v>
      </c>
      <c r="B576" s="71" t="s">
        <v>1983</v>
      </c>
      <c r="C576" s="95">
        <v>7</v>
      </c>
      <c r="D576" s="71" t="s">
        <v>1985</v>
      </c>
      <c r="E576" s="95">
        <v>2</v>
      </c>
      <c r="F576" s="95">
        <v>28</v>
      </c>
      <c r="G576" s="86">
        <v>28</v>
      </c>
      <c r="H576" s="109" t="s">
        <v>1864</v>
      </c>
      <c r="I576" s="93" t="s">
        <v>3737</v>
      </c>
      <c r="J576" s="86" t="s">
        <v>1865</v>
      </c>
      <c r="K576" s="86" t="s">
        <v>1866</v>
      </c>
      <c r="L576" s="86" t="s">
        <v>3082</v>
      </c>
      <c r="M576" s="113" t="s">
        <v>3083</v>
      </c>
      <c r="N576" s="71"/>
      <c r="O576" s="71"/>
      <c r="P576" s="71"/>
      <c r="Q576" s="71"/>
      <c r="R576" s="71"/>
      <c r="S576" s="71"/>
      <c r="T576" s="71"/>
      <c r="U576" s="71"/>
    </row>
    <row r="577" spans="1:21" s="82" customFormat="1" ht="15" customHeight="1" x14ac:dyDescent="0.15">
      <c r="A577" s="71">
        <f t="shared" si="9"/>
        <v>72029</v>
      </c>
      <c r="B577" s="71" t="s">
        <v>1983</v>
      </c>
      <c r="C577" s="95">
        <v>7</v>
      </c>
      <c r="D577" s="71" t="s">
        <v>1985</v>
      </c>
      <c r="E577" s="95">
        <v>2</v>
      </c>
      <c r="F577" s="95">
        <v>29</v>
      </c>
      <c r="G577" s="86">
        <v>29</v>
      </c>
      <c r="H577" s="109" t="s">
        <v>582</v>
      </c>
      <c r="I577" s="93" t="s">
        <v>3738</v>
      </c>
      <c r="J577" s="86" t="s">
        <v>1867</v>
      </c>
      <c r="K577" s="86" t="s">
        <v>1868</v>
      </c>
      <c r="L577" s="86" t="s">
        <v>3084</v>
      </c>
      <c r="M577" s="113" t="s">
        <v>3085</v>
      </c>
      <c r="N577" s="71"/>
      <c r="O577" s="71"/>
      <c r="P577" s="71"/>
      <c r="Q577" s="71"/>
      <c r="R577" s="71"/>
      <c r="S577" s="71"/>
      <c r="T577" s="71"/>
      <c r="U577" s="71"/>
    </row>
    <row r="578" spans="1:21" s="82" customFormat="1" ht="15" customHeight="1" x14ac:dyDescent="0.15">
      <c r="A578" s="71">
        <f t="shared" si="9"/>
        <v>72030</v>
      </c>
      <c r="B578" s="71" t="s">
        <v>1983</v>
      </c>
      <c r="C578" s="95">
        <v>7</v>
      </c>
      <c r="D578" s="71" t="s">
        <v>1985</v>
      </c>
      <c r="E578" s="95">
        <v>2</v>
      </c>
      <c r="F578" s="95">
        <v>30</v>
      </c>
      <c r="G578" s="86">
        <v>30</v>
      </c>
      <c r="H578" s="109" t="s">
        <v>1869</v>
      </c>
      <c r="I578" s="93" t="s">
        <v>3739</v>
      </c>
      <c r="J578" s="86" t="s">
        <v>1870</v>
      </c>
      <c r="K578" s="86" t="s">
        <v>1871</v>
      </c>
      <c r="L578" s="86" t="s">
        <v>3086</v>
      </c>
      <c r="M578" s="113" t="s">
        <v>3087</v>
      </c>
      <c r="N578" s="71"/>
      <c r="O578" s="71"/>
      <c r="P578" s="71"/>
      <c r="Q578" s="71"/>
      <c r="R578" s="71"/>
      <c r="S578" s="71"/>
      <c r="T578" s="71"/>
      <c r="U578" s="71"/>
    </row>
    <row r="579" spans="1:21" s="82" customFormat="1" ht="15" customHeight="1" x14ac:dyDescent="0.15">
      <c r="A579" s="71">
        <f t="shared" si="9"/>
        <v>72031</v>
      </c>
      <c r="B579" s="71" t="s">
        <v>1983</v>
      </c>
      <c r="C579" s="95">
        <v>7</v>
      </c>
      <c r="D579" s="71" t="s">
        <v>1985</v>
      </c>
      <c r="E579" s="95">
        <v>2</v>
      </c>
      <c r="F579" s="95">
        <v>31</v>
      </c>
      <c r="G579" s="86">
        <v>31</v>
      </c>
      <c r="H579" s="109" t="s">
        <v>583</v>
      </c>
      <c r="I579" s="93" t="s">
        <v>3740</v>
      </c>
      <c r="J579" s="86" t="s">
        <v>1872</v>
      </c>
      <c r="K579" s="86" t="s">
        <v>1873</v>
      </c>
      <c r="L579" s="86" t="s">
        <v>3088</v>
      </c>
      <c r="M579" s="113" t="s">
        <v>3089</v>
      </c>
      <c r="N579" s="72"/>
      <c r="O579" s="71"/>
      <c r="P579" s="77"/>
      <c r="Q579" s="77"/>
      <c r="R579" s="77"/>
      <c r="S579" s="77"/>
      <c r="T579" s="77"/>
      <c r="U579" s="77"/>
    </row>
    <row r="580" spans="1:21" s="82" customFormat="1" ht="15" customHeight="1" x14ac:dyDescent="0.15">
      <c r="A580" s="71">
        <f t="shared" si="9"/>
        <v>72032</v>
      </c>
      <c r="B580" s="71" t="s">
        <v>1983</v>
      </c>
      <c r="C580" s="95">
        <v>7</v>
      </c>
      <c r="D580" s="71" t="s">
        <v>1985</v>
      </c>
      <c r="E580" s="95">
        <v>2</v>
      </c>
      <c r="F580" s="95">
        <v>32</v>
      </c>
      <c r="G580" s="86">
        <v>32</v>
      </c>
      <c r="H580" s="109" t="s">
        <v>1874</v>
      </c>
      <c r="I580" s="93" t="s">
        <v>3741</v>
      </c>
      <c r="J580" s="86" t="s">
        <v>1875</v>
      </c>
      <c r="K580" s="86" t="s">
        <v>1876</v>
      </c>
      <c r="L580" s="86" t="s">
        <v>3090</v>
      </c>
      <c r="M580" s="113" t="s">
        <v>3091</v>
      </c>
      <c r="N580" s="71"/>
      <c r="O580" s="72"/>
      <c r="P580" s="79"/>
      <c r="Q580" s="79"/>
      <c r="R580" s="79"/>
      <c r="S580" s="79"/>
      <c r="T580" s="79"/>
      <c r="U580" s="79"/>
    </row>
    <row r="581" spans="1:21" s="82" customFormat="1" ht="15" customHeight="1" x14ac:dyDescent="0.15">
      <c r="A581" s="71">
        <f t="shared" si="9"/>
        <v>72033</v>
      </c>
      <c r="B581" s="71" t="s">
        <v>1983</v>
      </c>
      <c r="C581" s="95">
        <v>7</v>
      </c>
      <c r="D581" s="71" t="s">
        <v>1985</v>
      </c>
      <c r="E581" s="95">
        <v>2</v>
      </c>
      <c r="F581" s="95">
        <v>33</v>
      </c>
      <c r="G581" s="86">
        <v>33</v>
      </c>
      <c r="H581" s="109" t="s">
        <v>584</v>
      </c>
      <c r="I581" s="93" t="s">
        <v>3742</v>
      </c>
      <c r="J581" s="86" t="s">
        <v>1877</v>
      </c>
      <c r="K581" s="86" t="s">
        <v>1878</v>
      </c>
      <c r="L581" s="86" t="s">
        <v>3092</v>
      </c>
      <c r="M581" s="113" t="s">
        <v>3093</v>
      </c>
      <c r="N581" s="72"/>
      <c r="O581" s="77"/>
      <c r="P581" s="77"/>
      <c r="Q581" s="77"/>
      <c r="R581" s="77"/>
      <c r="S581" s="77"/>
      <c r="T581" s="77"/>
      <c r="U581" s="77"/>
    </row>
    <row r="582" spans="1:21" s="82" customFormat="1" ht="15" customHeight="1" x14ac:dyDescent="0.15">
      <c r="A582" s="71">
        <f t="shared" si="9"/>
        <v>72034</v>
      </c>
      <c r="B582" s="71" t="s">
        <v>1983</v>
      </c>
      <c r="C582" s="95">
        <v>7</v>
      </c>
      <c r="D582" s="71" t="s">
        <v>1985</v>
      </c>
      <c r="E582" s="95">
        <v>2</v>
      </c>
      <c r="F582" s="95">
        <v>34</v>
      </c>
      <c r="G582" s="86">
        <v>34</v>
      </c>
      <c r="H582" s="109" t="s">
        <v>585</v>
      </c>
      <c r="I582" s="93" t="s">
        <v>3743</v>
      </c>
      <c r="J582" s="86" t="s">
        <v>1879</v>
      </c>
      <c r="K582" s="86" t="s">
        <v>1880</v>
      </c>
      <c r="L582" s="86" t="s">
        <v>3094</v>
      </c>
      <c r="M582" s="113" t="s">
        <v>3095</v>
      </c>
      <c r="N582" s="81"/>
      <c r="O582" s="81"/>
      <c r="P582" s="81"/>
      <c r="Q582" s="81"/>
      <c r="R582" s="81"/>
      <c r="S582" s="81"/>
      <c r="T582" s="81"/>
      <c r="U582" s="81"/>
    </row>
    <row r="583" spans="1:21" s="82" customFormat="1" ht="15" customHeight="1" x14ac:dyDescent="0.15">
      <c r="A583" s="71">
        <f t="shared" si="9"/>
        <v>72035</v>
      </c>
      <c r="B583" s="71" t="s">
        <v>1983</v>
      </c>
      <c r="C583" s="95">
        <v>7</v>
      </c>
      <c r="D583" s="71" t="s">
        <v>1985</v>
      </c>
      <c r="E583" s="95">
        <v>2</v>
      </c>
      <c r="F583" s="95">
        <v>35</v>
      </c>
      <c r="G583" s="86">
        <v>35</v>
      </c>
      <c r="H583" s="109" t="s">
        <v>586</v>
      </c>
      <c r="I583" s="93" t="s">
        <v>3744</v>
      </c>
      <c r="J583" s="86" t="s">
        <v>1881</v>
      </c>
      <c r="K583" s="86" t="s">
        <v>1882</v>
      </c>
      <c r="L583" s="86" t="s">
        <v>3096</v>
      </c>
      <c r="M583" s="113" t="s">
        <v>3097</v>
      </c>
      <c r="N583" s="71"/>
      <c r="O583" s="71"/>
      <c r="P583" s="71"/>
      <c r="Q583" s="71"/>
      <c r="R583" s="71"/>
      <c r="S583" s="71"/>
      <c r="T583" s="71"/>
      <c r="U583" s="71"/>
    </row>
    <row r="584" spans="1:21" s="82" customFormat="1" ht="15" customHeight="1" x14ac:dyDescent="0.15">
      <c r="A584" s="71">
        <f t="shared" si="9"/>
        <v>72036</v>
      </c>
      <c r="B584" s="71" t="s">
        <v>1983</v>
      </c>
      <c r="C584" s="95">
        <v>7</v>
      </c>
      <c r="D584" s="71" t="s">
        <v>1985</v>
      </c>
      <c r="E584" s="95">
        <v>2</v>
      </c>
      <c r="F584" s="95">
        <v>36</v>
      </c>
      <c r="G584" s="86">
        <v>36</v>
      </c>
      <c r="H584" s="109" t="s">
        <v>587</v>
      </c>
      <c r="I584" s="93" t="s">
        <v>3745</v>
      </c>
      <c r="J584" s="86" t="s">
        <v>1883</v>
      </c>
      <c r="K584" s="86" t="s">
        <v>1884</v>
      </c>
      <c r="L584" s="86" t="s">
        <v>3098</v>
      </c>
      <c r="M584" s="113" t="s">
        <v>3099</v>
      </c>
      <c r="N584" s="77"/>
      <c r="O584" s="71"/>
      <c r="P584" s="71"/>
      <c r="Q584" s="71"/>
      <c r="R584" s="71"/>
      <c r="S584" s="71"/>
      <c r="T584" s="71"/>
      <c r="U584" s="71"/>
    </row>
    <row r="585" spans="1:21" s="82" customFormat="1" ht="15" customHeight="1" x14ac:dyDescent="0.15">
      <c r="A585" s="71">
        <f t="shared" si="9"/>
        <v>72037</v>
      </c>
      <c r="B585" s="71" t="s">
        <v>1983</v>
      </c>
      <c r="C585" s="95">
        <v>7</v>
      </c>
      <c r="D585" s="71" t="s">
        <v>1985</v>
      </c>
      <c r="E585" s="95">
        <v>2</v>
      </c>
      <c r="F585" s="95">
        <v>37</v>
      </c>
      <c r="G585" s="86">
        <v>37</v>
      </c>
      <c r="H585" s="109" t="s">
        <v>588</v>
      </c>
      <c r="I585" s="93" t="s">
        <v>3746</v>
      </c>
      <c r="J585" s="86" t="s">
        <v>1885</v>
      </c>
      <c r="K585" s="86" t="s">
        <v>1886</v>
      </c>
      <c r="L585" s="86" t="s">
        <v>3100</v>
      </c>
      <c r="M585" s="113" t="s">
        <v>3101</v>
      </c>
      <c r="N585" s="71"/>
      <c r="O585" s="71"/>
      <c r="P585" s="71"/>
      <c r="Q585" s="71"/>
      <c r="R585" s="71"/>
      <c r="S585" s="71"/>
      <c r="T585" s="71"/>
      <c r="U585" s="71"/>
    </row>
    <row r="586" spans="1:21" s="82" customFormat="1" ht="15" customHeight="1" x14ac:dyDescent="0.15">
      <c r="A586" s="71">
        <f t="shared" si="9"/>
        <v>72038</v>
      </c>
      <c r="B586" s="71" t="s">
        <v>1983</v>
      </c>
      <c r="C586" s="95">
        <v>7</v>
      </c>
      <c r="D586" s="71" t="s">
        <v>1985</v>
      </c>
      <c r="E586" s="95">
        <v>2</v>
      </c>
      <c r="F586" s="95">
        <v>38</v>
      </c>
      <c r="G586" s="86">
        <v>38</v>
      </c>
      <c r="H586" s="109" t="s">
        <v>589</v>
      </c>
      <c r="I586" s="93" t="s">
        <v>3747</v>
      </c>
      <c r="J586" s="86" t="s">
        <v>1887</v>
      </c>
      <c r="K586" s="86" t="s">
        <v>1888</v>
      </c>
      <c r="L586" s="86" t="s">
        <v>3102</v>
      </c>
      <c r="M586" s="113" t="s">
        <v>3103</v>
      </c>
      <c r="N586" s="75"/>
      <c r="O586" s="71"/>
      <c r="P586" s="71"/>
      <c r="Q586" s="71"/>
      <c r="R586" s="71"/>
      <c r="S586" s="71"/>
      <c r="T586" s="71"/>
      <c r="U586" s="71"/>
    </row>
    <row r="587" spans="1:21" s="82" customFormat="1" ht="15" customHeight="1" x14ac:dyDescent="0.15">
      <c r="A587" s="71">
        <f t="shared" si="9"/>
        <v>72039</v>
      </c>
      <c r="B587" s="71" t="s">
        <v>1983</v>
      </c>
      <c r="C587" s="95">
        <v>7</v>
      </c>
      <c r="D587" s="71" t="s">
        <v>1985</v>
      </c>
      <c r="E587" s="95">
        <v>2</v>
      </c>
      <c r="F587" s="95">
        <v>39</v>
      </c>
      <c r="G587" s="86">
        <v>39</v>
      </c>
      <c r="H587" s="109" t="s">
        <v>590</v>
      </c>
      <c r="I587" s="93" t="s">
        <v>3748</v>
      </c>
      <c r="J587" s="86" t="s">
        <v>1889</v>
      </c>
      <c r="K587" s="86" t="s">
        <v>1890</v>
      </c>
      <c r="L587" s="86" t="s">
        <v>3104</v>
      </c>
      <c r="M587" s="113" t="s">
        <v>3105</v>
      </c>
      <c r="N587" s="75"/>
      <c r="O587" s="71"/>
      <c r="P587" s="71"/>
      <c r="Q587" s="71"/>
      <c r="R587" s="71"/>
      <c r="S587" s="71"/>
      <c r="T587" s="71"/>
      <c r="U587" s="71"/>
    </row>
    <row r="588" spans="1:21" s="82" customFormat="1" ht="15" customHeight="1" x14ac:dyDescent="0.15">
      <c r="A588" s="71">
        <f t="shared" si="9"/>
        <v>73001</v>
      </c>
      <c r="B588" s="71" t="s">
        <v>1983</v>
      </c>
      <c r="C588" s="95">
        <v>7</v>
      </c>
      <c r="D588" s="71" t="s">
        <v>1986</v>
      </c>
      <c r="E588" s="95">
        <v>3</v>
      </c>
      <c r="F588" s="95">
        <v>1</v>
      </c>
      <c r="G588" s="86">
        <v>1</v>
      </c>
      <c r="H588" s="109" t="s">
        <v>1891</v>
      </c>
      <c r="I588" s="93" t="s">
        <v>3749</v>
      </c>
      <c r="J588" s="86" t="s">
        <v>1892</v>
      </c>
      <c r="K588" s="86" t="s">
        <v>1893</v>
      </c>
      <c r="L588" s="86" t="s">
        <v>3106</v>
      </c>
      <c r="M588" s="113" t="s">
        <v>3107</v>
      </c>
      <c r="N588" s="72"/>
      <c r="O588" s="77"/>
      <c r="P588" s="77"/>
      <c r="Q588" s="77"/>
      <c r="R588" s="77"/>
      <c r="S588" s="77"/>
      <c r="T588" s="77"/>
      <c r="U588" s="77"/>
    </row>
    <row r="589" spans="1:21" s="82" customFormat="1" ht="15" customHeight="1" x14ac:dyDescent="0.15">
      <c r="A589" s="71">
        <f t="shared" si="9"/>
        <v>73002</v>
      </c>
      <c r="B589" s="71" t="s">
        <v>1983</v>
      </c>
      <c r="C589" s="95">
        <v>7</v>
      </c>
      <c r="D589" s="71" t="s">
        <v>1986</v>
      </c>
      <c r="E589" s="95">
        <v>3</v>
      </c>
      <c r="F589" s="95">
        <v>2</v>
      </c>
      <c r="G589" s="86">
        <v>2</v>
      </c>
      <c r="H589" s="109" t="s">
        <v>1894</v>
      </c>
      <c r="I589" s="93" t="s">
        <v>3750</v>
      </c>
      <c r="J589" s="86" t="s">
        <v>1805</v>
      </c>
      <c r="K589" s="86" t="s">
        <v>1895</v>
      </c>
      <c r="L589" s="86" t="s">
        <v>3108</v>
      </c>
      <c r="M589" s="113" t="s">
        <v>3109</v>
      </c>
      <c r="N589" s="81"/>
      <c r="O589" s="71"/>
      <c r="P589" s="79"/>
      <c r="Q589" s="79"/>
      <c r="R589" s="79"/>
      <c r="S589" s="79"/>
      <c r="T589" s="79"/>
      <c r="U589" s="79"/>
    </row>
    <row r="590" spans="1:21" s="82" customFormat="1" ht="15" customHeight="1" x14ac:dyDescent="0.15">
      <c r="A590" s="71">
        <f t="shared" si="9"/>
        <v>73003</v>
      </c>
      <c r="B590" s="71" t="s">
        <v>1983</v>
      </c>
      <c r="C590" s="95">
        <v>7</v>
      </c>
      <c r="D590" s="71" t="s">
        <v>1986</v>
      </c>
      <c r="E590" s="95">
        <v>3</v>
      </c>
      <c r="F590" s="95">
        <v>3</v>
      </c>
      <c r="G590" s="86">
        <v>3</v>
      </c>
      <c r="H590" s="109" t="s">
        <v>591</v>
      </c>
      <c r="I590" s="93" t="s">
        <v>3751</v>
      </c>
      <c r="J590" s="86" t="s">
        <v>1811</v>
      </c>
      <c r="K590" s="86" t="s">
        <v>1896</v>
      </c>
      <c r="L590" s="86" t="s">
        <v>3110</v>
      </c>
      <c r="M590" s="113" t="s">
        <v>3111</v>
      </c>
      <c r="N590" s="75"/>
      <c r="O590" s="75"/>
      <c r="P590" s="75"/>
      <c r="Q590" s="75"/>
      <c r="R590" s="75"/>
      <c r="S590" s="75"/>
      <c r="T590" s="75"/>
      <c r="U590" s="75"/>
    </row>
    <row r="591" spans="1:21" s="82" customFormat="1" ht="15" customHeight="1" x14ac:dyDescent="0.15">
      <c r="A591" s="71">
        <f t="shared" si="9"/>
        <v>73004</v>
      </c>
      <c r="B591" s="71" t="s">
        <v>1983</v>
      </c>
      <c r="C591" s="95">
        <v>7</v>
      </c>
      <c r="D591" s="71" t="s">
        <v>1986</v>
      </c>
      <c r="E591" s="95">
        <v>3</v>
      </c>
      <c r="F591" s="95">
        <v>4</v>
      </c>
      <c r="G591" s="86">
        <v>4</v>
      </c>
      <c r="H591" s="109" t="s">
        <v>592</v>
      </c>
      <c r="I591" s="93" t="s">
        <v>3752</v>
      </c>
      <c r="J591" s="86" t="s">
        <v>1827</v>
      </c>
      <c r="K591" s="86" t="s">
        <v>1897</v>
      </c>
      <c r="L591" s="86" t="s">
        <v>3112</v>
      </c>
      <c r="M591" s="113" t="s">
        <v>3113</v>
      </c>
      <c r="N591" s="81"/>
      <c r="O591" s="71"/>
      <c r="P591" s="79"/>
      <c r="Q591" s="79"/>
      <c r="R591" s="79"/>
      <c r="S591" s="79"/>
      <c r="T591" s="79"/>
      <c r="U591" s="79"/>
    </row>
    <row r="592" spans="1:21" s="82" customFormat="1" ht="15" customHeight="1" x14ac:dyDescent="0.15">
      <c r="A592" s="71">
        <f t="shared" si="9"/>
        <v>73005</v>
      </c>
      <c r="B592" s="71" t="s">
        <v>1983</v>
      </c>
      <c r="C592" s="95">
        <v>7</v>
      </c>
      <c r="D592" s="71" t="s">
        <v>1986</v>
      </c>
      <c r="E592" s="95">
        <v>3</v>
      </c>
      <c r="F592" s="95">
        <v>5</v>
      </c>
      <c r="G592" s="86">
        <v>5</v>
      </c>
      <c r="H592" s="109" t="s">
        <v>593</v>
      </c>
      <c r="I592" s="93" t="s">
        <v>3753</v>
      </c>
      <c r="J592" s="86" t="s">
        <v>1898</v>
      </c>
      <c r="K592" s="86" t="s">
        <v>1899</v>
      </c>
      <c r="L592" s="86" t="s">
        <v>3114</v>
      </c>
      <c r="M592" s="113" t="s">
        <v>3115</v>
      </c>
      <c r="N592" s="81"/>
      <c r="O592" s="71"/>
      <c r="P592" s="79"/>
      <c r="Q592" s="79"/>
      <c r="R592" s="79"/>
      <c r="S592" s="79"/>
      <c r="T592" s="79"/>
      <c r="U592" s="79"/>
    </row>
    <row r="593" spans="1:21" s="82" customFormat="1" ht="15" customHeight="1" x14ac:dyDescent="0.15">
      <c r="A593" s="71">
        <f t="shared" si="9"/>
        <v>73006</v>
      </c>
      <c r="B593" s="71" t="s">
        <v>1983</v>
      </c>
      <c r="C593" s="95">
        <v>7</v>
      </c>
      <c r="D593" s="71" t="s">
        <v>1986</v>
      </c>
      <c r="E593" s="95">
        <v>3</v>
      </c>
      <c r="F593" s="95">
        <v>6</v>
      </c>
      <c r="G593" s="86">
        <v>6</v>
      </c>
      <c r="H593" s="109" t="s">
        <v>1900</v>
      </c>
      <c r="I593" s="93" t="s">
        <v>3754</v>
      </c>
      <c r="J593" s="86" t="s">
        <v>1830</v>
      </c>
      <c r="K593" s="86" t="s">
        <v>1831</v>
      </c>
      <c r="L593" s="86" t="s">
        <v>3051</v>
      </c>
      <c r="M593" s="113" t="s">
        <v>3051</v>
      </c>
      <c r="N593" s="75"/>
      <c r="O593" s="75"/>
      <c r="P593" s="75"/>
      <c r="Q593" s="75"/>
      <c r="R593" s="75"/>
      <c r="S593" s="75"/>
      <c r="T593" s="75"/>
      <c r="U593" s="75"/>
    </row>
    <row r="594" spans="1:21" s="82" customFormat="1" ht="15" customHeight="1" x14ac:dyDescent="0.15">
      <c r="A594" s="71">
        <f t="shared" si="9"/>
        <v>73007</v>
      </c>
      <c r="B594" s="71" t="s">
        <v>1983</v>
      </c>
      <c r="C594" s="95">
        <v>7</v>
      </c>
      <c r="D594" s="71" t="s">
        <v>1986</v>
      </c>
      <c r="E594" s="95">
        <v>3</v>
      </c>
      <c r="F594" s="95">
        <v>7</v>
      </c>
      <c r="G594" s="86">
        <v>7</v>
      </c>
      <c r="H594" s="109" t="s">
        <v>1901</v>
      </c>
      <c r="I594" s="93" t="s">
        <v>3755</v>
      </c>
      <c r="J594" s="86" t="s">
        <v>1902</v>
      </c>
      <c r="K594" s="86" t="s">
        <v>1903</v>
      </c>
      <c r="L594" s="86" t="s">
        <v>3116</v>
      </c>
      <c r="M594" s="113" t="s">
        <v>3117</v>
      </c>
      <c r="N594" s="75"/>
      <c r="O594" s="75"/>
      <c r="P594" s="75"/>
      <c r="Q594" s="75"/>
      <c r="R594" s="75"/>
      <c r="S594" s="75"/>
      <c r="T594" s="75"/>
      <c r="U594" s="75"/>
    </row>
    <row r="595" spans="1:21" s="82" customFormat="1" ht="15" customHeight="1" x14ac:dyDescent="0.15">
      <c r="A595" s="71">
        <f t="shared" si="9"/>
        <v>73008</v>
      </c>
      <c r="B595" s="71" t="s">
        <v>1983</v>
      </c>
      <c r="C595" s="95">
        <v>7</v>
      </c>
      <c r="D595" s="71" t="s">
        <v>1986</v>
      </c>
      <c r="E595" s="95">
        <v>3</v>
      </c>
      <c r="F595" s="95">
        <v>8</v>
      </c>
      <c r="G595" s="86">
        <v>8</v>
      </c>
      <c r="H595" s="109" t="s">
        <v>1904</v>
      </c>
      <c r="I595" s="93" t="s">
        <v>3756</v>
      </c>
      <c r="J595" s="86" t="s">
        <v>1905</v>
      </c>
      <c r="K595" s="86" t="s">
        <v>1906</v>
      </c>
      <c r="L595" s="86" t="s">
        <v>3118</v>
      </c>
      <c r="M595" s="113" t="s">
        <v>3119</v>
      </c>
      <c r="N595" s="81"/>
      <c r="O595" s="71"/>
      <c r="P595" s="79"/>
      <c r="Q595" s="79"/>
      <c r="R595" s="79"/>
      <c r="S595" s="79"/>
      <c r="T595" s="79"/>
      <c r="U595" s="79"/>
    </row>
    <row r="596" spans="1:21" s="82" customFormat="1" ht="15" customHeight="1" x14ac:dyDescent="0.15">
      <c r="A596" s="71">
        <f t="shared" si="9"/>
        <v>73009</v>
      </c>
      <c r="B596" s="71" t="s">
        <v>1983</v>
      </c>
      <c r="C596" s="95">
        <v>7</v>
      </c>
      <c r="D596" s="71" t="s">
        <v>1986</v>
      </c>
      <c r="E596" s="95">
        <v>3</v>
      </c>
      <c r="F596" s="95">
        <v>9</v>
      </c>
      <c r="G596" s="86">
        <v>9</v>
      </c>
      <c r="H596" s="109" t="s">
        <v>594</v>
      </c>
      <c r="I596" s="93" t="s">
        <v>3757</v>
      </c>
      <c r="J596" s="86" t="s">
        <v>1907</v>
      </c>
      <c r="K596" s="86" t="s">
        <v>1908</v>
      </c>
      <c r="L596" s="86" t="s">
        <v>3120</v>
      </c>
      <c r="M596" s="86" t="s">
        <v>3121</v>
      </c>
      <c r="N596" s="75"/>
      <c r="O596" s="75"/>
      <c r="P596" s="75"/>
      <c r="Q596" s="75"/>
      <c r="R596" s="75"/>
      <c r="S596" s="75"/>
      <c r="T596" s="75"/>
      <c r="U596" s="75"/>
    </row>
    <row r="597" spans="1:21" x14ac:dyDescent="0.15">
      <c r="A597" s="71">
        <f t="shared" si="9"/>
        <v>73010</v>
      </c>
      <c r="B597" s="71" t="s">
        <v>1983</v>
      </c>
      <c r="C597" s="95">
        <v>7</v>
      </c>
      <c r="D597" s="71" t="s">
        <v>1986</v>
      </c>
      <c r="E597" s="95">
        <v>3</v>
      </c>
      <c r="F597" s="95">
        <v>10</v>
      </c>
      <c r="G597" s="86">
        <v>10</v>
      </c>
      <c r="H597" s="109" t="s">
        <v>595</v>
      </c>
      <c r="I597" s="93" t="s">
        <v>3758</v>
      </c>
      <c r="J597" s="86" t="s">
        <v>1843</v>
      </c>
      <c r="K597" s="86" t="s">
        <v>1846</v>
      </c>
      <c r="L597" s="86" t="s">
        <v>3122</v>
      </c>
      <c r="M597" s="86" t="s">
        <v>3123</v>
      </c>
      <c r="N597" s="71"/>
      <c r="O597" s="71"/>
      <c r="P597" s="71"/>
      <c r="Q597" s="71"/>
      <c r="R597" s="71"/>
      <c r="S597" s="71"/>
      <c r="T597" s="71"/>
      <c r="U597" s="71"/>
    </row>
    <row r="598" spans="1:21" x14ac:dyDescent="0.15">
      <c r="A598" s="71">
        <f t="shared" si="9"/>
        <v>73011</v>
      </c>
      <c r="B598" s="71" t="s">
        <v>1983</v>
      </c>
      <c r="C598" s="95">
        <v>7</v>
      </c>
      <c r="D598" s="71" t="s">
        <v>1986</v>
      </c>
      <c r="E598" s="95">
        <v>3</v>
      </c>
      <c r="F598" s="95">
        <v>11</v>
      </c>
      <c r="G598" s="86">
        <v>11</v>
      </c>
      <c r="H598" s="109" t="s">
        <v>596</v>
      </c>
      <c r="I598" s="93" t="s">
        <v>3759</v>
      </c>
      <c r="J598" s="86" t="s">
        <v>1851</v>
      </c>
      <c r="K598" s="86" t="s">
        <v>1852</v>
      </c>
      <c r="L598" s="86" t="s">
        <v>3070</v>
      </c>
      <c r="M598" s="86" t="s">
        <v>3071</v>
      </c>
      <c r="N598" s="72"/>
      <c r="O598" s="77"/>
      <c r="P598" s="77"/>
      <c r="Q598" s="77"/>
      <c r="R598" s="77"/>
      <c r="S598" s="77"/>
      <c r="T598" s="77"/>
      <c r="U598" s="77"/>
    </row>
    <row r="599" spans="1:21" x14ac:dyDescent="0.15">
      <c r="A599" s="71">
        <f t="shared" si="9"/>
        <v>73012</v>
      </c>
      <c r="B599" s="71" t="s">
        <v>1983</v>
      </c>
      <c r="C599" s="29">
        <v>7</v>
      </c>
      <c r="D599" s="71" t="s">
        <v>1986</v>
      </c>
      <c r="E599" s="29">
        <v>3</v>
      </c>
      <c r="F599" s="29">
        <v>12</v>
      </c>
      <c r="G599" s="86">
        <v>12</v>
      </c>
      <c r="H599" s="109" t="s">
        <v>1909</v>
      </c>
      <c r="I599" s="93" t="s">
        <v>3760</v>
      </c>
      <c r="J599" s="86" t="s">
        <v>1865</v>
      </c>
      <c r="K599" s="86" t="s">
        <v>1866</v>
      </c>
      <c r="L599" s="86" t="s">
        <v>3124</v>
      </c>
      <c r="M599" s="86" t="s">
        <v>3083</v>
      </c>
      <c r="N599" s="71"/>
      <c r="O599" s="71"/>
      <c r="P599" s="71"/>
      <c r="Q599" s="71"/>
      <c r="R599" s="71"/>
      <c r="S599" s="71"/>
      <c r="T599" s="71"/>
      <c r="U599" s="71"/>
    </row>
    <row r="600" spans="1:21" x14ac:dyDescent="0.15">
      <c r="A600" s="71">
        <f t="shared" si="9"/>
        <v>73013</v>
      </c>
      <c r="B600" s="71" t="s">
        <v>1983</v>
      </c>
      <c r="C600" s="29">
        <v>7</v>
      </c>
      <c r="D600" s="71" t="s">
        <v>1986</v>
      </c>
      <c r="E600" s="29">
        <v>3</v>
      </c>
      <c r="F600" s="29">
        <v>13</v>
      </c>
      <c r="G600" s="86">
        <v>13</v>
      </c>
      <c r="H600" s="109" t="s">
        <v>1910</v>
      </c>
      <c r="I600" s="93" t="s">
        <v>3761</v>
      </c>
      <c r="J600" s="86" t="s">
        <v>1911</v>
      </c>
      <c r="K600" s="86" t="s">
        <v>1912</v>
      </c>
      <c r="L600" s="86" t="s">
        <v>3125</v>
      </c>
      <c r="M600" s="86" t="s">
        <v>3126</v>
      </c>
      <c r="N600" s="77"/>
      <c r="O600" s="71"/>
      <c r="P600" s="71"/>
      <c r="Q600" s="71"/>
      <c r="R600" s="71"/>
      <c r="S600" s="71"/>
      <c r="T600" s="71"/>
      <c r="U600" s="71"/>
    </row>
    <row r="601" spans="1:21" x14ac:dyDescent="0.15">
      <c r="A601" s="71">
        <f t="shared" si="9"/>
        <v>73014</v>
      </c>
      <c r="B601" s="71" t="s">
        <v>1983</v>
      </c>
      <c r="C601" s="29">
        <v>7</v>
      </c>
      <c r="D601" s="71" t="s">
        <v>1986</v>
      </c>
      <c r="E601" s="29">
        <v>3</v>
      </c>
      <c r="F601" s="29">
        <v>14</v>
      </c>
      <c r="G601" s="86">
        <v>14</v>
      </c>
      <c r="H601" s="109" t="s">
        <v>1913</v>
      </c>
      <c r="I601" s="93" t="s">
        <v>3762</v>
      </c>
      <c r="J601" s="86" t="s">
        <v>1872</v>
      </c>
      <c r="K601" s="86" t="s">
        <v>1914</v>
      </c>
      <c r="L601" s="86" t="s">
        <v>3127</v>
      </c>
      <c r="M601" s="86" t="s">
        <v>3128</v>
      </c>
      <c r="N601" s="77"/>
      <c r="O601" s="71"/>
      <c r="P601" s="71"/>
      <c r="Q601" s="71"/>
      <c r="R601" s="71"/>
      <c r="S601" s="71"/>
      <c r="T601" s="71"/>
      <c r="U601" s="71"/>
    </row>
    <row r="602" spans="1:21" x14ac:dyDescent="0.15">
      <c r="A602" s="71">
        <f t="shared" si="9"/>
        <v>73015</v>
      </c>
      <c r="B602" s="71" t="s">
        <v>1983</v>
      </c>
      <c r="C602" s="29">
        <v>7</v>
      </c>
      <c r="D602" s="71" t="s">
        <v>1986</v>
      </c>
      <c r="E602" s="29">
        <v>3</v>
      </c>
      <c r="F602" s="29">
        <v>15</v>
      </c>
      <c r="G602" s="86">
        <v>15</v>
      </c>
      <c r="H602" s="109" t="s">
        <v>1915</v>
      </c>
      <c r="I602" s="93" t="s">
        <v>3763</v>
      </c>
      <c r="J602" s="86" t="s">
        <v>1879</v>
      </c>
      <c r="K602" s="86" t="s">
        <v>1916</v>
      </c>
      <c r="L602" s="86" t="s">
        <v>3129</v>
      </c>
      <c r="M602" s="86" t="s">
        <v>3130</v>
      </c>
      <c r="N602" s="77"/>
      <c r="O602" s="71"/>
      <c r="P602" s="71"/>
      <c r="Q602" s="71"/>
      <c r="R602" s="71"/>
      <c r="S602" s="71"/>
      <c r="T602" s="71"/>
      <c r="U602" s="71"/>
    </row>
    <row r="603" spans="1:21" x14ac:dyDescent="0.15">
      <c r="A603" s="71">
        <f t="shared" si="9"/>
        <v>73016</v>
      </c>
      <c r="B603" s="71" t="s">
        <v>1983</v>
      </c>
      <c r="C603" s="29">
        <v>7</v>
      </c>
      <c r="D603" s="71" t="s">
        <v>1986</v>
      </c>
      <c r="E603" s="29">
        <v>3</v>
      </c>
      <c r="F603" s="29">
        <v>16</v>
      </c>
      <c r="G603" s="86">
        <v>16</v>
      </c>
      <c r="H603" s="109" t="s">
        <v>597</v>
      </c>
      <c r="I603" s="93" t="s">
        <v>3764</v>
      </c>
      <c r="J603" s="86" t="s">
        <v>1881</v>
      </c>
      <c r="K603" s="86" t="s">
        <v>1917</v>
      </c>
      <c r="L603" s="86" t="s">
        <v>3131</v>
      </c>
      <c r="M603" s="86" t="s">
        <v>3132</v>
      </c>
      <c r="N603" s="77"/>
      <c r="O603" s="71"/>
      <c r="P603" s="71"/>
      <c r="Q603" s="71"/>
      <c r="R603" s="71"/>
      <c r="S603" s="71"/>
      <c r="T603" s="71"/>
      <c r="U603" s="71"/>
    </row>
    <row r="604" spans="1:21" x14ac:dyDescent="0.15">
      <c r="A604" s="71">
        <f t="shared" si="9"/>
        <v>73017</v>
      </c>
      <c r="B604" s="71" t="s">
        <v>1983</v>
      </c>
      <c r="C604" s="29">
        <v>7</v>
      </c>
      <c r="D604" s="71" t="s">
        <v>1986</v>
      </c>
      <c r="E604" s="29">
        <v>3</v>
      </c>
      <c r="F604" s="29">
        <v>17</v>
      </c>
      <c r="G604" s="86">
        <v>17</v>
      </c>
      <c r="H604" s="109" t="s">
        <v>598</v>
      </c>
      <c r="I604" s="93" t="s">
        <v>3765</v>
      </c>
      <c r="J604" s="86" t="s">
        <v>1889</v>
      </c>
      <c r="K604" s="86" t="s">
        <v>1918</v>
      </c>
      <c r="L604" s="86" t="s">
        <v>3133</v>
      </c>
      <c r="M604" s="86" t="s">
        <v>3134</v>
      </c>
      <c r="N604" s="71"/>
      <c r="O604" s="71"/>
      <c r="P604" s="71"/>
      <c r="Q604" s="71"/>
      <c r="R604" s="71"/>
      <c r="S604" s="71"/>
      <c r="T604" s="71"/>
      <c r="U604" s="71"/>
    </row>
    <row r="1044624" spans="1:1" x14ac:dyDescent="0.15">
      <c r="A1044624" s="29">
        <v>9</v>
      </c>
    </row>
    <row r="1046744" spans="1:1" x14ac:dyDescent="0.15">
      <c r="A1046744" s="29">
        <v>9</v>
      </c>
    </row>
  </sheetData>
  <autoFilter ref="A4:U4" xr:uid="{00000000-0009-0000-0000-000004000000}"/>
  <sortState xmlns:xlrd2="http://schemas.microsoft.com/office/spreadsheetml/2017/richdata2" ref="A5:M604">
    <sortCondition ref="A5:A604"/>
  </sortState>
  <mergeCells count="1">
    <mergeCell ref="A2:A4"/>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445D6-F67F-436F-8137-E253E29825BB}">
  <sheetPr codeName="Sheet6">
    <tabColor rgb="FFFF66FF"/>
  </sheetPr>
  <dimension ref="A1:BC51"/>
  <sheetViews>
    <sheetView showGridLines="0" view="pageBreakPreview" topLeftCell="A8" zoomScaleNormal="100" zoomScaleSheetLayoutView="100" workbookViewId="0">
      <selection activeCell="X41" sqref="X41:AJ45"/>
    </sheetView>
  </sheetViews>
  <sheetFormatPr defaultColWidth="7.625" defaultRowHeight="13.5" x14ac:dyDescent="0.15"/>
  <cols>
    <col min="1" max="1" width="3.125" style="29" customWidth="1"/>
    <col min="2" max="2" width="2.5" style="29" customWidth="1"/>
    <col min="3" max="3" width="3.125" style="29" customWidth="1"/>
    <col min="4" max="4" width="3.75" style="29" customWidth="1"/>
    <col min="5" max="8" width="3.125" style="29" customWidth="1"/>
    <col min="9" max="9" width="5.625" style="29" customWidth="1"/>
    <col min="10" max="10" width="1.5" style="29" customWidth="1"/>
    <col min="11" max="11" width="5.625" style="29" customWidth="1"/>
    <col min="12" max="12" width="1.5" style="29" customWidth="1"/>
    <col min="13" max="13" width="5.625" style="29" customWidth="1"/>
    <col min="14" max="14" width="1.5" style="29" customWidth="1"/>
    <col min="15" max="15" width="5.625" style="29" customWidth="1"/>
    <col min="16" max="16" width="1.625" style="29" customWidth="1"/>
    <col min="17" max="17" width="5.625" style="29" customWidth="1"/>
    <col min="18" max="18" width="1.5" style="29" customWidth="1"/>
    <col min="19" max="19" width="5.625" style="29" customWidth="1"/>
    <col min="20" max="20" width="1.5" style="29" customWidth="1"/>
    <col min="21" max="21" width="5.625" style="29" customWidth="1"/>
    <col min="22" max="23" width="1.875" style="29" customWidth="1"/>
    <col min="24" max="24" width="16.75" style="29" customWidth="1"/>
    <col min="25" max="25" width="5" style="29" customWidth="1"/>
    <col min="26" max="29" width="10.375" style="29" customWidth="1"/>
    <col min="30" max="37" width="7.625" style="29"/>
    <col min="38" max="38" width="3.125" style="29" customWidth="1"/>
    <col min="39" max="39" width="7.625" style="29"/>
    <col min="40" max="48" width="3" style="29" customWidth="1"/>
    <col min="49" max="16384" width="7.625" style="29"/>
  </cols>
  <sheetData>
    <row r="1" spans="1:55" ht="9" customHeight="1" x14ac:dyDescent="0.15">
      <c r="I1" s="623" t="str">
        <f>VLOOKUP($AJ$4,$AN$4:$AY$10,3)</f>
        <v>２</v>
      </c>
      <c r="K1" s="623" t="str">
        <f>VLOOKUP($AJ$4,$AN$4:$AY$10,4)</f>
        <v>５</v>
      </c>
      <c r="M1" s="623" t="str">
        <f>VLOOKUP($AJ$4,$AN$4:$AY$10,5)</f>
        <v>２</v>
      </c>
      <c r="O1" s="618" t="str">
        <f>VLOOKUP($AJ$4,$AN$4:$AY$10,6)</f>
        <v>０</v>
      </c>
      <c r="Q1" s="618" t="str">
        <f>VLOOKUP($AJ$4,$AN$4:$AY$10,7)</f>
        <v>３</v>
      </c>
      <c r="S1" s="618" t="str">
        <f>VLOOKUP($AJ$4,$AN$4:$AY$10,8)</f>
        <v>２</v>
      </c>
      <c r="T1" s="212"/>
      <c r="U1" s="618" t="str">
        <f>VLOOKUP($AJ$4,$AN$4:$AY$10,9)</f>
        <v>５</v>
      </c>
      <c r="V1" s="213"/>
      <c r="W1" s="212"/>
      <c r="Y1" s="214"/>
      <c r="Z1" s="214"/>
      <c r="AA1" s="214"/>
      <c r="AB1" s="214"/>
      <c r="AC1" s="214"/>
      <c r="AD1" s="214"/>
      <c r="AE1" s="214"/>
      <c r="AF1" s="214"/>
      <c r="AG1" s="214"/>
      <c r="AH1" s="214"/>
    </row>
    <row r="2" spans="1:55" ht="9" customHeight="1" thickBot="1" x14ac:dyDescent="0.2">
      <c r="A2" s="626"/>
      <c r="B2" s="626"/>
      <c r="C2" s="626"/>
      <c r="I2" s="624"/>
      <c r="K2" s="624"/>
      <c r="M2" s="624"/>
      <c r="O2" s="619"/>
      <c r="Q2" s="619"/>
      <c r="S2" s="619"/>
      <c r="U2" s="619"/>
      <c r="V2" s="213"/>
      <c r="W2" s="212"/>
      <c r="X2" s="214"/>
      <c r="Y2" s="214"/>
      <c r="Z2" s="214"/>
      <c r="AA2" s="214"/>
      <c r="AB2" s="214"/>
      <c r="AC2" s="214"/>
      <c r="AD2" s="214"/>
      <c r="AE2" s="214"/>
      <c r="AF2" s="214"/>
      <c r="AG2" s="214"/>
      <c r="AH2" s="214"/>
    </row>
    <row r="3" spans="1:55" ht="9" customHeight="1" x14ac:dyDescent="0.15">
      <c r="A3" s="627"/>
      <c r="B3" s="627"/>
      <c r="C3" s="627"/>
      <c r="D3" s="622"/>
      <c r="E3" s="622"/>
      <c r="F3" s="622"/>
      <c r="G3" s="622"/>
      <c r="I3" s="624"/>
      <c r="K3" s="624"/>
      <c r="M3" s="624"/>
      <c r="N3" s="215"/>
      <c r="O3" s="619"/>
      <c r="Q3" s="619"/>
      <c r="S3" s="619"/>
      <c r="U3" s="619"/>
      <c r="V3" s="213"/>
      <c r="W3" s="212"/>
      <c r="X3" s="628" t="s">
        <v>3832</v>
      </c>
      <c r="Y3" s="628"/>
      <c r="Z3" s="628"/>
      <c r="AA3" s="628"/>
      <c r="AB3" s="628"/>
      <c r="AC3" s="628"/>
      <c r="AD3" s="101"/>
      <c r="AE3" s="101"/>
      <c r="AF3" s="101"/>
      <c r="AG3" s="101"/>
      <c r="AH3" s="101"/>
      <c r="AI3" s="216"/>
      <c r="AJ3" s="216"/>
      <c r="AN3" s="29">
        <v>0</v>
      </c>
      <c r="AO3" s="217" t="s">
        <v>54</v>
      </c>
      <c r="AP3" s="217" t="s">
        <v>54</v>
      </c>
      <c r="AQ3" s="217" t="s">
        <v>54</v>
      </c>
      <c r="AR3" s="217" t="s">
        <v>54</v>
      </c>
      <c r="AS3" s="217" t="s">
        <v>54</v>
      </c>
      <c r="AT3" s="217" t="s">
        <v>54</v>
      </c>
      <c r="AU3" s="217" t="s">
        <v>54</v>
      </c>
      <c r="AV3" s="217" t="s">
        <v>54</v>
      </c>
      <c r="AW3" s="217" t="s">
        <v>54</v>
      </c>
      <c r="AX3" s="217" t="s">
        <v>54</v>
      </c>
      <c r="AY3" s="217" t="s">
        <v>54</v>
      </c>
      <c r="AZ3" s="217" t="s">
        <v>54</v>
      </c>
      <c r="BC3" s="217" t="s">
        <v>54</v>
      </c>
    </row>
    <row r="4" spans="1:55" ht="18.75" customHeight="1" thickBot="1" x14ac:dyDescent="0.2">
      <c r="A4" s="627"/>
      <c r="B4" s="627"/>
      <c r="C4" s="627"/>
      <c r="D4" s="622"/>
      <c r="E4" s="622"/>
      <c r="F4" s="622"/>
      <c r="G4" s="622"/>
      <c r="I4" s="625"/>
      <c r="K4" s="625"/>
      <c r="M4" s="625"/>
      <c r="O4" s="620"/>
      <c r="Q4" s="620"/>
      <c r="S4" s="620"/>
      <c r="U4" s="620"/>
      <c r="V4" s="213"/>
      <c r="W4" s="212"/>
      <c r="X4" s="628"/>
      <c r="Y4" s="628"/>
      <c r="Z4" s="628"/>
      <c r="AA4" s="628"/>
      <c r="AB4" s="628"/>
      <c r="AC4" s="628"/>
      <c r="AD4" s="101"/>
      <c r="AE4" s="101"/>
      <c r="AF4" s="101"/>
      <c r="AG4" s="101"/>
      <c r="AH4" s="101"/>
      <c r="AI4" s="216"/>
      <c r="AJ4" s="243">
        <f>IF(申し込みについて!J7="横浜支部",1,IF(申し込みについて!J7="川崎支部",2,IF(申し込みについて!J7="相模原支部",3,IF(申し込みについて!J7="県南支部",4,IF(申し込みについて!J7="県央支部",5,IF(申し込みについて!J7="西湘支部",6,IF(申し込みについて!J7="湘南支部",7,"")))))))</f>
        <v>3</v>
      </c>
      <c r="AM4" s="29" t="s">
        <v>3846</v>
      </c>
      <c r="AN4" s="29">
        <v>1</v>
      </c>
      <c r="AO4" s="29" t="s">
        <v>1937</v>
      </c>
      <c r="AP4" s="29" t="s">
        <v>3836</v>
      </c>
      <c r="AQ4" s="29" t="s">
        <v>3836</v>
      </c>
      <c r="AR4" s="29" t="s">
        <v>3837</v>
      </c>
      <c r="AS4" s="29" t="s">
        <v>3838</v>
      </c>
      <c r="AT4" s="29" t="s">
        <v>3839</v>
      </c>
      <c r="AU4" s="29" t="s">
        <v>3840</v>
      </c>
      <c r="AV4" s="29" t="s">
        <v>3840</v>
      </c>
      <c r="AW4" s="29" t="s">
        <v>1944</v>
      </c>
      <c r="AX4" s="29" t="s">
        <v>1945</v>
      </c>
      <c r="AY4" s="29" t="s">
        <v>1948</v>
      </c>
    </row>
    <row r="5" spans="1:55" ht="18.75" customHeight="1" x14ac:dyDescent="0.15">
      <c r="S5" s="212"/>
      <c r="T5" s="212"/>
      <c r="U5" s="212"/>
      <c r="V5" s="213"/>
      <c r="W5" s="212"/>
      <c r="X5" s="101"/>
      <c r="Y5" s="101"/>
      <c r="Z5" s="101"/>
      <c r="AA5" s="101"/>
      <c r="AB5" s="101"/>
      <c r="AC5" s="101"/>
      <c r="AD5" s="101"/>
      <c r="AE5" s="101"/>
      <c r="AF5" s="101"/>
      <c r="AG5" s="101"/>
      <c r="AH5" s="101"/>
      <c r="AI5" s="216"/>
      <c r="AJ5" s="216"/>
      <c r="AM5" s="29" t="s">
        <v>3847</v>
      </c>
      <c r="AN5" s="29">
        <v>2</v>
      </c>
      <c r="AO5" s="29" t="s">
        <v>1938</v>
      </c>
      <c r="AP5" s="29" t="s">
        <v>3836</v>
      </c>
      <c r="AQ5" s="29" t="s">
        <v>3841</v>
      </c>
      <c r="AR5" s="217" t="s">
        <v>3876</v>
      </c>
      <c r="AS5" s="29" t="s">
        <v>3842</v>
      </c>
      <c r="AT5" s="29" t="s">
        <v>3842</v>
      </c>
      <c r="AU5" s="29" t="s">
        <v>3841</v>
      </c>
      <c r="AV5" s="217" t="s">
        <v>3877</v>
      </c>
      <c r="AW5" s="29" t="s">
        <v>3878</v>
      </c>
      <c r="AX5" s="29" t="s">
        <v>3879</v>
      </c>
      <c r="AY5" s="29" t="s">
        <v>1949</v>
      </c>
    </row>
    <row r="6" spans="1:55" ht="30" customHeight="1" x14ac:dyDescent="0.15">
      <c r="S6" s="212"/>
      <c r="T6" s="212"/>
      <c r="U6" s="212"/>
      <c r="V6" s="213"/>
      <c r="X6" s="221"/>
      <c r="Y6" s="101"/>
      <c r="Z6" s="101"/>
      <c r="AA6" s="101"/>
      <c r="AB6" s="101"/>
      <c r="AC6" s="101"/>
      <c r="AD6" s="101"/>
      <c r="AE6" s="101"/>
      <c r="AF6" s="101"/>
      <c r="AG6" s="101"/>
      <c r="AH6" s="101"/>
      <c r="AI6" s="216"/>
      <c r="AJ6" s="216"/>
      <c r="AM6" s="29" t="s">
        <v>3848</v>
      </c>
      <c r="AN6" s="29">
        <v>3</v>
      </c>
      <c r="AO6" s="29" t="s">
        <v>1939</v>
      </c>
      <c r="AP6" s="29" t="s">
        <v>3836</v>
      </c>
      <c r="AQ6" s="29" t="s">
        <v>3843</v>
      </c>
      <c r="AR6" s="29" t="s">
        <v>3836</v>
      </c>
      <c r="AS6" s="29" t="s">
        <v>3842</v>
      </c>
      <c r="AT6" s="217" t="s">
        <v>3876</v>
      </c>
      <c r="AU6" s="217" t="s">
        <v>3880</v>
      </c>
      <c r="AV6" s="217" t="s">
        <v>3881</v>
      </c>
      <c r="AW6" s="29" t="s">
        <v>3883</v>
      </c>
      <c r="AX6" s="29" t="s">
        <v>3884</v>
      </c>
      <c r="AY6" s="217" t="s">
        <v>3882</v>
      </c>
    </row>
    <row r="7" spans="1:55" ht="18.75" customHeight="1" x14ac:dyDescent="0.15">
      <c r="S7" s="212"/>
      <c r="T7" s="212"/>
      <c r="U7" s="212"/>
      <c r="V7" s="213"/>
      <c r="X7" s="218"/>
      <c r="Y7" s="101"/>
      <c r="Z7" s="101"/>
      <c r="AA7" s="101"/>
      <c r="AB7" s="101"/>
      <c r="AC7" s="101"/>
      <c r="AD7" s="101"/>
      <c r="AE7" s="101"/>
      <c r="AF7" s="101"/>
      <c r="AG7" s="101"/>
      <c r="AH7" s="101"/>
      <c r="AI7" s="216"/>
      <c r="AJ7" s="216"/>
      <c r="AM7" s="29" t="s">
        <v>3849</v>
      </c>
      <c r="AN7" s="29">
        <v>4</v>
      </c>
      <c r="AO7" s="29" t="s">
        <v>1940</v>
      </c>
      <c r="AP7" s="29" t="s">
        <v>3836</v>
      </c>
      <c r="AQ7" s="29" t="s">
        <v>3844</v>
      </c>
      <c r="AR7" s="29" t="s">
        <v>3838</v>
      </c>
      <c r="AS7" s="29" t="s">
        <v>3842</v>
      </c>
      <c r="AT7" s="29" t="s">
        <v>3842</v>
      </c>
      <c r="AU7" s="29" t="s">
        <v>3836</v>
      </c>
      <c r="AV7" s="29" t="s">
        <v>3843</v>
      </c>
      <c r="AW7" s="29" t="s">
        <v>1946</v>
      </c>
      <c r="AX7" s="29" t="s">
        <v>1947</v>
      </c>
      <c r="AY7" s="29" t="s">
        <v>1950</v>
      </c>
    </row>
    <row r="8" spans="1:55" ht="30" customHeight="1" x14ac:dyDescent="0.15">
      <c r="A8" s="219" t="str">
        <f>VLOOKUP($AJ$4,$AN$4:$AY$10,10)</f>
        <v>相模原市南区新磯野 5-1-10</v>
      </c>
      <c r="B8" s="30"/>
      <c r="C8" s="30"/>
      <c r="D8" s="30"/>
      <c r="E8" s="30"/>
      <c r="F8" s="30"/>
      <c r="G8" s="30"/>
      <c r="H8" s="30"/>
      <c r="I8" s="30"/>
      <c r="J8" s="30"/>
      <c r="K8" s="30"/>
      <c r="L8" s="30"/>
      <c r="M8" s="30"/>
      <c r="N8" s="30"/>
      <c r="O8" s="30"/>
      <c r="P8" s="30"/>
      <c r="Q8" s="30"/>
      <c r="R8" s="30"/>
      <c r="S8" s="30"/>
      <c r="T8" s="30"/>
      <c r="U8" s="30"/>
      <c r="V8" s="220"/>
      <c r="X8" s="221"/>
      <c r="Y8" s="216"/>
      <c r="AA8" s="221"/>
      <c r="AC8" s="101"/>
      <c r="AE8" s="101"/>
      <c r="AF8" s="101"/>
      <c r="AG8" s="101"/>
      <c r="AH8" s="101"/>
      <c r="AI8" s="216"/>
      <c r="AJ8" s="216"/>
      <c r="AM8" s="29" t="s">
        <v>3850</v>
      </c>
      <c r="AN8" s="29">
        <v>5</v>
      </c>
      <c r="AO8" s="29" t="s">
        <v>1941</v>
      </c>
      <c r="AP8" s="29" t="s">
        <v>3836</v>
      </c>
      <c r="AQ8" s="29" t="s">
        <v>3843</v>
      </c>
      <c r="AR8" s="29" t="s">
        <v>3836</v>
      </c>
      <c r="AS8" s="29" t="s">
        <v>3842</v>
      </c>
      <c r="AT8" s="29" t="s">
        <v>3842</v>
      </c>
      <c r="AU8" s="29" t="s">
        <v>3841</v>
      </c>
      <c r="AV8" s="29" t="s">
        <v>3843</v>
      </c>
      <c r="AW8" s="29" t="s">
        <v>1951</v>
      </c>
      <c r="AX8" s="29" t="s">
        <v>1952</v>
      </c>
      <c r="AY8" s="29" t="s">
        <v>1953</v>
      </c>
    </row>
    <row r="9" spans="1:55" ht="18.75" customHeight="1" x14ac:dyDescent="0.15">
      <c r="A9" s="30"/>
      <c r="B9" s="30"/>
      <c r="C9" s="30"/>
      <c r="D9" s="30"/>
      <c r="E9" s="30"/>
      <c r="F9" s="30"/>
      <c r="G9" s="30"/>
      <c r="H9" s="30"/>
      <c r="I9" s="30"/>
      <c r="J9" s="30"/>
      <c r="K9" s="30"/>
      <c r="L9" s="30"/>
      <c r="M9" s="30"/>
      <c r="N9" s="30"/>
      <c r="O9" s="30"/>
      <c r="P9" s="30"/>
      <c r="Q9" s="30"/>
      <c r="R9" s="30"/>
      <c r="S9" s="30"/>
      <c r="T9" s="30"/>
      <c r="U9" s="30"/>
      <c r="V9" s="220"/>
      <c r="X9" s="218"/>
      <c r="Y9" s="101"/>
      <c r="Z9" s="101"/>
      <c r="AA9" s="101"/>
      <c r="AB9" s="101"/>
      <c r="AC9" s="101"/>
      <c r="AD9" s="101"/>
      <c r="AE9" s="101"/>
      <c r="AF9" s="101"/>
      <c r="AG9" s="101"/>
      <c r="AH9" s="101"/>
      <c r="AI9" s="216"/>
      <c r="AJ9" s="216"/>
      <c r="AM9" s="29" t="s">
        <v>3851</v>
      </c>
      <c r="AN9" s="29">
        <v>6</v>
      </c>
      <c r="AO9" s="29" t="s">
        <v>1942</v>
      </c>
      <c r="AP9" s="29" t="s">
        <v>3836</v>
      </c>
      <c r="AQ9" s="29" t="s">
        <v>3843</v>
      </c>
      <c r="AR9" s="29" t="s">
        <v>3844</v>
      </c>
      <c r="AS9" s="29" t="s">
        <v>3842</v>
      </c>
      <c r="AT9" s="29" t="s">
        <v>3842</v>
      </c>
      <c r="AU9" s="29" t="s">
        <v>3839</v>
      </c>
      <c r="AV9" s="29" t="s">
        <v>3839</v>
      </c>
      <c r="AW9" s="29" t="s">
        <v>3886</v>
      </c>
      <c r="AX9" s="29" t="s">
        <v>3887</v>
      </c>
      <c r="AY9" s="29" t="s">
        <v>3885</v>
      </c>
    </row>
    <row r="10" spans="1:55" ht="30.75" customHeight="1" x14ac:dyDescent="0.15">
      <c r="A10" s="30"/>
      <c r="B10" s="30" t="str">
        <f>VLOOKUP($AJ$4,$AN$4:$AY$10,11)</f>
        <v>相模原市立相武台中学校</v>
      </c>
      <c r="C10" s="30"/>
      <c r="D10" s="30"/>
      <c r="E10" s="30"/>
      <c r="F10" s="30"/>
      <c r="G10" s="30"/>
      <c r="H10" s="30"/>
      <c r="I10" s="30"/>
      <c r="J10" s="30"/>
      <c r="K10" s="30"/>
      <c r="L10" s="30"/>
      <c r="M10" s="30"/>
      <c r="N10" s="30"/>
      <c r="O10" s="30"/>
      <c r="P10" s="30"/>
      <c r="Q10" s="30"/>
      <c r="R10" s="30"/>
      <c r="S10" s="30"/>
      <c r="T10" s="30"/>
      <c r="U10" s="30"/>
      <c r="V10" s="220"/>
      <c r="X10" s="221"/>
      <c r="Y10" s="101"/>
      <c r="Z10" s="101"/>
      <c r="AA10" s="101"/>
      <c r="AB10" s="101"/>
      <c r="AC10" s="101"/>
      <c r="AD10" s="101"/>
      <c r="AE10" s="101"/>
      <c r="AF10" s="101"/>
      <c r="AG10" s="101"/>
      <c r="AH10" s="101"/>
      <c r="AI10" s="216"/>
      <c r="AJ10" s="216"/>
      <c r="AM10" s="29" t="s">
        <v>3852</v>
      </c>
      <c r="AN10" s="29">
        <v>7</v>
      </c>
      <c r="AO10" s="29" t="s">
        <v>1943</v>
      </c>
      <c r="AP10" s="29" t="s">
        <v>3836</v>
      </c>
      <c r="AQ10" s="29" t="s">
        <v>3843</v>
      </c>
      <c r="AR10" s="29" t="s">
        <v>3845</v>
      </c>
      <c r="AS10" s="29" t="s">
        <v>3842</v>
      </c>
      <c r="AT10" s="29" t="s">
        <v>3841</v>
      </c>
      <c r="AU10" s="29" t="s">
        <v>3841</v>
      </c>
      <c r="AV10" s="29" t="s">
        <v>3841</v>
      </c>
      <c r="AW10" s="29" t="s">
        <v>1954</v>
      </c>
      <c r="AX10" s="29" t="s">
        <v>1955</v>
      </c>
      <c r="AY10" s="29" t="s">
        <v>1956</v>
      </c>
    </row>
    <row r="11" spans="1:55" ht="18.75" customHeight="1" x14ac:dyDescent="0.15">
      <c r="A11" s="30"/>
      <c r="B11" s="30"/>
      <c r="C11" s="30"/>
      <c r="D11" s="30"/>
      <c r="E11" s="30"/>
      <c r="F11" s="30"/>
      <c r="G11" s="30"/>
      <c r="H11" s="30"/>
      <c r="I11" s="30"/>
      <c r="J11" s="30"/>
      <c r="K11" s="30"/>
      <c r="L11" s="30"/>
      <c r="M11" s="30"/>
      <c r="N11" s="30"/>
      <c r="O11" s="30"/>
      <c r="P11" s="30"/>
      <c r="Q11" s="30"/>
      <c r="R11" s="30"/>
      <c r="S11" s="30"/>
      <c r="T11" s="30"/>
      <c r="U11" s="30"/>
      <c r="V11" s="220"/>
      <c r="X11" s="218"/>
      <c r="Y11" s="54"/>
      <c r="Z11" s="222"/>
      <c r="AA11" s="54"/>
      <c r="AB11" s="101"/>
      <c r="AC11" s="101"/>
      <c r="AD11" s="54"/>
      <c r="AE11" s="54"/>
      <c r="AF11" s="54"/>
      <c r="AG11" s="216"/>
      <c r="AH11" s="216"/>
      <c r="AI11" s="216"/>
      <c r="AJ11" s="216"/>
    </row>
    <row r="12" spans="1:55" ht="30" customHeight="1" x14ac:dyDescent="0.15">
      <c r="A12" s="30"/>
      <c r="B12" s="30"/>
      <c r="C12" s="30"/>
      <c r="D12" s="30"/>
      <c r="E12" s="30"/>
      <c r="F12" s="30"/>
      <c r="G12" s="30"/>
      <c r="H12" s="30"/>
      <c r="I12" s="30"/>
      <c r="J12" s="30"/>
      <c r="K12" s="30"/>
      <c r="L12" s="30"/>
      <c r="M12" s="30"/>
      <c r="N12" s="30"/>
      <c r="O12" s="30"/>
      <c r="P12" s="30"/>
      <c r="Q12" s="30"/>
      <c r="R12" s="30"/>
      <c r="S12" s="30"/>
      <c r="T12" s="30"/>
      <c r="U12" s="30"/>
      <c r="V12" s="220"/>
      <c r="X12" s="621" t="s">
        <v>3869</v>
      </c>
      <c r="Y12" s="621"/>
      <c r="Z12" s="621"/>
      <c r="AA12" s="621"/>
      <c r="AB12" s="621"/>
      <c r="AC12" s="621"/>
      <c r="AD12" s="621"/>
      <c r="AE12" s="621"/>
      <c r="AF12" s="621"/>
      <c r="AG12" s="621"/>
      <c r="AH12" s="216"/>
      <c r="AI12" s="216"/>
      <c r="AJ12" s="216"/>
    </row>
    <row r="13" spans="1:55" ht="18.75" customHeight="1" x14ac:dyDescent="0.15">
      <c r="A13" s="30"/>
      <c r="B13" s="30"/>
      <c r="C13" s="30"/>
      <c r="D13" s="30"/>
      <c r="E13" s="30"/>
      <c r="F13" s="30"/>
      <c r="G13" s="30"/>
      <c r="H13" s="30"/>
      <c r="I13" s="30"/>
      <c r="J13" s="30"/>
      <c r="K13" s="30"/>
      <c r="L13" s="30"/>
      <c r="M13" s="30"/>
      <c r="N13" s="30"/>
      <c r="O13" s="30"/>
      <c r="P13" s="30"/>
      <c r="Q13" s="30"/>
      <c r="R13" s="30"/>
      <c r="S13" s="30"/>
      <c r="T13" s="30"/>
      <c r="U13" s="30"/>
      <c r="V13" s="220"/>
      <c r="X13" s="621"/>
      <c r="Y13" s="621"/>
      <c r="Z13" s="621"/>
      <c r="AA13" s="621"/>
      <c r="AB13" s="621"/>
      <c r="AC13" s="621"/>
      <c r="AD13" s="621"/>
      <c r="AE13" s="621"/>
      <c r="AF13" s="621"/>
      <c r="AG13" s="621"/>
      <c r="AH13" s="216"/>
      <c r="AI13" s="216"/>
      <c r="AJ13" s="216"/>
    </row>
    <row r="14" spans="1:55" ht="26.25" customHeight="1" x14ac:dyDescent="0.15">
      <c r="A14" s="30"/>
      <c r="B14" s="30"/>
      <c r="C14" s="30" t="str">
        <f>VLOOKUP($AJ$4,$AN$4:$AY$10,12)</f>
        <v>清水　靖士　宛</v>
      </c>
      <c r="D14" s="30"/>
      <c r="E14" s="30"/>
      <c r="F14" s="30"/>
      <c r="G14" s="30"/>
      <c r="H14" s="30"/>
      <c r="I14" s="30"/>
      <c r="J14" s="30"/>
      <c r="K14" s="30"/>
      <c r="L14" s="30"/>
      <c r="M14" s="30"/>
      <c r="N14" s="30"/>
      <c r="O14" s="30"/>
      <c r="P14" s="30"/>
      <c r="Q14" s="30"/>
      <c r="R14" s="30"/>
      <c r="S14" s="30"/>
      <c r="T14" s="30"/>
      <c r="U14" s="30"/>
      <c r="V14" s="220"/>
      <c r="X14" s="621"/>
      <c r="Y14" s="621"/>
      <c r="Z14" s="621"/>
      <c r="AA14" s="621"/>
      <c r="AB14" s="621"/>
      <c r="AC14" s="621"/>
      <c r="AD14" s="621"/>
      <c r="AE14" s="621"/>
      <c r="AF14" s="621"/>
      <c r="AG14" s="621"/>
      <c r="AH14" s="216"/>
      <c r="AI14" s="216"/>
      <c r="AJ14" s="216"/>
      <c r="AW14" s="217"/>
    </row>
    <row r="15" spans="1:55" ht="16.5" customHeight="1" x14ac:dyDescent="0.15">
      <c r="A15" s="30"/>
      <c r="B15" s="30"/>
      <c r="C15" s="30"/>
      <c r="D15" s="30"/>
      <c r="E15" s="30"/>
      <c r="F15" s="30"/>
      <c r="G15" s="30"/>
      <c r="H15" s="30"/>
      <c r="I15" s="30"/>
      <c r="J15" s="30"/>
      <c r="K15" s="30"/>
      <c r="L15" s="30"/>
      <c r="M15" s="30"/>
      <c r="N15" s="30"/>
      <c r="O15" s="30"/>
      <c r="P15" s="30"/>
      <c r="Q15" s="30"/>
      <c r="R15" s="30"/>
      <c r="S15" s="30"/>
      <c r="T15" s="30"/>
      <c r="U15" s="30"/>
      <c r="V15" s="220"/>
      <c r="X15" s="621"/>
      <c r="Y15" s="621"/>
      <c r="Z15" s="621"/>
      <c r="AA15" s="621"/>
      <c r="AB15" s="621"/>
      <c r="AC15" s="621"/>
      <c r="AD15" s="621"/>
      <c r="AE15" s="621"/>
      <c r="AF15" s="621"/>
      <c r="AG15" s="621"/>
      <c r="AH15" s="216"/>
      <c r="AI15" s="216"/>
      <c r="AJ15" s="216"/>
    </row>
    <row r="16" spans="1:55" ht="18" customHeight="1" x14ac:dyDescent="0.15">
      <c r="A16" s="30"/>
      <c r="B16" s="30"/>
      <c r="C16" s="30"/>
      <c r="D16" s="30"/>
      <c r="E16" s="30"/>
      <c r="F16" s="30"/>
      <c r="G16" s="30"/>
      <c r="H16" s="30"/>
      <c r="I16" s="30"/>
      <c r="J16" s="30"/>
      <c r="K16" s="30"/>
      <c r="L16" s="30"/>
      <c r="M16" s="30"/>
      <c r="N16" s="30"/>
      <c r="O16" s="30"/>
      <c r="P16" s="30"/>
      <c r="Q16" s="30"/>
      <c r="R16" s="30"/>
      <c r="S16" s="30"/>
      <c r="T16" s="30"/>
      <c r="U16" s="30"/>
      <c r="V16" s="220"/>
      <c r="X16" s="216"/>
      <c r="Y16" s="54"/>
      <c r="Z16" s="54"/>
      <c r="AA16" s="54"/>
      <c r="AB16" s="54"/>
      <c r="AC16" s="54"/>
      <c r="AD16" s="54"/>
      <c r="AE16" s="54"/>
      <c r="AF16" s="54"/>
      <c r="AG16" s="216"/>
      <c r="AH16" s="216"/>
      <c r="AI16" s="216"/>
      <c r="AJ16" s="216"/>
    </row>
    <row r="17" spans="1:48" ht="18" customHeight="1" x14ac:dyDescent="0.15">
      <c r="A17" s="30"/>
      <c r="B17" s="30"/>
      <c r="C17" s="30"/>
      <c r="D17" s="30"/>
      <c r="E17" s="30"/>
      <c r="F17" s="30"/>
      <c r="G17" s="30"/>
      <c r="H17" s="30"/>
      <c r="I17" s="30"/>
      <c r="J17" s="30"/>
      <c r="K17" s="30"/>
      <c r="L17" s="30"/>
      <c r="M17" s="30"/>
      <c r="N17" s="30"/>
      <c r="O17" s="30"/>
      <c r="P17" s="30"/>
      <c r="Q17" s="30"/>
      <c r="R17" s="30"/>
      <c r="S17" s="30"/>
      <c r="T17" s="30"/>
      <c r="U17" s="30"/>
      <c r="V17" s="220"/>
      <c r="X17" s="621" t="s">
        <v>3890</v>
      </c>
      <c r="Y17" s="621"/>
      <c r="Z17" s="621"/>
      <c r="AA17" s="621"/>
      <c r="AB17" s="621"/>
      <c r="AC17" s="621"/>
      <c r="AD17" s="621"/>
      <c r="AE17" s="621"/>
      <c r="AF17" s="621"/>
      <c r="AG17" s="621"/>
      <c r="AH17" s="621"/>
      <c r="AI17" s="621"/>
      <c r="AJ17" s="101"/>
      <c r="AV17" s="217"/>
    </row>
    <row r="18" spans="1:48" ht="18" customHeight="1" x14ac:dyDescent="0.15">
      <c r="A18" s="30"/>
      <c r="B18" s="30"/>
      <c r="C18" s="30"/>
      <c r="D18" s="30"/>
      <c r="E18" s="30"/>
      <c r="F18" s="30"/>
      <c r="G18" s="30"/>
      <c r="H18" s="30"/>
      <c r="I18" s="30"/>
      <c r="J18" s="30"/>
      <c r="K18" s="30"/>
      <c r="L18" s="30"/>
      <c r="M18" s="30"/>
      <c r="N18" s="30"/>
      <c r="O18" s="30"/>
      <c r="P18" s="30"/>
      <c r="Q18" s="30"/>
      <c r="R18" s="30"/>
      <c r="S18" s="30"/>
      <c r="T18" s="30"/>
      <c r="U18" s="30"/>
      <c r="V18" s="220"/>
      <c r="X18" s="621"/>
      <c r="Y18" s="621"/>
      <c r="Z18" s="621"/>
      <c r="AA18" s="621"/>
      <c r="AB18" s="621"/>
      <c r="AC18" s="621"/>
      <c r="AD18" s="621"/>
      <c r="AE18" s="621"/>
      <c r="AF18" s="621"/>
      <c r="AG18" s="621"/>
      <c r="AH18" s="621"/>
      <c r="AI18" s="621"/>
      <c r="AJ18" s="101"/>
    </row>
    <row r="19" spans="1:48" ht="18" customHeight="1" x14ac:dyDescent="0.15">
      <c r="A19" s="30"/>
      <c r="B19" s="30"/>
      <c r="C19" s="30"/>
      <c r="D19" s="30"/>
      <c r="E19" s="30"/>
      <c r="F19" s="30"/>
      <c r="G19" s="30"/>
      <c r="H19" s="30"/>
      <c r="I19" s="30"/>
      <c r="J19" s="30"/>
      <c r="K19" s="30"/>
      <c r="L19" s="30"/>
      <c r="M19" s="30"/>
      <c r="N19" s="30"/>
      <c r="O19" s="30"/>
      <c r="P19" s="30"/>
      <c r="Q19" s="30"/>
      <c r="R19" s="30"/>
      <c r="S19" s="30"/>
      <c r="T19" s="30"/>
      <c r="U19" s="30"/>
      <c r="V19" s="220"/>
      <c r="X19" s="621"/>
      <c r="Y19" s="621"/>
      <c r="Z19" s="621"/>
      <c r="AA19" s="621"/>
      <c r="AB19" s="621"/>
      <c r="AC19" s="621"/>
      <c r="AD19" s="621"/>
      <c r="AE19" s="621"/>
      <c r="AF19" s="621"/>
      <c r="AG19" s="621"/>
      <c r="AH19" s="621"/>
      <c r="AI19" s="621"/>
      <c r="AJ19" s="101"/>
    </row>
    <row r="20" spans="1:48" ht="7.5" customHeight="1" x14ac:dyDescent="0.15">
      <c r="V20" s="220"/>
      <c r="X20" s="621"/>
      <c r="Y20" s="621"/>
      <c r="Z20" s="621"/>
      <c r="AA20" s="621"/>
      <c r="AB20" s="621"/>
      <c r="AC20" s="621"/>
      <c r="AD20" s="621"/>
      <c r="AE20" s="621"/>
      <c r="AF20" s="621"/>
      <c r="AG20" s="621"/>
      <c r="AH20" s="621"/>
      <c r="AI20" s="621"/>
      <c r="AJ20" s="216"/>
    </row>
    <row r="21" spans="1:48" ht="18" customHeight="1" x14ac:dyDescent="0.15">
      <c r="V21" s="220"/>
      <c r="X21" s="621"/>
      <c r="Y21" s="621"/>
      <c r="Z21" s="621"/>
      <c r="AA21" s="621"/>
      <c r="AB21" s="621"/>
      <c r="AC21" s="621"/>
      <c r="AD21" s="621"/>
      <c r="AE21" s="621"/>
      <c r="AF21" s="621"/>
      <c r="AG21" s="621"/>
      <c r="AH21" s="621"/>
      <c r="AI21" s="621"/>
      <c r="AJ21" s="216"/>
    </row>
    <row r="22" spans="1:48" ht="7.5" customHeight="1" x14ac:dyDescent="0.15">
      <c r="V22" s="220"/>
      <c r="X22" s="621"/>
      <c r="Y22" s="621"/>
      <c r="Z22" s="621"/>
      <c r="AA22" s="621"/>
      <c r="AB22" s="621"/>
      <c r="AC22" s="621"/>
      <c r="AD22" s="621"/>
      <c r="AE22" s="621"/>
      <c r="AF22" s="621"/>
      <c r="AG22" s="621"/>
      <c r="AH22" s="621"/>
      <c r="AI22" s="621"/>
      <c r="AJ22" s="216"/>
    </row>
    <row r="23" spans="1:48" ht="18.75" customHeight="1" x14ac:dyDescent="0.15">
      <c r="C23" s="223" t="s">
        <v>19</v>
      </c>
      <c r="F23" s="223"/>
      <c r="I23" s="223"/>
      <c r="K23" s="223"/>
      <c r="N23" s="223"/>
      <c r="V23" s="220"/>
      <c r="X23" s="224"/>
      <c r="Y23" s="216"/>
      <c r="Z23" s="216"/>
      <c r="AA23" s="216"/>
      <c r="AB23" s="216"/>
      <c r="AC23" s="216"/>
      <c r="AD23" s="216"/>
      <c r="AE23" s="216"/>
      <c r="AF23" s="216"/>
      <c r="AG23" s="216"/>
      <c r="AH23" s="216"/>
      <c r="AI23" s="216"/>
      <c r="AJ23" s="216"/>
    </row>
    <row r="24" spans="1:48" ht="7.5" customHeight="1" x14ac:dyDescent="0.15">
      <c r="V24" s="220"/>
      <c r="X24" s="628" t="s">
        <v>3833</v>
      </c>
      <c r="Y24" s="628"/>
      <c r="Z24" s="628"/>
      <c r="AA24" s="628"/>
      <c r="AB24" s="628"/>
      <c r="AC24" s="628"/>
      <c r="AD24" s="628"/>
      <c r="AE24" s="628"/>
    </row>
    <row r="25" spans="1:48" ht="18.75" customHeight="1" x14ac:dyDescent="0.15">
      <c r="E25" s="225" t="s">
        <v>20</v>
      </c>
      <c r="F25" s="226" t="e">
        <f>+参加申込書!C8</f>
        <v>#N/A</v>
      </c>
      <c r="G25" s="227"/>
      <c r="H25" s="227"/>
      <c r="V25" s="220"/>
      <c r="X25" s="628"/>
      <c r="Y25" s="628"/>
      <c r="Z25" s="628"/>
      <c r="AA25" s="628"/>
      <c r="AB25" s="628"/>
      <c r="AC25" s="628"/>
      <c r="AD25" s="628"/>
      <c r="AE25" s="628"/>
      <c r="AF25" s="31"/>
      <c r="AG25" s="31"/>
    </row>
    <row r="26" spans="1:48" ht="7.5" customHeight="1" x14ac:dyDescent="0.15">
      <c r="F26" s="228"/>
      <c r="V26" s="220"/>
      <c r="X26" s="628"/>
      <c r="Y26" s="628"/>
      <c r="Z26" s="628"/>
      <c r="AA26" s="628"/>
      <c r="AB26" s="628"/>
      <c r="AC26" s="628"/>
      <c r="AD26" s="628"/>
      <c r="AE26" s="628"/>
    </row>
    <row r="27" spans="1:48" ht="18.75" customHeight="1" x14ac:dyDescent="0.15">
      <c r="F27" s="229" t="e">
        <f>+参加申込書!C9</f>
        <v>#N/A</v>
      </c>
      <c r="V27" s="220"/>
    </row>
    <row r="28" spans="1:48" ht="7.5" customHeight="1" x14ac:dyDescent="0.15">
      <c r="F28" s="228"/>
      <c r="V28" s="220"/>
    </row>
    <row r="29" spans="1:48" ht="18" customHeight="1" x14ac:dyDescent="0.15">
      <c r="F29" s="229" t="e">
        <f>+参加申込書!B7</f>
        <v>#N/A</v>
      </c>
      <c r="V29" s="220"/>
      <c r="X29" s="628" t="s">
        <v>3856</v>
      </c>
      <c r="Y29" s="628"/>
      <c r="Z29" s="628"/>
      <c r="AA29" s="628"/>
      <c r="AB29" s="628"/>
      <c r="AC29" s="628"/>
      <c r="AD29" s="628"/>
      <c r="AE29" s="628"/>
      <c r="AF29" s="628"/>
    </row>
    <row r="30" spans="1:48" ht="7.5" customHeight="1" x14ac:dyDescent="0.15">
      <c r="V30" s="220"/>
      <c r="X30" s="628"/>
      <c r="Y30" s="628"/>
      <c r="Z30" s="628"/>
      <c r="AA30" s="628"/>
      <c r="AB30" s="628"/>
      <c r="AC30" s="628"/>
      <c r="AD30" s="628"/>
      <c r="AE30" s="628"/>
      <c r="AF30" s="628"/>
      <c r="AG30" s="230"/>
    </row>
    <row r="31" spans="1:48" ht="15" customHeight="1" x14ac:dyDescent="0.15">
      <c r="F31" s="223">
        <f>+参加申込書!C12</f>
        <v>0</v>
      </c>
      <c r="V31" s="220"/>
      <c r="AG31" s="230"/>
    </row>
    <row r="32" spans="1:48" ht="7.5" customHeight="1" x14ac:dyDescent="0.15">
      <c r="V32" s="220"/>
      <c r="AG32" s="230"/>
    </row>
    <row r="33" spans="1:36" ht="15" customHeight="1" x14ac:dyDescent="0.15">
      <c r="F33" s="223" t="s">
        <v>3834</v>
      </c>
      <c r="H33" s="223" t="e">
        <f>+参加申込書!C10</f>
        <v>#N/A</v>
      </c>
      <c r="V33" s="220"/>
      <c r="AG33" s="230"/>
    </row>
    <row r="34" spans="1:36" ht="7.5" customHeight="1" x14ac:dyDescent="0.15">
      <c r="F34" s="223"/>
      <c r="H34" s="223"/>
      <c r="V34" s="220"/>
      <c r="AG34" s="230"/>
    </row>
    <row r="35" spans="1:36" ht="7.5" customHeight="1" x14ac:dyDescent="0.15">
      <c r="F35" s="231"/>
      <c r="G35" s="232"/>
      <c r="H35" s="232"/>
      <c r="I35" s="32"/>
      <c r="J35" s="32"/>
      <c r="K35" s="32"/>
      <c r="L35" s="32"/>
      <c r="M35" s="32"/>
      <c r="N35" s="32"/>
      <c r="V35" s="220"/>
      <c r="AG35" s="230"/>
      <c r="AH35" s="54"/>
    </row>
    <row r="36" spans="1:36" ht="22.5" customHeight="1" x14ac:dyDescent="0.15">
      <c r="E36" s="102" t="s">
        <v>1957</v>
      </c>
      <c r="F36" s="231"/>
      <c r="G36" s="232"/>
      <c r="H36" s="232"/>
      <c r="I36" s="32"/>
      <c r="J36" s="32"/>
      <c r="K36" s="32"/>
      <c r="L36" s="32"/>
      <c r="N36" s="32"/>
      <c r="V36" s="220"/>
      <c r="X36" s="628" t="s">
        <v>3855</v>
      </c>
      <c r="Y36" s="628"/>
      <c r="Z36" s="628"/>
      <c r="AA36" s="628"/>
      <c r="AB36" s="628"/>
      <c r="AC36" s="628"/>
      <c r="AD36" s="628"/>
      <c r="AE36" s="628"/>
      <c r="AF36" s="628"/>
      <c r="AG36" s="230"/>
      <c r="AH36" s="54"/>
    </row>
    <row r="37" spans="1:36" ht="23.25" customHeight="1" x14ac:dyDescent="0.15">
      <c r="C37" s="33"/>
      <c r="D37" s="33"/>
      <c r="E37" s="244" t="s">
        <v>3854</v>
      </c>
      <c r="F37" s="231"/>
      <c r="G37" s="232"/>
      <c r="H37" s="232"/>
      <c r="I37" s="32"/>
      <c r="J37" s="32"/>
      <c r="K37" s="32"/>
      <c r="L37" s="32"/>
      <c r="M37" s="233"/>
      <c r="N37" s="32"/>
      <c r="O37" s="244">
        <f>+参加申込書!E5</f>
        <v>0</v>
      </c>
      <c r="V37" s="220"/>
      <c r="X37" s="628"/>
      <c r="Y37" s="628"/>
      <c r="Z37" s="628"/>
      <c r="AA37" s="628"/>
      <c r="AB37" s="628"/>
      <c r="AC37" s="628"/>
      <c r="AD37" s="628"/>
      <c r="AE37" s="628"/>
      <c r="AF37" s="628"/>
      <c r="AG37" s="230"/>
      <c r="AH37" s="54"/>
    </row>
    <row r="38" spans="1:36" ht="15" customHeight="1" x14ac:dyDescent="0.15">
      <c r="B38" s="629" t="s">
        <v>55</v>
      </c>
      <c r="C38" s="629"/>
      <c r="D38" s="629"/>
      <c r="E38" s="245" t="s">
        <v>3868</v>
      </c>
      <c r="F38" s="103" t="s">
        <v>1936</v>
      </c>
      <c r="G38" s="234"/>
      <c r="H38" s="234"/>
      <c r="I38" s="32"/>
      <c r="J38" s="32"/>
      <c r="K38" s="32"/>
      <c r="L38" s="32"/>
      <c r="V38" s="220"/>
      <c r="X38" s="621" t="s">
        <v>3853</v>
      </c>
      <c r="Y38" s="621"/>
      <c r="Z38" s="621"/>
      <c r="AA38" s="621"/>
      <c r="AB38" s="621"/>
      <c r="AC38" s="621"/>
      <c r="AD38" s="621"/>
      <c r="AE38" s="621"/>
      <c r="AF38" s="621"/>
      <c r="AG38" s="54"/>
      <c r="AH38" s="54"/>
    </row>
    <row r="39" spans="1:36" ht="15" customHeight="1" x14ac:dyDescent="0.15">
      <c r="B39" s="29" t="s">
        <v>56</v>
      </c>
      <c r="G39" s="234"/>
      <c r="H39" s="234"/>
      <c r="I39" s="32"/>
      <c r="J39" s="32"/>
      <c r="K39" s="32"/>
      <c r="L39" s="32"/>
      <c r="M39" s="234"/>
      <c r="N39" s="235"/>
      <c r="V39" s="220"/>
      <c r="X39" s="621"/>
      <c r="Y39" s="621"/>
      <c r="Z39" s="621"/>
      <c r="AA39" s="621"/>
      <c r="AB39" s="621"/>
      <c r="AC39" s="621"/>
      <c r="AD39" s="621"/>
      <c r="AE39" s="621"/>
      <c r="AF39" s="621"/>
      <c r="AG39" s="54"/>
      <c r="AH39" s="54"/>
    </row>
    <row r="40" spans="1:36" ht="15" customHeight="1" x14ac:dyDescent="0.15">
      <c r="V40" s="220"/>
      <c r="X40" s="54"/>
      <c r="Y40" s="54"/>
      <c r="Z40" s="54"/>
      <c r="AA40" s="54"/>
      <c r="AB40" s="54"/>
      <c r="AC40" s="54"/>
      <c r="AD40" s="54"/>
      <c r="AE40" s="54"/>
      <c r="AF40" s="54"/>
      <c r="AG40" s="54"/>
      <c r="AH40" s="54"/>
    </row>
    <row r="41" spans="1:36" ht="15" customHeight="1" x14ac:dyDescent="0.15">
      <c r="H41" s="33"/>
      <c r="I41" s="33"/>
      <c r="J41" s="33"/>
      <c r="K41" s="33"/>
      <c r="L41" s="33"/>
      <c r="Q41" s="33"/>
      <c r="R41" s="33"/>
      <c r="S41" s="33"/>
      <c r="T41" s="33"/>
      <c r="U41" s="33"/>
      <c r="V41" s="236"/>
      <c r="X41" s="308" t="s">
        <v>3860</v>
      </c>
      <c r="Y41" s="308"/>
      <c r="Z41" s="308"/>
      <c r="AA41" s="308"/>
      <c r="AB41" s="308"/>
      <c r="AC41" s="308"/>
      <c r="AD41" s="308"/>
      <c r="AE41" s="308"/>
      <c r="AF41" s="308"/>
      <c r="AG41" s="308"/>
      <c r="AH41" s="308"/>
      <c r="AI41" s="308"/>
      <c r="AJ41" s="308"/>
    </row>
    <row r="42" spans="1:36" ht="13.5" customHeight="1" x14ac:dyDescent="0.15">
      <c r="B42" s="33"/>
      <c r="C42" s="33"/>
      <c r="D42" s="33"/>
      <c r="G42" s="33"/>
      <c r="H42" s="33"/>
      <c r="I42" s="33"/>
      <c r="J42" s="33"/>
      <c r="K42" s="33"/>
      <c r="L42" s="33"/>
      <c r="P42" s="237"/>
      <c r="Q42" s="33"/>
      <c r="R42" s="33"/>
      <c r="S42" s="33"/>
      <c r="T42" s="33"/>
      <c r="U42" s="33"/>
      <c r="V42" s="236"/>
      <c r="X42" s="308"/>
      <c r="Y42" s="308"/>
      <c r="Z42" s="308"/>
      <c r="AA42" s="308"/>
      <c r="AB42" s="308"/>
      <c r="AC42" s="308"/>
      <c r="AD42" s="308"/>
      <c r="AE42" s="308"/>
      <c r="AF42" s="308"/>
      <c r="AG42" s="308"/>
      <c r="AH42" s="308"/>
      <c r="AI42" s="308"/>
      <c r="AJ42" s="308"/>
    </row>
    <row r="43" spans="1:36" ht="13.5" customHeight="1" x14ac:dyDescent="0.15">
      <c r="V43" s="220"/>
      <c r="X43" s="308"/>
      <c r="Y43" s="308"/>
      <c r="Z43" s="308"/>
      <c r="AA43" s="308"/>
      <c r="AB43" s="308"/>
      <c r="AC43" s="308"/>
      <c r="AD43" s="308"/>
      <c r="AE43" s="308"/>
      <c r="AF43" s="308"/>
      <c r="AG43" s="308"/>
      <c r="AH43" s="308"/>
      <c r="AI43" s="308"/>
      <c r="AJ43" s="308"/>
    </row>
    <row r="44" spans="1:36" ht="3.75" customHeight="1" x14ac:dyDescent="0.15">
      <c r="A44" s="238"/>
      <c r="B44" s="238"/>
      <c r="C44" s="238"/>
      <c r="D44" s="238"/>
      <c r="E44" s="238"/>
      <c r="F44" s="239"/>
      <c r="G44" s="238"/>
      <c r="H44" s="238"/>
      <c r="I44" s="238"/>
      <c r="J44" s="238"/>
      <c r="K44" s="238"/>
      <c r="L44" s="238"/>
      <c r="M44" s="238"/>
      <c r="N44" s="238"/>
      <c r="O44" s="238"/>
      <c r="P44" s="238"/>
      <c r="Q44" s="238"/>
      <c r="R44" s="238"/>
      <c r="S44" s="238"/>
      <c r="T44" s="238"/>
      <c r="U44" s="238"/>
      <c r="V44" s="240"/>
      <c r="X44" s="308"/>
      <c r="Y44" s="308"/>
      <c r="Z44" s="308"/>
      <c r="AA44" s="308"/>
      <c r="AB44" s="308"/>
      <c r="AC44" s="308"/>
      <c r="AD44" s="308"/>
      <c r="AE44" s="308"/>
      <c r="AF44" s="308"/>
      <c r="AG44" s="308"/>
      <c r="AH44" s="308"/>
      <c r="AI44" s="308"/>
      <c r="AJ44" s="308"/>
    </row>
    <row r="45" spans="1:36" ht="13.5" customHeight="1" x14ac:dyDescent="0.15">
      <c r="E45" s="31"/>
      <c r="F45" s="33"/>
      <c r="K45" s="29" t="s">
        <v>3835</v>
      </c>
      <c r="X45" s="308"/>
      <c r="Y45" s="308"/>
      <c r="Z45" s="308"/>
      <c r="AA45" s="308"/>
      <c r="AB45" s="308"/>
      <c r="AC45" s="308"/>
      <c r="AD45" s="308"/>
      <c r="AE45" s="308"/>
      <c r="AF45" s="308"/>
      <c r="AG45" s="308"/>
      <c r="AH45" s="308"/>
      <c r="AI45" s="308"/>
      <c r="AJ45" s="308"/>
    </row>
    <row r="46" spans="1:36" ht="13.5" customHeight="1" x14ac:dyDescent="0.15">
      <c r="E46" s="31"/>
      <c r="F46" s="33"/>
      <c r="X46" s="54"/>
      <c r="Y46" s="54"/>
      <c r="Z46" s="54"/>
      <c r="AA46" s="54"/>
      <c r="AB46" s="54"/>
      <c r="AC46" s="54"/>
      <c r="AD46" s="54"/>
      <c r="AE46" s="54"/>
      <c r="AF46" s="54"/>
      <c r="AG46" s="54"/>
      <c r="AH46" s="54"/>
    </row>
    <row r="47" spans="1:36" ht="13.5" customHeight="1" x14ac:dyDescent="0.15">
      <c r="E47" s="31"/>
      <c r="F47" s="33"/>
      <c r="X47" s="54"/>
      <c r="Y47" s="54"/>
      <c r="Z47" s="54"/>
      <c r="AA47" s="54"/>
      <c r="AB47" s="54"/>
      <c r="AC47" s="54"/>
      <c r="AD47" s="54"/>
      <c r="AE47" s="54"/>
      <c r="AF47" s="54"/>
      <c r="AG47" s="54"/>
      <c r="AH47" s="54"/>
    </row>
    <row r="48" spans="1:36" ht="13.5" customHeight="1" x14ac:dyDescent="0.15">
      <c r="X48" s="54"/>
      <c r="Y48" s="54"/>
      <c r="Z48" s="54"/>
      <c r="AA48" s="54"/>
      <c r="AB48" s="54"/>
      <c r="AC48" s="54"/>
      <c r="AD48" s="54"/>
      <c r="AE48" s="54"/>
      <c r="AF48" s="54"/>
      <c r="AG48" s="54"/>
      <c r="AH48" s="54"/>
    </row>
    <row r="49" spans="24:33" ht="28.5" x14ac:dyDescent="0.15">
      <c r="X49" s="54"/>
      <c r="Y49" s="54"/>
      <c r="Z49" s="54"/>
      <c r="AA49" s="54"/>
      <c r="AB49" s="54"/>
      <c r="AC49" s="54"/>
      <c r="AD49" s="54"/>
      <c r="AE49" s="54"/>
      <c r="AF49" s="54"/>
      <c r="AG49" s="54"/>
    </row>
    <row r="50" spans="24:33" ht="28.5" x14ac:dyDescent="0.15">
      <c r="X50" s="54"/>
      <c r="Y50" s="54"/>
      <c r="Z50" s="54"/>
      <c r="AA50" s="54"/>
      <c r="AB50" s="54"/>
      <c r="AC50" s="54"/>
      <c r="AD50" s="54"/>
      <c r="AE50" s="54"/>
      <c r="AF50" s="54"/>
      <c r="AG50" s="54"/>
    </row>
    <row r="51" spans="24:33" ht="28.5" x14ac:dyDescent="0.15">
      <c r="X51" s="54"/>
      <c r="Y51" s="54"/>
      <c r="Z51" s="54"/>
      <c r="AA51" s="54"/>
      <c r="AB51" s="54"/>
      <c r="AC51" s="54"/>
      <c r="AD51" s="54"/>
      <c r="AE51" s="54"/>
      <c r="AF51" s="54"/>
      <c r="AG51" s="54"/>
    </row>
  </sheetData>
  <sheetProtection selectLockedCells="1" selectUnlockedCells="1"/>
  <mergeCells count="23">
    <mergeCell ref="X41:AJ45"/>
    <mergeCell ref="S1:S4"/>
    <mergeCell ref="A2:A4"/>
    <mergeCell ref="B2:B4"/>
    <mergeCell ref="C2:C4"/>
    <mergeCell ref="D3:D4"/>
    <mergeCell ref="E3:E4"/>
    <mergeCell ref="X36:AF37"/>
    <mergeCell ref="X3:AC4"/>
    <mergeCell ref="X17:AI22"/>
    <mergeCell ref="X24:AE26"/>
    <mergeCell ref="B38:D38"/>
    <mergeCell ref="X38:AF39"/>
    <mergeCell ref="X29:AF30"/>
    <mergeCell ref="U1:U4"/>
    <mergeCell ref="F3:F4"/>
    <mergeCell ref="Q1:Q4"/>
    <mergeCell ref="X12:AG15"/>
    <mergeCell ref="G3:G4"/>
    <mergeCell ref="I1:I4"/>
    <mergeCell ref="K1:K4"/>
    <mergeCell ref="M1:M4"/>
    <mergeCell ref="O1:O4"/>
  </mergeCells>
  <phoneticPr fontId="1"/>
  <pageMargins left="0" right="0" top="0.39370078740157483" bottom="0" header="0.39370078740157483" footer="0"/>
  <pageSetup paperSize="13" scale="8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66"/>
  </sheetPr>
  <dimension ref="A1:BV2"/>
  <sheetViews>
    <sheetView workbookViewId="0">
      <selection activeCell="J21" sqref="J21"/>
    </sheetView>
  </sheetViews>
  <sheetFormatPr defaultColWidth="8.875" defaultRowHeight="13.5" x14ac:dyDescent="0.15"/>
  <cols>
    <col min="1" max="67" width="8.875" style="52"/>
    <col min="68" max="74" width="9.375" style="52" bestFit="1" customWidth="1"/>
    <col min="75" max="16384" width="8.875" style="52"/>
  </cols>
  <sheetData>
    <row r="1" spans="1:74" x14ac:dyDescent="0.15">
      <c r="A1" s="155" t="s">
        <v>3768</v>
      </c>
      <c r="B1" s="155" t="s">
        <v>3769</v>
      </c>
      <c r="C1" s="155" t="s">
        <v>1984</v>
      </c>
      <c r="D1" s="155" t="s">
        <v>3770</v>
      </c>
      <c r="E1" s="156" t="s">
        <v>33</v>
      </c>
      <c r="F1" s="156" t="s">
        <v>34</v>
      </c>
      <c r="G1" s="155" t="s">
        <v>3771</v>
      </c>
      <c r="H1" s="156" t="s">
        <v>3</v>
      </c>
      <c r="I1" s="156" t="s">
        <v>35</v>
      </c>
      <c r="J1" s="156" t="s">
        <v>36</v>
      </c>
      <c r="K1" s="156" t="s">
        <v>37</v>
      </c>
      <c r="L1" s="155" t="s">
        <v>3772</v>
      </c>
      <c r="M1" s="155" t="s">
        <v>38</v>
      </c>
      <c r="N1" s="156" t="s">
        <v>52</v>
      </c>
      <c r="O1" s="156" t="s">
        <v>53</v>
      </c>
      <c r="P1" s="155" t="s">
        <v>3773</v>
      </c>
      <c r="Q1" s="155" t="s">
        <v>3774</v>
      </c>
      <c r="R1" s="155" t="s">
        <v>3775</v>
      </c>
      <c r="S1" s="155" t="s">
        <v>3776</v>
      </c>
      <c r="T1" s="155" t="s">
        <v>3777</v>
      </c>
      <c r="U1" s="155" t="s">
        <v>3778</v>
      </c>
      <c r="V1" s="155" t="s">
        <v>3779</v>
      </c>
      <c r="W1" s="155" t="s">
        <v>3780</v>
      </c>
      <c r="X1" s="155" t="s">
        <v>3781</v>
      </c>
      <c r="Y1" s="155" t="s">
        <v>3782</v>
      </c>
      <c r="Z1" s="155" t="s">
        <v>3783</v>
      </c>
      <c r="AA1" s="155" t="s">
        <v>3784</v>
      </c>
      <c r="AB1" s="155" t="s">
        <v>3785</v>
      </c>
      <c r="AC1" s="155" t="s">
        <v>3786</v>
      </c>
      <c r="AD1" s="155" t="s">
        <v>3787</v>
      </c>
      <c r="AE1" s="155" t="s">
        <v>3788</v>
      </c>
      <c r="AF1" s="155" t="s">
        <v>3789</v>
      </c>
      <c r="AG1" s="155" t="s">
        <v>3790</v>
      </c>
      <c r="AH1" s="155" t="s">
        <v>3791</v>
      </c>
      <c r="AI1" s="155" t="s">
        <v>3792</v>
      </c>
      <c r="AJ1" s="155" t="s">
        <v>3793</v>
      </c>
      <c r="AK1" s="155" t="s">
        <v>3794</v>
      </c>
    </row>
    <row r="2" spans="1:74" x14ac:dyDescent="0.15">
      <c r="A2" s="156">
        <f>+申し込みについて!J13</f>
        <v>0</v>
      </c>
      <c r="B2" s="156" t="str">
        <f>+申し込みについて!J7</f>
        <v>相模原支部</v>
      </c>
      <c r="C2" s="156">
        <f>+申し込みについて!J9</f>
        <v>0</v>
      </c>
      <c r="D2" s="156"/>
      <c r="E2" s="156" t="e">
        <f>+参加申込書!B7</f>
        <v>#N/A</v>
      </c>
      <c r="F2" s="156" t="e">
        <f>+参加申込書!B6</f>
        <v>#N/A</v>
      </c>
      <c r="G2" s="156">
        <f>+申し込みについて!J11</f>
        <v>0</v>
      </c>
      <c r="H2" s="156" t="e">
        <f>+参加申込書!C8</f>
        <v>#N/A</v>
      </c>
      <c r="I2" s="156" t="e">
        <f>+参加申込書!C9</f>
        <v>#N/A</v>
      </c>
      <c r="J2" s="156" t="e">
        <f>+参加申込書!C10</f>
        <v>#N/A</v>
      </c>
      <c r="K2" s="156" t="e">
        <f>+参加申込書!H10</f>
        <v>#N/A</v>
      </c>
      <c r="L2" s="156">
        <f>+参加申込書!C12</f>
        <v>0</v>
      </c>
      <c r="M2" s="156">
        <f>+参加申込書!C11</f>
        <v>0</v>
      </c>
      <c r="N2" s="157">
        <f>+参加申込書!H12</f>
        <v>0</v>
      </c>
      <c r="O2" s="156">
        <f>+参加申込書!D13</f>
        <v>0</v>
      </c>
      <c r="P2" s="156">
        <f>+参加申込書!E16</f>
        <v>0</v>
      </c>
      <c r="Q2" s="156">
        <f>+参加申込書!F16</f>
        <v>0</v>
      </c>
      <c r="R2" s="156">
        <f>+参加申込書!G16</f>
        <v>0</v>
      </c>
      <c r="S2" s="156">
        <f>+参加申込書!H16</f>
        <v>0</v>
      </c>
      <c r="T2" s="156">
        <f>+参加申込書!I16</f>
        <v>0</v>
      </c>
      <c r="U2" s="156">
        <f>+参加申込書!J16</f>
        <v>0</v>
      </c>
      <c r="V2" s="156">
        <f>+参加申込書!K16</f>
        <v>0</v>
      </c>
      <c r="W2" s="156">
        <f>+参加申込書!H19</f>
        <v>0</v>
      </c>
      <c r="X2" s="156">
        <f>+参加申込書!F19</f>
        <v>0</v>
      </c>
      <c r="Y2" s="156">
        <f>+参加申込書!G19</f>
        <v>0</v>
      </c>
      <c r="Z2" s="156">
        <f>+参加申込書!H20</f>
        <v>0</v>
      </c>
      <c r="AA2" s="156">
        <f>+参加申込書!F20</f>
        <v>0</v>
      </c>
      <c r="AB2" s="156">
        <f>+参加申込書!G20</f>
        <v>0</v>
      </c>
      <c r="AC2" s="156">
        <f>+参加申込書!H21</f>
        <v>0</v>
      </c>
      <c r="AD2" s="156">
        <f>+参加申込書!F21</f>
        <v>0</v>
      </c>
      <c r="AE2" s="156">
        <f>+参加申込書!G21</f>
        <v>0</v>
      </c>
      <c r="AF2" s="156">
        <f>+参加申込書!H22</f>
        <v>0</v>
      </c>
      <c r="AG2" s="156">
        <f>+参加申込書!F22</f>
        <v>0</v>
      </c>
      <c r="AH2" s="156">
        <f>+参加申込書!G22</f>
        <v>0</v>
      </c>
      <c r="AI2" s="156">
        <f>+参加申込書!H23</f>
        <v>0</v>
      </c>
      <c r="AJ2" s="156">
        <f>+参加申込書!F23</f>
        <v>0</v>
      </c>
      <c r="AK2" s="156">
        <f>+参加申込書!G23</f>
        <v>0</v>
      </c>
      <c r="BQ2" s="53"/>
      <c r="BS2" s="53"/>
      <c r="BU2" s="53"/>
      <c r="BV2" s="53"/>
    </row>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0000"/>
  </sheetPr>
  <dimension ref="A1:AT2"/>
  <sheetViews>
    <sheetView workbookViewId="0">
      <selection activeCell="D1" sqref="D1"/>
    </sheetView>
  </sheetViews>
  <sheetFormatPr defaultRowHeight="13.5" x14ac:dyDescent="0.15"/>
  <sheetData>
    <row r="1" spans="1:46" s="68" customFormat="1" x14ac:dyDescent="0.15">
      <c r="A1" s="155" t="s">
        <v>3768</v>
      </c>
      <c r="B1" s="155" t="s">
        <v>3769</v>
      </c>
      <c r="C1" s="155" t="s">
        <v>1984</v>
      </c>
      <c r="D1" s="67" t="s">
        <v>230</v>
      </c>
      <c r="E1" s="67" t="s">
        <v>3803</v>
      </c>
      <c r="F1" s="156" t="s">
        <v>33</v>
      </c>
      <c r="G1" s="156" t="s">
        <v>34</v>
      </c>
      <c r="H1" s="155" t="s">
        <v>3771</v>
      </c>
      <c r="I1" s="155" t="s">
        <v>3795</v>
      </c>
      <c r="J1" s="155" t="s">
        <v>3796</v>
      </c>
      <c r="K1" s="155" t="s">
        <v>3797</v>
      </c>
      <c r="L1" s="155" t="s">
        <v>3798</v>
      </c>
      <c r="M1" s="155" t="s">
        <v>3799</v>
      </c>
      <c r="N1" s="155" t="s">
        <v>3800</v>
      </c>
      <c r="O1" s="155" t="s">
        <v>3801</v>
      </c>
      <c r="P1" s="67" t="s">
        <v>232</v>
      </c>
      <c r="Q1" s="67" t="s">
        <v>231</v>
      </c>
      <c r="R1" s="67" t="s">
        <v>233</v>
      </c>
      <c r="S1" s="67" t="s">
        <v>234</v>
      </c>
      <c r="T1" s="67" t="s">
        <v>104</v>
      </c>
      <c r="U1" s="67" t="s">
        <v>101</v>
      </c>
      <c r="V1" s="67" t="s">
        <v>235</v>
      </c>
      <c r="W1" s="67" t="s">
        <v>236</v>
      </c>
      <c r="X1" s="67" t="s">
        <v>237</v>
      </c>
      <c r="Y1" s="67" t="s">
        <v>104</v>
      </c>
      <c r="Z1" s="67" t="s">
        <v>101</v>
      </c>
      <c r="AA1" s="67" t="s">
        <v>238</v>
      </c>
      <c r="AB1" s="67" t="s">
        <v>239</v>
      </c>
      <c r="AC1" s="67" t="s">
        <v>240</v>
      </c>
      <c r="AD1" s="67" t="s">
        <v>241</v>
      </c>
      <c r="AE1" s="67" t="s">
        <v>242</v>
      </c>
      <c r="AF1" s="67" t="s">
        <v>243</v>
      </c>
      <c r="AG1" s="67" t="s">
        <v>244</v>
      </c>
      <c r="AH1" s="67" t="s">
        <v>245</v>
      </c>
      <c r="AI1" s="67" t="s">
        <v>246</v>
      </c>
      <c r="AJ1" s="67" t="s">
        <v>247</v>
      </c>
      <c r="AK1" s="67" t="s">
        <v>3802</v>
      </c>
      <c r="AL1" s="67" t="s">
        <v>248</v>
      </c>
      <c r="AM1" s="156" t="s">
        <v>3</v>
      </c>
      <c r="AN1" s="156" t="s">
        <v>35</v>
      </c>
      <c r="AO1" s="156" t="s">
        <v>36</v>
      </c>
      <c r="AP1" s="156" t="s">
        <v>37</v>
      </c>
      <c r="AQ1" s="155" t="s">
        <v>3772</v>
      </c>
      <c r="AR1" s="155" t="s">
        <v>38</v>
      </c>
      <c r="AS1" s="156" t="s">
        <v>52</v>
      </c>
      <c r="AT1" s="156" t="s">
        <v>53</v>
      </c>
    </row>
    <row r="2" spans="1:46" s="66" customFormat="1" x14ac:dyDescent="0.15">
      <c r="A2" s="156">
        <f>+申し込みについて!J13</f>
        <v>0</v>
      </c>
      <c r="B2" s="156" t="str">
        <f>+申し込みについて!J7</f>
        <v>相模原支部</v>
      </c>
      <c r="C2" s="156">
        <f>+申し込みについて!J9</f>
        <v>0</v>
      </c>
      <c r="D2" s="156"/>
      <c r="E2" s="156"/>
      <c r="F2" s="156" t="e">
        <f>+参加申込書!B7</f>
        <v>#N/A</v>
      </c>
      <c r="G2" s="156" t="e">
        <f>+参加申込書!B6</f>
        <v>#N/A</v>
      </c>
      <c r="H2" s="156">
        <f>+申し込みについて!J11</f>
        <v>0</v>
      </c>
      <c r="I2" s="156">
        <f>+曲目等申込書!D17</f>
        <v>0</v>
      </c>
      <c r="J2" s="156">
        <f>+曲目等申込書!D16</f>
        <v>0</v>
      </c>
      <c r="K2" s="156">
        <f>+曲目等申込書!D18</f>
        <v>0</v>
      </c>
      <c r="L2" s="156">
        <f>+曲目等申込書!J18</f>
        <v>0</v>
      </c>
      <c r="M2" s="156">
        <f>+曲目等申込書!R16</f>
        <v>0</v>
      </c>
      <c r="N2" s="156">
        <f>+曲目等申込書!R18</f>
        <v>0</v>
      </c>
      <c r="O2" s="156">
        <f>+曲目等申込書!D19</f>
        <v>0</v>
      </c>
      <c r="P2" s="69">
        <f>+曲目等申込書!F21</f>
        <v>0</v>
      </c>
      <c r="Q2" s="69">
        <f>+曲目等申込書!F20</f>
        <v>0</v>
      </c>
      <c r="R2" s="69">
        <f>+曲目等申込書!F22</f>
        <v>0</v>
      </c>
      <c r="S2" s="69">
        <f>+曲目等申込書!F24</f>
        <v>0</v>
      </c>
      <c r="T2" s="69">
        <f>+曲目等申込書!F23</f>
        <v>0</v>
      </c>
      <c r="U2" s="69">
        <f>+曲目等申込書!N23</f>
        <v>0</v>
      </c>
      <c r="V2" s="69">
        <f>+曲目等申込書!N24</f>
        <v>0</v>
      </c>
      <c r="W2" s="69">
        <f>+曲目等申込書!S24</f>
        <v>0</v>
      </c>
      <c r="X2" s="69">
        <f>+曲目等申込書!F26</f>
        <v>0</v>
      </c>
      <c r="Y2" s="69">
        <f>+曲目等申込書!F25</f>
        <v>0</v>
      </c>
      <c r="Z2" s="69">
        <f>+曲目等申込書!N25</f>
        <v>0</v>
      </c>
      <c r="AA2" s="69">
        <f>+曲目等申込書!F27</f>
        <v>0</v>
      </c>
      <c r="AB2" s="69">
        <f>+曲目等申込書!T27</f>
        <v>0</v>
      </c>
      <c r="AC2" s="69">
        <f>+曲目等申込書!A31</f>
        <v>0</v>
      </c>
      <c r="AD2" s="69">
        <f>+曲目等申込書!J30</f>
        <v>0</v>
      </c>
      <c r="AE2" s="69">
        <f>+曲目等申込書!N30</f>
        <v>0</v>
      </c>
      <c r="AF2" s="69">
        <f>+曲目等申込書!V30</f>
        <v>0</v>
      </c>
      <c r="AG2" s="69">
        <f>+曲目等申込書!J31</f>
        <v>0</v>
      </c>
      <c r="AH2" s="69">
        <f>+曲目等申込書!P31</f>
        <v>0</v>
      </c>
      <c r="AI2" s="69">
        <f>+曲目等申込書!A37</f>
        <v>0</v>
      </c>
      <c r="AJ2" s="69">
        <f>+曲目等申込書!G38</f>
        <v>0</v>
      </c>
      <c r="AK2" s="69">
        <f>+曲目等申込書!V28</f>
        <v>0</v>
      </c>
      <c r="AL2" s="69">
        <f>+曲目等申込書!D28</f>
        <v>0</v>
      </c>
      <c r="AM2" s="156" t="e">
        <f>+参加申込書!C8</f>
        <v>#N/A</v>
      </c>
      <c r="AN2" s="156" t="e">
        <f>+参加申込書!C9</f>
        <v>#N/A</v>
      </c>
      <c r="AO2" s="156" t="e">
        <f>+参加申込書!C10</f>
        <v>#N/A</v>
      </c>
      <c r="AP2" s="156" t="e">
        <f>+参加申込書!H10</f>
        <v>#N/A</v>
      </c>
      <c r="AQ2" s="156">
        <f>+参加申込書!C12</f>
        <v>0</v>
      </c>
      <c r="AR2" s="156">
        <f>+参加申込書!C11</f>
        <v>0</v>
      </c>
      <c r="AS2" s="157">
        <f>+参加申込書!H12</f>
        <v>0</v>
      </c>
      <c r="AT2" s="156">
        <f>+参加申込書!D13</f>
        <v>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申し込みについて</vt:lpstr>
      <vt:lpstr>参加申込書</vt:lpstr>
      <vt:lpstr>曲目等申込書</vt:lpstr>
      <vt:lpstr>楽器名略号一覧</vt:lpstr>
      <vt:lpstr>加盟団体名簿</vt:lpstr>
      <vt:lpstr>レターパック封筒宛先</vt:lpstr>
      <vt:lpstr>※連盟使用欄１</vt:lpstr>
      <vt:lpstr>※連盟使用欄２</vt:lpstr>
      <vt:lpstr>レターパック封筒宛先!Print_Area</vt:lpstr>
      <vt:lpstr>曲目等申込書!Print_Area</vt:lpstr>
      <vt:lpstr>参加申込書!Print_Area</vt:lpstr>
      <vt:lpstr>申し込みについて!Print_Area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三ヶ田　篤</dc:creator>
  <cp:lastModifiedBy>秀太 岩崎</cp:lastModifiedBy>
  <cp:lastPrinted>2025-04-13T10:14:13Z</cp:lastPrinted>
  <dcterms:created xsi:type="dcterms:W3CDTF">2023-07-01T09:30:21Z</dcterms:created>
  <dcterms:modified xsi:type="dcterms:W3CDTF">2025-04-21T14:39:51Z</dcterms:modified>
</cp:coreProperties>
</file>