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C:\Users\a554944\Desktop\"/>
    </mc:Choice>
  </mc:AlternateContent>
  <xr:revisionPtr revIDLastSave="0" documentId="13_ncr:1_{DB97A0B4-4D45-4A2E-9CDC-14B3CA860F98}" xr6:coauthVersionLast="47" xr6:coauthVersionMax="47" xr10:uidLastSave="{00000000-0000-0000-0000-000000000000}"/>
  <bookViews>
    <workbookView xWindow="-120" yWindow="-120" windowWidth="19440" windowHeight="14880" tabRatio="871" xr2:uid="{00000000-000D-0000-FFFF-FFFF00000000}"/>
  </bookViews>
  <sheets>
    <sheet name="使用説明" sheetId="14" r:id="rId1"/>
    <sheet name="旧データ移行について" sheetId="19" state="hidden" r:id="rId2"/>
    <sheet name="入力画面" sheetId="4" r:id="rId3"/>
    <sheet name="部員登録用紙" sheetId="38" state="hidden" r:id="rId4"/>
    <sheet name="春季地区予選登録" sheetId="31" r:id="rId5"/>
    <sheet name="様式A 春_検温確認表(チーム)" sheetId="71" state="hidden" r:id="rId6"/>
    <sheet name="様式B 春_検温確認表(チームstaff)" sheetId="72" state="hidden" r:id="rId7"/>
    <sheet name="R4春_検温（チーム）" sheetId="23" state="hidden" r:id="rId8"/>
    <sheet name="R4春_検温(チームstaff)" sheetId="33" state="hidden" r:id="rId9"/>
    <sheet name="行動歴の記録（春夏秋共通）" sheetId="70" state="hidden" r:id="rId10"/>
    <sheet name="R6秋季大会登録" sheetId="29" state="hidden" r:id="rId11"/>
    <sheet name="新人戦_同意書" sheetId="65" state="hidden" r:id="rId12"/>
    <sheet name="R4秋_同意書" sheetId="50" state="hidden" r:id="rId13"/>
    <sheet name="R4様式A 秋_検温（チーム）" sheetId="66" state="hidden" r:id="rId14"/>
    <sheet name="R4様式B 秋_検温(チームstaff)" sheetId="67" state="hidden" r:id="rId15"/>
    <sheet name="R4様式C 秋_検温(応援生徒)" sheetId="68" state="hidden" r:id="rId16"/>
    <sheet name="R4様式D 秋_検温(保護者等)" sheetId="69" state="hidden" r:id="rId17"/>
    <sheet name="選手権_同意書" sheetId="37" state="hidden" r:id="rId18"/>
    <sheet name="選手権登録用紙" sheetId="47" state="hidden" r:id="rId19"/>
    <sheet name="連合チーム用表紙" sheetId="48" r:id="rId20"/>
    <sheet name="様式A 選手権_検温（チーム）" sheetId="61" state="hidden" r:id="rId21"/>
    <sheet name="様式B 選手権_検温(チームstaff)" sheetId="62" state="hidden" r:id="rId22"/>
    <sheet name="様式C 選手権_検温(応援生徒)" sheetId="63" state="hidden" r:id="rId23"/>
    <sheet name="様式D 選手権_検温(保護者等)" sheetId="64" state="hidden" r:id="rId24"/>
    <sheet name="R4春_検温(保護者等)" sheetId="59" state="hidden" r:id="rId25"/>
    <sheet name="R4春_検温(応援生徒)" sheetId="60" state="hidden" r:id="rId26"/>
    <sheet name="R4春_同意書" sheetId="49" state="hidden" r:id="rId27"/>
    <sheet name="選手権登録用紙 (25人Ver.)" sheetId="45" state="hidden" r:id="rId28"/>
    <sheet name="夏_検温確認表（チーム25名Ver.）" sheetId="41" state="hidden" r:id="rId29"/>
    <sheet name="秋季大会登録 (25人Ver.)" sheetId="46" state="hidden" r:id="rId30"/>
    <sheet name="秋_検温確認表（チーム25名Ver.）" sheetId="42" state="hidden" r:id="rId31"/>
  </sheets>
  <definedNames>
    <definedName name="aki" localSheetId="12">入力画面!$N$21:$O$201</definedName>
    <definedName name="aki" localSheetId="26">入力画面!$N$21:$O$201</definedName>
    <definedName name="aki" localSheetId="17">入力画面!$N$21:$O$201</definedName>
    <definedName name="aki">入力画面!$N$21:$O$201</definedName>
    <definedName name="buin" localSheetId="12">入力画面!$A$22:$K$201</definedName>
    <definedName name="buin" localSheetId="26">入力画面!$A$22:$K$201</definedName>
    <definedName name="buin" localSheetId="17">入力画面!$A$22:$K$201</definedName>
    <definedName name="buin">入力画面!$A$22:$K$201</definedName>
    <definedName name="haru" localSheetId="12">入力画面!$L$21:$O$201</definedName>
    <definedName name="haru" localSheetId="26">入力画面!$L$21:$O$201</definedName>
    <definedName name="haru" localSheetId="17">入力画面!$L$21:$O$201</definedName>
    <definedName name="haru">入力画面!$L$21:$O$201</definedName>
    <definedName name="natu">入力画面!$M$21:$O$201</definedName>
    <definedName name="_xlnm.Print_Area" localSheetId="12">'R4秋_同意書'!$A$1:$AA$55</definedName>
    <definedName name="_xlnm.Print_Area" localSheetId="26">'R4春_同意書'!$A$1:$AA$55</definedName>
    <definedName name="_xlnm.Print_Area" localSheetId="10">'R6秋季大会登録'!$A$1:$AO$62</definedName>
    <definedName name="_xlnm.Print_Area" localSheetId="29">'秋季大会登録 (25人Ver.)'!$A$1:$AO$72</definedName>
    <definedName name="_xlnm.Print_Area" localSheetId="4">春季地区予選登録!$A$1:$AO$72</definedName>
    <definedName name="_xlnm.Print_Area" localSheetId="11">新人戦_同意書!$A$1:$AA$54</definedName>
    <definedName name="_xlnm.Print_Area" localSheetId="17">選手権_同意書!$A$1:$AA$55</definedName>
    <definedName name="_xlnm.Print_Area" localSheetId="18">選手権登録用紙!$A$1:$DD$68</definedName>
    <definedName name="_xlnm.Print_Area" localSheetId="27">'選手権登録用紙 (25人Ver.)'!$A$1:$CT$104</definedName>
    <definedName name="_xlnm.Print_Area" localSheetId="3">部員登録用紙!$A$1:$AO$333</definedName>
    <definedName name="_xlnm.Print_Area" localSheetId="19">連合チーム用表紙!$A$1:$CT$52</definedName>
    <definedName name="_xlnm.Print_Titles" localSheetId="7">'R4春_検温（チーム）'!$1:$6</definedName>
    <definedName name="_xlnm.Print_Titles" localSheetId="25">'R4春_検温(応援生徒)'!$1:$6</definedName>
    <definedName name="_xlnm.Print_Titles" localSheetId="24">'R4春_検温(保護者等)'!$1:$6</definedName>
    <definedName name="_xlnm.Print_Titles" localSheetId="13">'R4様式A 秋_検温（チーム）'!$1:$6</definedName>
    <definedName name="_xlnm.Print_Titles" localSheetId="15">'R4様式C 秋_検温(応援生徒)'!$1:$6</definedName>
    <definedName name="_xlnm.Print_Titles" localSheetId="16">'R4様式D 秋_検温(保護者等)'!$1:$6</definedName>
    <definedName name="_xlnm.Print_Titles" localSheetId="28">'夏_検温確認表（チーム25名Ver.）'!$1:$6</definedName>
    <definedName name="_xlnm.Print_Titles" localSheetId="30">'秋_検温確認表（チーム25名Ver.）'!$1:$6</definedName>
    <definedName name="_xlnm.Print_Titles" localSheetId="20">'様式A 選手権_検温（チーム）'!$1:$9</definedName>
    <definedName name="_xlnm.Print_Titles" localSheetId="22">'様式C 選手権_検温(応援生徒)'!$1:$6</definedName>
    <definedName name="_xlnm.Print_Titles" localSheetId="23">'様式D 選手権_検温(保護者等)'!$1:$6</definedName>
    <definedName name="学年">入力画面!$C$22:$C$201</definedName>
    <definedName name="区分">入力画面!$J$22:$J$201</definedName>
    <definedName name="性別">入力画面!$K$22:$K$201</definedName>
    <definedName name="番号">入力画面!$A$22:$H$171</definedName>
    <definedName name="部員名簿">入力画面!$A$22:$J$201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8" i="31" l="1"/>
  <c r="H47" i="31"/>
  <c r="O43" i="4"/>
  <c r="O44" i="4"/>
  <c r="O45" i="4"/>
  <c r="O46" i="4"/>
  <c r="O47" i="4"/>
  <c r="P47" i="4" s="1"/>
  <c r="O48" i="4"/>
  <c r="P48" i="4" s="1"/>
  <c r="O49" i="4"/>
  <c r="P49" i="4" s="1"/>
  <c r="O50" i="4"/>
  <c r="P50" i="4" s="1"/>
  <c r="O51" i="4"/>
  <c r="P51" i="4" s="1"/>
  <c r="O52" i="4"/>
  <c r="O53" i="4"/>
  <c r="O54" i="4"/>
  <c r="O55" i="4"/>
  <c r="O56" i="4"/>
  <c r="P56" i="4" s="1"/>
  <c r="O57" i="4"/>
  <c r="O58" i="4"/>
  <c r="P58" i="4" s="1"/>
  <c r="O59" i="4"/>
  <c r="P59" i="4" s="1"/>
  <c r="O60" i="4"/>
  <c r="O61" i="4"/>
  <c r="O62" i="4"/>
  <c r="O63" i="4"/>
  <c r="O64" i="4"/>
  <c r="P64" i="4" s="1"/>
  <c r="O65" i="4"/>
  <c r="P65" i="4" s="1"/>
  <c r="O66" i="4"/>
  <c r="P66" i="4" s="1"/>
  <c r="O67" i="4"/>
  <c r="P67" i="4" s="1"/>
  <c r="O68" i="4"/>
  <c r="O69" i="4"/>
  <c r="O70" i="4"/>
  <c r="O71" i="4"/>
  <c r="O72" i="4"/>
  <c r="P72" i="4" s="1"/>
  <c r="O73" i="4"/>
  <c r="P73" i="4" s="1"/>
  <c r="O74" i="4"/>
  <c r="P74" i="4" s="1"/>
  <c r="O75" i="4"/>
  <c r="P75" i="4" s="1"/>
  <c r="O76" i="4"/>
  <c r="O77" i="4"/>
  <c r="O78" i="4"/>
  <c r="O79" i="4"/>
  <c r="O80" i="4"/>
  <c r="O81" i="4"/>
  <c r="P81" i="4" s="1"/>
  <c r="O82" i="4"/>
  <c r="P82" i="4" s="1"/>
  <c r="O83" i="4"/>
  <c r="P83" i="4" s="1"/>
  <c r="O84" i="4"/>
  <c r="O85" i="4"/>
  <c r="O86" i="4"/>
  <c r="O87" i="4"/>
  <c r="O88" i="4"/>
  <c r="O89" i="4"/>
  <c r="O90" i="4"/>
  <c r="P90" i="4" s="1"/>
  <c r="O91" i="4"/>
  <c r="P91" i="4" s="1"/>
  <c r="O92" i="4"/>
  <c r="O93" i="4"/>
  <c r="O94" i="4"/>
  <c r="O95" i="4"/>
  <c r="O96" i="4"/>
  <c r="P96" i="4" s="1"/>
  <c r="O97" i="4"/>
  <c r="P97" i="4" s="1"/>
  <c r="O98" i="4"/>
  <c r="P98" i="4" s="1"/>
  <c r="O99" i="4"/>
  <c r="P99" i="4" s="1"/>
  <c r="O100" i="4"/>
  <c r="O101" i="4"/>
  <c r="O102" i="4"/>
  <c r="O103" i="4"/>
  <c r="O104" i="4"/>
  <c r="P104" i="4" s="1"/>
  <c r="O105" i="4"/>
  <c r="P105" i="4" s="1"/>
  <c r="O106" i="4"/>
  <c r="P106" i="4" s="1"/>
  <c r="O107" i="4"/>
  <c r="P107" i="4" s="1"/>
  <c r="O108" i="4"/>
  <c r="O109" i="4"/>
  <c r="O110" i="4"/>
  <c r="O111" i="4"/>
  <c r="O112" i="4"/>
  <c r="O113" i="4"/>
  <c r="P113" i="4" s="1"/>
  <c r="O114" i="4"/>
  <c r="P114" i="4" s="1"/>
  <c r="O115" i="4"/>
  <c r="P115" i="4" s="1"/>
  <c r="O116" i="4"/>
  <c r="O117" i="4"/>
  <c r="O118" i="4"/>
  <c r="O119" i="4"/>
  <c r="O120" i="4"/>
  <c r="O121" i="4"/>
  <c r="O122" i="4"/>
  <c r="P122" i="4" s="1"/>
  <c r="O123" i="4"/>
  <c r="P123" i="4" s="1"/>
  <c r="O124" i="4"/>
  <c r="O125" i="4"/>
  <c r="O126" i="4"/>
  <c r="O127" i="4"/>
  <c r="O128" i="4"/>
  <c r="P128" i="4" s="1"/>
  <c r="O129" i="4"/>
  <c r="P129" i="4" s="1"/>
  <c r="O130" i="4"/>
  <c r="P130" i="4" s="1"/>
  <c r="O131" i="4"/>
  <c r="P131" i="4" s="1"/>
  <c r="O132" i="4"/>
  <c r="O133" i="4"/>
  <c r="O134" i="4"/>
  <c r="O135" i="4"/>
  <c r="O136" i="4"/>
  <c r="P136" i="4" s="1"/>
  <c r="O137" i="4"/>
  <c r="P137" i="4" s="1"/>
  <c r="O138" i="4"/>
  <c r="P138" i="4" s="1"/>
  <c r="O139" i="4"/>
  <c r="P139" i="4" s="1"/>
  <c r="O140" i="4"/>
  <c r="O141" i="4"/>
  <c r="O142" i="4"/>
  <c r="O143" i="4"/>
  <c r="O144" i="4"/>
  <c r="O145" i="4"/>
  <c r="P145" i="4" s="1"/>
  <c r="O146" i="4"/>
  <c r="P146" i="4" s="1"/>
  <c r="O147" i="4"/>
  <c r="P147" i="4" s="1"/>
  <c r="O148" i="4"/>
  <c r="O149" i="4"/>
  <c r="O150" i="4"/>
  <c r="O151" i="4"/>
  <c r="O152" i="4"/>
  <c r="O153" i="4"/>
  <c r="O154" i="4"/>
  <c r="P154" i="4" s="1"/>
  <c r="O155" i="4"/>
  <c r="P155" i="4" s="1"/>
  <c r="O156" i="4"/>
  <c r="O157" i="4"/>
  <c r="O158" i="4"/>
  <c r="O159" i="4"/>
  <c r="O160" i="4"/>
  <c r="P160" i="4" s="1"/>
  <c r="O161" i="4"/>
  <c r="P161" i="4" s="1"/>
  <c r="O162" i="4"/>
  <c r="P162" i="4" s="1"/>
  <c r="O163" i="4"/>
  <c r="P163" i="4" s="1"/>
  <c r="O164" i="4"/>
  <c r="O165" i="4"/>
  <c r="O166" i="4"/>
  <c r="O167" i="4"/>
  <c r="O168" i="4"/>
  <c r="P168" i="4" s="1"/>
  <c r="O169" i="4"/>
  <c r="P169" i="4" s="1"/>
  <c r="O170" i="4"/>
  <c r="P170" i="4" s="1"/>
  <c r="O171" i="4"/>
  <c r="P171" i="4" s="1"/>
  <c r="O172" i="4"/>
  <c r="O173" i="4"/>
  <c r="O174" i="4"/>
  <c r="O175" i="4"/>
  <c r="O176" i="4"/>
  <c r="O177" i="4"/>
  <c r="P177" i="4" s="1"/>
  <c r="O178" i="4"/>
  <c r="P178" i="4" s="1"/>
  <c r="O179" i="4"/>
  <c r="P179" i="4" s="1"/>
  <c r="O180" i="4"/>
  <c r="O181" i="4"/>
  <c r="O182" i="4"/>
  <c r="O183" i="4"/>
  <c r="O184" i="4"/>
  <c r="O185" i="4"/>
  <c r="O186" i="4"/>
  <c r="P186" i="4" s="1"/>
  <c r="O187" i="4"/>
  <c r="P187" i="4" s="1"/>
  <c r="O188" i="4"/>
  <c r="O189" i="4"/>
  <c r="O190" i="4"/>
  <c r="O191" i="4"/>
  <c r="O192" i="4"/>
  <c r="P192" i="4" s="1"/>
  <c r="O193" i="4"/>
  <c r="P193" i="4" s="1"/>
  <c r="O194" i="4"/>
  <c r="P194" i="4" s="1"/>
  <c r="O195" i="4"/>
  <c r="P195" i="4" s="1"/>
  <c r="O196" i="4"/>
  <c r="O197" i="4"/>
  <c r="O198" i="4"/>
  <c r="O199" i="4"/>
  <c r="O200" i="4"/>
  <c r="P200" i="4" s="1"/>
  <c r="O201" i="4"/>
  <c r="P201" i="4" s="1"/>
  <c r="B16" i="71"/>
  <c r="B23" i="71"/>
  <c r="P52" i="4"/>
  <c r="P53" i="4"/>
  <c r="P54" i="4"/>
  <c r="P55" i="4"/>
  <c r="P57" i="4"/>
  <c r="P60" i="4"/>
  <c r="P61" i="4"/>
  <c r="P62" i="4"/>
  <c r="P63" i="4"/>
  <c r="P68" i="4"/>
  <c r="P69" i="4"/>
  <c r="P70" i="4"/>
  <c r="P71" i="4"/>
  <c r="P76" i="4"/>
  <c r="P77" i="4"/>
  <c r="P78" i="4"/>
  <c r="P79" i="4"/>
  <c r="P80" i="4"/>
  <c r="P84" i="4"/>
  <c r="P85" i="4"/>
  <c r="P86" i="4"/>
  <c r="P87" i="4"/>
  <c r="P88" i="4"/>
  <c r="P89" i="4"/>
  <c r="P92" i="4"/>
  <c r="P93" i="4"/>
  <c r="P94" i="4"/>
  <c r="P95" i="4"/>
  <c r="P100" i="4"/>
  <c r="P101" i="4"/>
  <c r="P102" i="4"/>
  <c r="P103" i="4"/>
  <c r="P108" i="4"/>
  <c r="P109" i="4"/>
  <c r="P110" i="4"/>
  <c r="P111" i="4"/>
  <c r="P112" i="4"/>
  <c r="P116" i="4"/>
  <c r="P117" i="4"/>
  <c r="P118" i="4"/>
  <c r="P119" i="4"/>
  <c r="P120" i="4"/>
  <c r="P121" i="4"/>
  <c r="P124" i="4"/>
  <c r="P125" i="4"/>
  <c r="P126" i="4"/>
  <c r="P127" i="4"/>
  <c r="P132" i="4"/>
  <c r="P133" i="4"/>
  <c r="P134" i="4"/>
  <c r="P135" i="4"/>
  <c r="P140" i="4"/>
  <c r="P141" i="4"/>
  <c r="P142" i="4"/>
  <c r="P143" i="4"/>
  <c r="P144" i="4"/>
  <c r="P148" i="4"/>
  <c r="P149" i="4"/>
  <c r="P150" i="4"/>
  <c r="P151" i="4"/>
  <c r="P152" i="4"/>
  <c r="P153" i="4"/>
  <c r="P156" i="4"/>
  <c r="P157" i="4"/>
  <c r="P158" i="4"/>
  <c r="P159" i="4"/>
  <c r="P164" i="4"/>
  <c r="P165" i="4"/>
  <c r="P166" i="4"/>
  <c r="P167" i="4"/>
  <c r="P172" i="4"/>
  <c r="P173" i="4"/>
  <c r="P174" i="4"/>
  <c r="P175" i="4"/>
  <c r="P176" i="4"/>
  <c r="P180" i="4"/>
  <c r="P181" i="4"/>
  <c r="P182" i="4"/>
  <c r="P183" i="4"/>
  <c r="P184" i="4"/>
  <c r="P185" i="4"/>
  <c r="P188" i="4"/>
  <c r="P189" i="4"/>
  <c r="P190" i="4"/>
  <c r="P191" i="4"/>
  <c r="P196" i="4"/>
  <c r="P197" i="4"/>
  <c r="P198" i="4"/>
  <c r="P199" i="4"/>
  <c r="L3" i="31"/>
  <c r="E4" i="72"/>
  <c r="E3" i="72"/>
  <c r="E4" i="71"/>
  <c r="E3" i="71"/>
  <c r="B22" i="71"/>
  <c r="B12" i="71"/>
  <c r="B8" i="71"/>
  <c r="B7" i="71"/>
  <c r="E3" i="68"/>
  <c r="E4" i="69"/>
  <c r="E3" i="69"/>
  <c r="E4" i="67"/>
  <c r="E3" i="67"/>
  <c r="B28" i="66"/>
  <c r="B27" i="66"/>
  <c r="B26" i="66"/>
  <c r="B25" i="66"/>
  <c r="B24" i="66"/>
  <c r="B23" i="66"/>
  <c r="B22" i="66"/>
  <c r="B21" i="66"/>
  <c r="B20" i="66"/>
  <c r="B19" i="66"/>
  <c r="B17" i="66"/>
  <c r="B16" i="66"/>
  <c r="B15" i="66"/>
  <c r="B14" i="66"/>
  <c r="B13" i="66"/>
  <c r="B12" i="66"/>
  <c r="B10" i="66"/>
  <c r="B8" i="66"/>
  <c r="B7" i="66"/>
  <c r="E4" i="66"/>
  <c r="E3" i="66"/>
  <c r="E4" i="64"/>
  <c r="E3" i="64"/>
  <c r="E3" i="63"/>
  <c r="E4" i="62"/>
  <c r="E3" i="62"/>
  <c r="B31" i="61"/>
  <c r="B30" i="61"/>
  <c r="B29" i="61"/>
  <c r="B28" i="61"/>
  <c r="B27" i="61"/>
  <c r="B26" i="61"/>
  <c r="B25" i="61"/>
  <c r="B24" i="61"/>
  <c r="B23" i="61"/>
  <c r="B22" i="61"/>
  <c r="B20" i="61"/>
  <c r="B19" i="61"/>
  <c r="B18" i="61"/>
  <c r="B17" i="61"/>
  <c r="B16" i="61"/>
  <c r="B15" i="61"/>
  <c r="B11" i="61"/>
  <c r="B10" i="61"/>
  <c r="E7" i="61"/>
  <c r="E6" i="61"/>
  <c r="CB45" i="47"/>
  <c r="CB44" i="47"/>
  <c r="CB43" i="47"/>
  <c r="CB42" i="47"/>
  <c r="CB41" i="47"/>
  <c r="CB40" i="47"/>
  <c r="CB39" i="47"/>
  <c r="CB38" i="47"/>
  <c r="CB37" i="47"/>
  <c r="CB36" i="47"/>
  <c r="CB35" i="47"/>
  <c r="CB34" i="47"/>
  <c r="CB33" i="47"/>
  <c r="CB32" i="47"/>
  <c r="CB31" i="47"/>
  <c r="CB30" i="47"/>
  <c r="CB29" i="47"/>
  <c r="CB28" i="47"/>
  <c r="CB27" i="47"/>
  <c r="CB26" i="47"/>
  <c r="CB23" i="47"/>
  <c r="CB22" i="47"/>
  <c r="CB21" i="47"/>
  <c r="CB20" i="47"/>
  <c r="CB19" i="47"/>
  <c r="CB18" i="47"/>
  <c r="CB17" i="47"/>
  <c r="CB16" i="47"/>
  <c r="CB15" i="47"/>
  <c r="CB14" i="47"/>
  <c r="CB13" i="47"/>
  <c r="CB12" i="47"/>
  <c r="B25" i="71" l="1"/>
  <c r="B33" i="71"/>
  <c r="H28" i="31"/>
  <c r="B14" i="71"/>
  <c r="CV2" i="47"/>
  <c r="BH47" i="47" l="1"/>
  <c r="CV48" i="47"/>
  <c r="AL49" i="47"/>
  <c r="AL47" i="47"/>
  <c r="M48" i="47"/>
  <c r="M49" i="47"/>
  <c r="M46" i="47"/>
  <c r="M47" i="47"/>
  <c r="AY44" i="47"/>
  <c r="AY42" i="47"/>
  <c r="AY40" i="47"/>
  <c r="AY38" i="47"/>
  <c r="AY36" i="47"/>
  <c r="AY34" i="47"/>
  <c r="AY32" i="47"/>
  <c r="AY30" i="47"/>
  <c r="AY28" i="47"/>
  <c r="AY26" i="47"/>
  <c r="AY22" i="47"/>
  <c r="AY20" i="47"/>
  <c r="AY18" i="47"/>
  <c r="AY16" i="47"/>
  <c r="AY14" i="47"/>
  <c r="AY12" i="47"/>
  <c r="AL44" i="47"/>
  <c r="AL42" i="47"/>
  <c r="AL40" i="47"/>
  <c r="AL38" i="47"/>
  <c r="AL36" i="47"/>
  <c r="AL34" i="47"/>
  <c r="AL32" i="47"/>
  <c r="AL30" i="47"/>
  <c r="AL28" i="47"/>
  <c r="AL26" i="47"/>
  <c r="AL22" i="47"/>
  <c r="AL20" i="47"/>
  <c r="AL18" i="47"/>
  <c r="AL16" i="47"/>
  <c r="AL14" i="47"/>
  <c r="AL12" i="47"/>
  <c r="AH44" i="47"/>
  <c r="AH42" i="47"/>
  <c r="AH40" i="47"/>
  <c r="AH38" i="47"/>
  <c r="AH36" i="47"/>
  <c r="AH34" i="47"/>
  <c r="AH32" i="47"/>
  <c r="AH30" i="47"/>
  <c r="AH28" i="47"/>
  <c r="AH26" i="47"/>
  <c r="AH22" i="47"/>
  <c r="AH20" i="47"/>
  <c r="AH18" i="47"/>
  <c r="AH16" i="47"/>
  <c r="AH14" i="47"/>
  <c r="AH12" i="47"/>
  <c r="H45" i="47"/>
  <c r="H43" i="47"/>
  <c r="H41" i="47"/>
  <c r="H39" i="47"/>
  <c r="H37" i="47"/>
  <c r="H35" i="47"/>
  <c r="H33" i="47"/>
  <c r="H31" i="47"/>
  <c r="H29" i="47"/>
  <c r="H27" i="47"/>
  <c r="H23" i="47"/>
  <c r="H21" i="47"/>
  <c r="H19" i="47"/>
  <c r="H17" i="47"/>
  <c r="H15" i="47"/>
  <c r="H13" i="47"/>
  <c r="H44" i="47"/>
  <c r="H42" i="47"/>
  <c r="H40" i="47"/>
  <c r="H38" i="47"/>
  <c r="H36" i="47"/>
  <c r="H34" i="47"/>
  <c r="H32" i="47"/>
  <c r="H30" i="47"/>
  <c r="H28" i="47"/>
  <c r="H26" i="47"/>
  <c r="H22" i="47"/>
  <c r="H20" i="47"/>
  <c r="H18" i="47"/>
  <c r="H16" i="47"/>
  <c r="H14" i="47"/>
  <c r="H12" i="47"/>
  <c r="AP2" i="47"/>
  <c r="H42" i="48"/>
  <c r="N55" i="47"/>
  <c r="H22" i="48"/>
  <c r="BH48" i="48"/>
  <c r="H40" i="48"/>
  <c r="H6" i="48"/>
  <c r="H44" i="48"/>
  <c r="H32" i="48"/>
  <c r="H20" i="48"/>
  <c r="H24" i="48"/>
  <c r="M46" i="48"/>
  <c r="H38" i="48"/>
  <c r="H12" i="48"/>
  <c r="M48" i="48"/>
  <c r="H8" i="48"/>
  <c r="H16" i="48"/>
  <c r="H34" i="48"/>
  <c r="H26" i="48"/>
  <c r="H18" i="48"/>
  <c r="H14" i="48"/>
  <c r="H30" i="48"/>
  <c r="H10" i="48"/>
  <c r="H36" i="48"/>
  <c r="H28" i="48"/>
  <c r="AE325" i="38" l="1"/>
  <c r="AE324" i="38"/>
  <c r="AE323" i="38"/>
  <c r="AE322" i="38"/>
  <c r="AE321" i="38"/>
  <c r="AE320" i="38"/>
  <c r="AE319" i="38"/>
  <c r="AE318" i="38"/>
  <c r="AE317" i="38"/>
  <c r="AE316" i="38"/>
  <c r="AE315" i="38"/>
  <c r="AE314" i="38"/>
  <c r="AE313" i="38"/>
  <c r="AE312" i="38"/>
  <c r="AE311" i="38"/>
  <c r="AE310" i="38"/>
  <c r="AE309" i="38"/>
  <c r="AE308" i="38"/>
  <c r="AE307" i="38"/>
  <c r="AE306" i="38"/>
  <c r="AE305" i="38"/>
  <c r="AE304" i="38"/>
  <c r="AE303" i="38"/>
  <c r="AE302" i="38"/>
  <c r="AE301" i="38"/>
  <c r="AE300" i="38"/>
  <c r="AE299" i="38"/>
  <c r="AE298" i="38"/>
  <c r="AE297" i="38"/>
  <c r="AE296" i="38"/>
  <c r="AE270" i="38"/>
  <c r="AE269" i="38"/>
  <c r="AE268" i="38"/>
  <c r="AE267" i="38"/>
  <c r="AE266" i="38"/>
  <c r="AE265" i="38"/>
  <c r="AE264" i="38"/>
  <c r="AE263" i="38"/>
  <c r="AE262" i="38"/>
  <c r="AE261" i="38"/>
  <c r="AE260" i="38"/>
  <c r="AE259" i="38"/>
  <c r="AE258" i="38"/>
  <c r="AE257" i="38"/>
  <c r="AE256" i="38"/>
  <c r="AE255" i="38"/>
  <c r="AE254" i="38"/>
  <c r="AE253" i="38"/>
  <c r="AE252" i="38"/>
  <c r="AE251" i="38"/>
  <c r="AE250" i="38"/>
  <c r="AE249" i="38"/>
  <c r="AE248" i="38"/>
  <c r="AE247" i="38"/>
  <c r="AE246" i="38"/>
  <c r="AE245" i="38"/>
  <c r="AE244" i="38"/>
  <c r="AE243" i="38"/>
  <c r="AE242" i="38"/>
  <c r="AE241" i="38"/>
  <c r="AE215" i="38"/>
  <c r="AE214" i="38"/>
  <c r="AE213" i="38"/>
  <c r="AE212" i="38"/>
  <c r="AE211" i="38"/>
  <c r="AE210" i="38"/>
  <c r="AE209" i="38"/>
  <c r="AE208" i="38"/>
  <c r="AE207" i="38"/>
  <c r="AE206" i="38"/>
  <c r="AE205" i="38"/>
  <c r="AE204" i="38"/>
  <c r="AE203" i="38"/>
  <c r="AE202" i="38"/>
  <c r="AE201" i="38"/>
  <c r="AE200" i="38"/>
  <c r="AE199" i="38"/>
  <c r="AE198" i="38"/>
  <c r="AE197" i="38"/>
  <c r="AE196" i="38"/>
  <c r="AE195" i="38"/>
  <c r="AE194" i="38"/>
  <c r="AE193" i="38"/>
  <c r="AE192" i="38"/>
  <c r="AE191" i="38"/>
  <c r="AE190" i="38"/>
  <c r="AE189" i="38"/>
  <c r="AE188" i="38"/>
  <c r="AE187" i="38"/>
  <c r="AE186" i="38"/>
  <c r="AE160" i="38"/>
  <c r="AE159" i="38"/>
  <c r="AE158" i="38"/>
  <c r="AE157" i="38"/>
  <c r="AE156" i="38"/>
  <c r="AE155" i="38"/>
  <c r="AE154" i="38"/>
  <c r="AE153" i="38"/>
  <c r="AE152" i="38"/>
  <c r="AE151" i="38"/>
  <c r="AE150" i="38"/>
  <c r="AE149" i="38"/>
  <c r="AE148" i="38"/>
  <c r="AE147" i="38"/>
  <c r="AE146" i="38"/>
  <c r="AE145" i="38"/>
  <c r="AE144" i="38"/>
  <c r="AE143" i="38"/>
  <c r="AE142" i="38"/>
  <c r="AE141" i="38"/>
  <c r="AE140" i="38"/>
  <c r="AE139" i="38"/>
  <c r="AE138" i="38"/>
  <c r="AE137" i="38"/>
  <c r="AE136" i="38"/>
  <c r="AE135" i="38"/>
  <c r="AE134" i="38"/>
  <c r="AE133" i="38"/>
  <c r="AE132" i="38"/>
  <c r="AE131" i="38"/>
  <c r="AE105" i="38"/>
  <c r="AE104" i="38"/>
  <c r="AE103" i="38"/>
  <c r="AE102" i="38"/>
  <c r="AE101" i="38"/>
  <c r="AE100" i="38"/>
  <c r="AE99" i="38"/>
  <c r="AE98" i="38"/>
  <c r="AE97" i="38"/>
  <c r="AE96" i="38"/>
  <c r="AE95" i="38"/>
  <c r="AE94" i="38"/>
  <c r="AE93" i="38"/>
  <c r="AE92" i="38"/>
  <c r="AE91" i="38"/>
  <c r="AE90" i="38"/>
  <c r="AE89" i="38"/>
  <c r="AE88" i="38"/>
  <c r="AE87" i="38"/>
  <c r="AE86" i="38"/>
  <c r="AE85" i="38"/>
  <c r="AE84" i="38"/>
  <c r="AE83" i="38"/>
  <c r="AE82" i="38"/>
  <c r="AE81" i="38"/>
  <c r="AE80" i="38"/>
  <c r="AE79" i="38"/>
  <c r="AE78" i="38"/>
  <c r="AE77" i="38"/>
  <c r="AE76" i="38"/>
  <c r="AE50" i="38"/>
  <c r="AE49" i="38"/>
  <c r="AE48" i="38"/>
  <c r="AE47" i="38"/>
  <c r="AE46" i="38"/>
  <c r="AE45" i="38"/>
  <c r="AE44" i="38"/>
  <c r="AE43" i="38"/>
  <c r="AE42" i="38"/>
  <c r="AE41" i="38"/>
  <c r="AE40" i="38"/>
  <c r="AE39" i="38"/>
  <c r="AE38" i="38"/>
  <c r="AE37" i="38"/>
  <c r="AE36" i="38"/>
  <c r="AE35" i="38"/>
  <c r="AE34" i="38"/>
  <c r="AE33" i="38"/>
  <c r="AE32" i="38"/>
  <c r="AE31" i="38"/>
  <c r="AE30" i="38"/>
  <c r="AE29" i="38"/>
  <c r="AE28" i="38"/>
  <c r="AE27" i="38"/>
  <c r="AE26" i="38"/>
  <c r="AE25" i="38"/>
  <c r="AE24" i="38"/>
  <c r="AE23" i="38"/>
  <c r="AE22" i="38"/>
  <c r="AE21" i="38"/>
  <c r="R64" i="46"/>
  <c r="H64" i="46"/>
  <c r="AD63" i="46"/>
  <c r="X63" i="46"/>
  <c r="R63" i="46"/>
  <c r="P63" i="46"/>
  <c r="H63" i="46"/>
  <c r="R62" i="46"/>
  <c r="H62" i="46"/>
  <c r="AD61" i="46"/>
  <c r="X61" i="46"/>
  <c r="R61" i="46"/>
  <c r="P61" i="46"/>
  <c r="H61" i="46"/>
  <c r="R60" i="46"/>
  <c r="H60" i="46"/>
  <c r="AD59" i="46"/>
  <c r="X59" i="46"/>
  <c r="R59" i="46"/>
  <c r="P59" i="46"/>
  <c r="H59" i="46"/>
  <c r="R58" i="46"/>
  <c r="H58" i="46"/>
  <c r="AD57" i="46"/>
  <c r="X57" i="46"/>
  <c r="R57" i="46"/>
  <c r="P57" i="46"/>
  <c r="H57" i="46"/>
  <c r="R56" i="46"/>
  <c r="H56" i="46"/>
  <c r="AD55" i="46"/>
  <c r="X55" i="46"/>
  <c r="R55" i="46"/>
  <c r="P55" i="46"/>
  <c r="H55" i="46"/>
  <c r="R66" i="46"/>
  <c r="H66" i="46"/>
  <c r="AD65" i="46"/>
  <c r="X65" i="46"/>
  <c r="R65" i="46"/>
  <c r="P65" i="46"/>
  <c r="H65" i="46"/>
  <c r="R54" i="46"/>
  <c r="H54" i="46"/>
  <c r="AD53" i="46"/>
  <c r="X53" i="46"/>
  <c r="R53" i="46"/>
  <c r="P53" i="46"/>
  <c r="H53" i="46"/>
  <c r="R52" i="46"/>
  <c r="H52" i="46"/>
  <c r="AD51" i="46"/>
  <c r="X51" i="46"/>
  <c r="R51" i="46"/>
  <c r="P51" i="46"/>
  <c r="H51" i="46"/>
  <c r="R50" i="46"/>
  <c r="H50" i="46"/>
  <c r="AD49" i="46"/>
  <c r="X49" i="46"/>
  <c r="R49" i="46"/>
  <c r="P49" i="46"/>
  <c r="H49" i="46"/>
  <c r="R48" i="46"/>
  <c r="H48" i="46"/>
  <c r="AD47" i="46"/>
  <c r="X47" i="46"/>
  <c r="R47" i="46"/>
  <c r="P47" i="46"/>
  <c r="H47" i="46"/>
  <c r="R46" i="46"/>
  <c r="H46" i="46"/>
  <c r="AD45" i="46"/>
  <c r="X45" i="46"/>
  <c r="R45" i="46"/>
  <c r="P45" i="46"/>
  <c r="H45" i="46"/>
  <c r="R44" i="46"/>
  <c r="H44" i="46"/>
  <c r="AD43" i="46"/>
  <c r="X43" i="46"/>
  <c r="R43" i="46"/>
  <c r="P43" i="46"/>
  <c r="H43" i="46"/>
  <c r="R42" i="46"/>
  <c r="H42" i="46"/>
  <c r="AD41" i="46"/>
  <c r="X41" i="46"/>
  <c r="R41" i="46"/>
  <c r="P41" i="46"/>
  <c r="H41" i="46"/>
  <c r="R40" i="46"/>
  <c r="H40" i="46"/>
  <c r="AD39" i="46"/>
  <c r="X39" i="46"/>
  <c r="R39" i="46"/>
  <c r="P39" i="46"/>
  <c r="H39" i="46"/>
  <c r="R38" i="46"/>
  <c r="H38" i="46"/>
  <c r="AD37" i="46"/>
  <c r="X37" i="46"/>
  <c r="R37" i="46"/>
  <c r="P37" i="46"/>
  <c r="H37" i="46"/>
  <c r="R34" i="46"/>
  <c r="H34" i="46"/>
  <c r="AD33" i="46"/>
  <c r="X33" i="46"/>
  <c r="R33" i="46"/>
  <c r="P33" i="46"/>
  <c r="H33" i="46"/>
  <c r="R32" i="46"/>
  <c r="H32" i="46"/>
  <c r="AD31" i="46"/>
  <c r="X31" i="46"/>
  <c r="R31" i="46"/>
  <c r="P31" i="46"/>
  <c r="H31" i="46"/>
  <c r="R30" i="46"/>
  <c r="H30" i="46"/>
  <c r="AD29" i="46"/>
  <c r="X29" i="46"/>
  <c r="R29" i="46"/>
  <c r="P29" i="46"/>
  <c r="H29" i="46"/>
  <c r="R28" i="46"/>
  <c r="H28" i="46"/>
  <c r="AD27" i="46"/>
  <c r="X27" i="46"/>
  <c r="R27" i="46"/>
  <c r="P27" i="46"/>
  <c r="H27" i="46"/>
  <c r="R26" i="46"/>
  <c r="H26" i="46"/>
  <c r="AD25" i="46"/>
  <c r="X25" i="46"/>
  <c r="R25" i="46"/>
  <c r="P25" i="46"/>
  <c r="H25" i="46"/>
  <c r="R24" i="46"/>
  <c r="H24" i="46"/>
  <c r="AD23" i="46"/>
  <c r="X23" i="46"/>
  <c r="R23" i="46"/>
  <c r="P23" i="46"/>
  <c r="H23" i="46"/>
  <c r="AI12" i="46"/>
  <c r="Y12" i="46"/>
  <c r="P12" i="46"/>
  <c r="G12" i="46"/>
  <c r="AG10" i="46"/>
  <c r="W10" i="46"/>
  <c r="G10" i="46"/>
  <c r="Y72" i="46" s="1"/>
  <c r="AG8" i="46"/>
  <c r="U8" i="46"/>
  <c r="G8" i="46"/>
  <c r="X71" i="46" s="1"/>
  <c r="N3" i="46"/>
  <c r="B2" i="46"/>
  <c r="CB76" i="45"/>
  <c r="H76" i="45"/>
  <c r="CB75" i="45"/>
  <c r="AS75" i="45"/>
  <c r="AD75" i="45"/>
  <c r="Z75" i="45"/>
  <c r="H75" i="45"/>
  <c r="CB73" i="45"/>
  <c r="H73" i="45"/>
  <c r="CB72" i="45"/>
  <c r="AS72" i="45"/>
  <c r="AD72" i="45"/>
  <c r="Z72" i="45"/>
  <c r="H72" i="45"/>
  <c r="CB70" i="45"/>
  <c r="H70" i="45"/>
  <c r="CB69" i="45"/>
  <c r="AS69" i="45"/>
  <c r="AD69" i="45"/>
  <c r="Z69" i="45"/>
  <c r="H69" i="45"/>
  <c r="CB67" i="45"/>
  <c r="H67" i="45"/>
  <c r="CB66" i="45"/>
  <c r="AS66" i="45"/>
  <c r="AD66" i="45"/>
  <c r="Z66" i="45"/>
  <c r="H66" i="45"/>
  <c r="CB64" i="45"/>
  <c r="H64" i="45"/>
  <c r="CB63" i="45"/>
  <c r="AS63" i="45"/>
  <c r="AD63" i="45"/>
  <c r="Z63" i="45"/>
  <c r="H63" i="45"/>
  <c r="M91" i="45"/>
  <c r="BJ90" i="45"/>
  <c r="M90" i="45"/>
  <c r="CG87" i="45"/>
  <c r="BX87" i="45"/>
  <c r="BL87" i="45"/>
  <c r="M87" i="45"/>
  <c r="CJ83" i="45"/>
  <c r="M83" i="45"/>
  <c r="BN82" i="45"/>
  <c r="R82" i="45"/>
  <c r="BN81" i="45"/>
  <c r="R81" i="45"/>
  <c r="CB79" i="45"/>
  <c r="H79" i="45"/>
  <c r="CB78" i="45"/>
  <c r="AS78" i="45"/>
  <c r="AD78" i="45"/>
  <c r="Z78" i="45"/>
  <c r="H78" i="45"/>
  <c r="CB61" i="45"/>
  <c r="H61" i="45"/>
  <c r="CB60" i="45"/>
  <c r="AS60" i="45"/>
  <c r="AD60" i="45"/>
  <c r="Z60" i="45"/>
  <c r="H60" i="45"/>
  <c r="CB58" i="45"/>
  <c r="H58" i="45"/>
  <c r="CB57" i="45"/>
  <c r="AS57" i="45"/>
  <c r="AD57" i="45"/>
  <c r="Z57" i="45"/>
  <c r="H57" i="45"/>
  <c r="CB55" i="45"/>
  <c r="H55" i="45"/>
  <c r="CB54" i="45"/>
  <c r="AS54" i="45"/>
  <c r="AD54" i="45"/>
  <c r="Z54" i="45"/>
  <c r="H54" i="45"/>
  <c r="CB52" i="45"/>
  <c r="H52" i="45"/>
  <c r="CB51" i="45"/>
  <c r="AS51" i="45"/>
  <c r="AD51" i="45"/>
  <c r="Z51" i="45"/>
  <c r="H51" i="45"/>
  <c r="CB49" i="45"/>
  <c r="H49" i="45"/>
  <c r="CB48" i="45"/>
  <c r="AS48" i="45"/>
  <c r="AD48" i="45"/>
  <c r="Z48" i="45"/>
  <c r="H48" i="45"/>
  <c r="CB46" i="45"/>
  <c r="H46" i="45"/>
  <c r="CB45" i="45"/>
  <c r="AS45" i="45"/>
  <c r="AD45" i="45"/>
  <c r="Z45" i="45"/>
  <c r="H45" i="45"/>
  <c r="CB43" i="45"/>
  <c r="H43" i="45"/>
  <c r="CB42" i="45"/>
  <c r="AS42" i="45"/>
  <c r="AD42" i="45"/>
  <c r="Z42" i="45"/>
  <c r="H42" i="45"/>
  <c r="CB40" i="45"/>
  <c r="H40" i="45"/>
  <c r="CB39" i="45"/>
  <c r="AS39" i="45"/>
  <c r="AD39" i="45"/>
  <c r="Z39" i="45"/>
  <c r="H39" i="45"/>
  <c r="CB37" i="45"/>
  <c r="H37" i="45"/>
  <c r="CB36" i="45"/>
  <c r="AS36" i="45"/>
  <c r="AD36" i="45"/>
  <c r="Z36" i="45"/>
  <c r="H36" i="45"/>
  <c r="CB31" i="45"/>
  <c r="H31" i="45"/>
  <c r="CB30" i="45"/>
  <c r="AS30" i="45"/>
  <c r="AD30" i="45"/>
  <c r="Z30" i="45"/>
  <c r="H30" i="45"/>
  <c r="CB28" i="45"/>
  <c r="H28" i="45"/>
  <c r="CB27" i="45"/>
  <c r="AS27" i="45"/>
  <c r="AD27" i="45"/>
  <c r="Z27" i="45"/>
  <c r="H27" i="45"/>
  <c r="CB25" i="45"/>
  <c r="H25" i="45"/>
  <c r="CB24" i="45"/>
  <c r="AS24" i="45"/>
  <c r="AD24" i="45"/>
  <c r="Z24" i="45"/>
  <c r="H24" i="45"/>
  <c r="CB22" i="45"/>
  <c r="H22" i="45"/>
  <c r="CB21" i="45"/>
  <c r="AS21" i="45"/>
  <c r="AD21" i="45"/>
  <c r="Z21" i="45"/>
  <c r="H21" i="45"/>
  <c r="CB19" i="45"/>
  <c r="H19" i="45"/>
  <c r="CB18" i="45"/>
  <c r="AS18" i="45"/>
  <c r="AD18" i="45"/>
  <c r="Z18" i="45"/>
  <c r="H18" i="45"/>
  <c r="CB16" i="45"/>
  <c r="H16" i="45"/>
  <c r="CB15" i="45"/>
  <c r="AS15" i="45"/>
  <c r="AD15" i="45"/>
  <c r="Z15" i="45"/>
  <c r="H15" i="45"/>
  <c r="AU2" i="45"/>
  <c r="T325" i="38"/>
  <c r="T324" i="38"/>
  <c r="T323" i="38"/>
  <c r="T322" i="38"/>
  <c r="T321" i="38"/>
  <c r="T320" i="38"/>
  <c r="T319" i="38"/>
  <c r="T318" i="38"/>
  <c r="T317" i="38"/>
  <c r="T316" i="38"/>
  <c r="T315" i="38"/>
  <c r="T314" i="38"/>
  <c r="T313" i="38"/>
  <c r="T312" i="38"/>
  <c r="T311" i="38"/>
  <c r="T310" i="38"/>
  <c r="T309" i="38"/>
  <c r="T308" i="38"/>
  <c r="T307" i="38"/>
  <c r="T306" i="38"/>
  <c r="T305" i="38"/>
  <c r="T304" i="38"/>
  <c r="T303" i="38"/>
  <c r="T302" i="38"/>
  <c r="T301" i="38"/>
  <c r="T300" i="38"/>
  <c r="T299" i="38"/>
  <c r="T298" i="38"/>
  <c r="T297" i="38"/>
  <c r="T296" i="38"/>
  <c r="T270" i="38"/>
  <c r="T269" i="38"/>
  <c r="T268" i="38"/>
  <c r="T267" i="38"/>
  <c r="T266" i="38"/>
  <c r="T265" i="38"/>
  <c r="T264" i="38"/>
  <c r="T263" i="38"/>
  <c r="T262" i="38"/>
  <c r="T261" i="38"/>
  <c r="T260" i="38"/>
  <c r="T259" i="38"/>
  <c r="T258" i="38"/>
  <c r="T257" i="38"/>
  <c r="T256" i="38"/>
  <c r="T255" i="38"/>
  <c r="T254" i="38"/>
  <c r="T253" i="38"/>
  <c r="T252" i="38"/>
  <c r="T251" i="38"/>
  <c r="T250" i="38"/>
  <c r="T249" i="38"/>
  <c r="T248" i="38"/>
  <c r="T247" i="38"/>
  <c r="T246" i="38"/>
  <c r="T245" i="38"/>
  <c r="T244" i="38"/>
  <c r="T243" i="38"/>
  <c r="T242" i="38"/>
  <c r="T241" i="38"/>
  <c r="T215" i="38"/>
  <c r="T214" i="38"/>
  <c r="T213" i="38"/>
  <c r="T212" i="38"/>
  <c r="T211" i="38"/>
  <c r="T210" i="38"/>
  <c r="T209" i="38"/>
  <c r="T208" i="38"/>
  <c r="T207" i="38"/>
  <c r="T206" i="38"/>
  <c r="T205" i="38"/>
  <c r="T204" i="38"/>
  <c r="T203" i="38"/>
  <c r="T202" i="38"/>
  <c r="T201" i="38"/>
  <c r="T200" i="38"/>
  <c r="T199" i="38"/>
  <c r="T198" i="38"/>
  <c r="T197" i="38"/>
  <c r="T196" i="38"/>
  <c r="T195" i="38"/>
  <c r="T194" i="38"/>
  <c r="T193" i="38"/>
  <c r="T192" i="38"/>
  <c r="T191" i="38"/>
  <c r="T190" i="38"/>
  <c r="T189" i="38"/>
  <c r="T188" i="38"/>
  <c r="T187" i="38"/>
  <c r="T186" i="38"/>
  <c r="T160" i="38"/>
  <c r="T159" i="38"/>
  <c r="T158" i="38"/>
  <c r="T157" i="38"/>
  <c r="T156" i="38"/>
  <c r="T155" i="38"/>
  <c r="T154" i="38"/>
  <c r="T153" i="38"/>
  <c r="T152" i="38"/>
  <c r="T151" i="38"/>
  <c r="T150" i="38"/>
  <c r="T149" i="38"/>
  <c r="T148" i="38"/>
  <c r="T147" i="38"/>
  <c r="T146" i="38"/>
  <c r="T145" i="38"/>
  <c r="T144" i="38"/>
  <c r="T143" i="38"/>
  <c r="T142" i="38"/>
  <c r="T141" i="38"/>
  <c r="T140" i="38"/>
  <c r="T139" i="38"/>
  <c r="T138" i="38"/>
  <c r="T137" i="38"/>
  <c r="T136" i="38"/>
  <c r="T135" i="38"/>
  <c r="T134" i="38"/>
  <c r="T133" i="38"/>
  <c r="T132" i="38"/>
  <c r="T131" i="38"/>
  <c r="T105" i="38"/>
  <c r="T104" i="38"/>
  <c r="T103" i="38"/>
  <c r="T102" i="38"/>
  <c r="T101" i="38"/>
  <c r="T100" i="38"/>
  <c r="T99" i="38"/>
  <c r="T98" i="38"/>
  <c r="T97" i="38"/>
  <c r="T96" i="38"/>
  <c r="T95" i="38"/>
  <c r="T94" i="38"/>
  <c r="T93" i="38"/>
  <c r="T92" i="38"/>
  <c r="T91" i="38"/>
  <c r="T90" i="38"/>
  <c r="T89" i="38"/>
  <c r="T88" i="38"/>
  <c r="T87" i="38"/>
  <c r="T86" i="38"/>
  <c r="T85" i="38"/>
  <c r="T84" i="38"/>
  <c r="T83" i="38"/>
  <c r="T82" i="38"/>
  <c r="T81" i="38"/>
  <c r="T80" i="38"/>
  <c r="T79" i="38"/>
  <c r="T78" i="38"/>
  <c r="T77" i="38"/>
  <c r="T76" i="38"/>
  <c r="T50" i="38"/>
  <c r="T49" i="38"/>
  <c r="T48" i="38"/>
  <c r="T47" i="38"/>
  <c r="T46" i="38"/>
  <c r="T45" i="38"/>
  <c r="T44" i="38"/>
  <c r="T43" i="38"/>
  <c r="T42" i="38"/>
  <c r="T41" i="38"/>
  <c r="T40" i="38"/>
  <c r="T39" i="38"/>
  <c r="T38" i="38"/>
  <c r="T37" i="38"/>
  <c r="T36" i="38"/>
  <c r="T35" i="38"/>
  <c r="T34" i="38"/>
  <c r="T33" i="38"/>
  <c r="T32" i="38"/>
  <c r="T31" i="38"/>
  <c r="T30" i="38"/>
  <c r="T29" i="38"/>
  <c r="T28" i="38"/>
  <c r="T27" i="38"/>
  <c r="T26" i="38"/>
  <c r="T25" i="38"/>
  <c r="T24" i="38"/>
  <c r="T23" i="38"/>
  <c r="T22" i="38"/>
  <c r="T21" i="38"/>
  <c r="M325" i="38"/>
  <c r="M324" i="38"/>
  <c r="M323" i="38"/>
  <c r="M322" i="38"/>
  <c r="M321" i="38"/>
  <c r="M320" i="38"/>
  <c r="M319" i="38"/>
  <c r="M318" i="38"/>
  <c r="M317" i="38"/>
  <c r="M316" i="38"/>
  <c r="M315" i="38"/>
  <c r="M314" i="38"/>
  <c r="M313" i="38"/>
  <c r="M312" i="38"/>
  <c r="M311" i="38"/>
  <c r="M310" i="38"/>
  <c r="M309" i="38"/>
  <c r="M308" i="38"/>
  <c r="M307" i="38"/>
  <c r="M306" i="38"/>
  <c r="M305" i="38"/>
  <c r="M304" i="38"/>
  <c r="M303" i="38"/>
  <c r="M302" i="38"/>
  <c r="M301" i="38"/>
  <c r="M300" i="38"/>
  <c r="M299" i="38"/>
  <c r="M298" i="38"/>
  <c r="M297" i="38"/>
  <c r="M296" i="38"/>
  <c r="M270" i="38"/>
  <c r="M269" i="38"/>
  <c r="M268" i="38"/>
  <c r="M267" i="38"/>
  <c r="M266" i="38"/>
  <c r="M265" i="38"/>
  <c r="M264" i="38"/>
  <c r="M263" i="38"/>
  <c r="M262" i="38"/>
  <c r="M261" i="38"/>
  <c r="M260" i="38"/>
  <c r="M259" i="38"/>
  <c r="M258" i="38"/>
  <c r="M257" i="38"/>
  <c r="M256" i="38"/>
  <c r="M255" i="38"/>
  <c r="M254" i="38"/>
  <c r="M253" i="38"/>
  <c r="M252" i="38"/>
  <c r="M251" i="38"/>
  <c r="M250" i="38"/>
  <c r="M249" i="38"/>
  <c r="M248" i="38"/>
  <c r="M247" i="38"/>
  <c r="M246" i="38"/>
  <c r="M245" i="38"/>
  <c r="M244" i="38"/>
  <c r="M243" i="38"/>
  <c r="M242" i="38"/>
  <c r="M241" i="38"/>
  <c r="M215" i="38"/>
  <c r="M214" i="38"/>
  <c r="M213" i="38"/>
  <c r="M212" i="38"/>
  <c r="M211" i="38"/>
  <c r="M210" i="38"/>
  <c r="M209" i="38"/>
  <c r="M208" i="38"/>
  <c r="M207" i="38"/>
  <c r="M206" i="38"/>
  <c r="M205" i="38"/>
  <c r="M204" i="38"/>
  <c r="M203" i="38"/>
  <c r="M202" i="38"/>
  <c r="M201" i="38"/>
  <c r="M200" i="38"/>
  <c r="M199" i="38"/>
  <c r="M198" i="38"/>
  <c r="M197" i="38"/>
  <c r="M196" i="38"/>
  <c r="M195" i="38"/>
  <c r="M194" i="38"/>
  <c r="M193" i="38"/>
  <c r="M192" i="38"/>
  <c r="M191" i="38"/>
  <c r="M190" i="38"/>
  <c r="M189" i="38"/>
  <c r="M188" i="38"/>
  <c r="M187" i="38"/>
  <c r="M186" i="38"/>
  <c r="M160" i="38"/>
  <c r="M159" i="38"/>
  <c r="M158" i="38"/>
  <c r="M157" i="38"/>
  <c r="M156" i="38"/>
  <c r="M155" i="38"/>
  <c r="M154" i="38"/>
  <c r="M153" i="38"/>
  <c r="M152" i="38"/>
  <c r="M151" i="38"/>
  <c r="M150" i="38"/>
  <c r="M149" i="38"/>
  <c r="M148" i="38"/>
  <c r="M147" i="38"/>
  <c r="M146" i="38"/>
  <c r="M145" i="38"/>
  <c r="M144" i="38"/>
  <c r="M143" i="38"/>
  <c r="M142" i="38"/>
  <c r="M141" i="38"/>
  <c r="M140" i="38"/>
  <c r="M139" i="38"/>
  <c r="M138" i="38"/>
  <c r="M137" i="38"/>
  <c r="M136" i="38"/>
  <c r="M135" i="38"/>
  <c r="M134" i="38"/>
  <c r="M133" i="38"/>
  <c r="M132" i="38"/>
  <c r="M131" i="38"/>
  <c r="M105" i="38"/>
  <c r="M104" i="38"/>
  <c r="M103" i="38"/>
  <c r="M102" i="38"/>
  <c r="M101" i="38"/>
  <c r="M100" i="38"/>
  <c r="M99" i="38"/>
  <c r="M98" i="38"/>
  <c r="M97" i="38"/>
  <c r="M96" i="38"/>
  <c r="M95" i="38"/>
  <c r="M94" i="38"/>
  <c r="M93" i="38"/>
  <c r="M92" i="38"/>
  <c r="M91" i="38"/>
  <c r="M90" i="38"/>
  <c r="M89" i="38"/>
  <c r="M88" i="38"/>
  <c r="M87" i="38"/>
  <c r="M86" i="38"/>
  <c r="M85" i="38"/>
  <c r="M84" i="38"/>
  <c r="M83" i="38"/>
  <c r="M82" i="38"/>
  <c r="M81" i="38"/>
  <c r="M80" i="38"/>
  <c r="M79" i="38"/>
  <c r="M78" i="38"/>
  <c r="M77" i="38"/>
  <c r="M76" i="38"/>
  <c r="M50" i="38"/>
  <c r="M49" i="38"/>
  <c r="M48" i="38"/>
  <c r="M47" i="38"/>
  <c r="M46" i="38"/>
  <c r="M45" i="38"/>
  <c r="M44" i="38"/>
  <c r="M43" i="38"/>
  <c r="M42" i="38"/>
  <c r="M41" i="38"/>
  <c r="M40" i="38"/>
  <c r="M39" i="38"/>
  <c r="M38" i="38"/>
  <c r="M37" i="38"/>
  <c r="M36" i="38"/>
  <c r="M35" i="38"/>
  <c r="M34" i="38"/>
  <c r="M33" i="38"/>
  <c r="M32" i="38"/>
  <c r="M31" i="38"/>
  <c r="M30" i="38"/>
  <c r="M29" i="38"/>
  <c r="M28" i="38"/>
  <c r="M27" i="38"/>
  <c r="M26" i="38"/>
  <c r="M25" i="38"/>
  <c r="M24" i="38"/>
  <c r="M23" i="38"/>
  <c r="M22" i="38"/>
  <c r="M21" i="38"/>
  <c r="F33" i="42"/>
  <c r="F32" i="42"/>
  <c r="F31" i="42"/>
  <c r="F30" i="42"/>
  <c r="F29" i="42"/>
  <c r="F28" i="42"/>
  <c r="F27" i="42"/>
  <c r="F26" i="42"/>
  <c r="F25" i="42"/>
  <c r="F24" i="42"/>
  <c r="F23" i="42"/>
  <c r="F22" i="42"/>
  <c r="F21" i="42"/>
  <c r="F20" i="42"/>
  <c r="F19" i="42"/>
  <c r="F17" i="42"/>
  <c r="F16" i="42"/>
  <c r="F15" i="42"/>
  <c r="F14" i="42"/>
  <c r="F13" i="42"/>
  <c r="F12" i="42"/>
  <c r="B33" i="42"/>
  <c r="B32" i="42"/>
  <c r="B31" i="42"/>
  <c r="B30" i="42"/>
  <c r="B29" i="42"/>
  <c r="B28" i="42"/>
  <c r="B27" i="42"/>
  <c r="B26" i="42"/>
  <c r="B25" i="42"/>
  <c r="B24" i="42"/>
  <c r="B23" i="42"/>
  <c r="B22" i="42"/>
  <c r="B21" i="42"/>
  <c r="B20" i="42"/>
  <c r="B19" i="42"/>
  <c r="B17" i="42"/>
  <c r="B16" i="42"/>
  <c r="B15" i="42"/>
  <c r="B14" i="42"/>
  <c r="B13" i="42"/>
  <c r="B12" i="42"/>
  <c r="B8" i="42"/>
  <c r="B7" i="42"/>
  <c r="E4" i="42"/>
  <c r="E3" i="42"/>
  <c r="F33" i="41"/>
  <c r="F32" i="41"/>
  <c r="F31" i="41"/>
  <c r="F30" i="41"/>
  <c r="F29" i="41"/>
  <c r="F28" i="41"/>
  <c r="F27" i="41"/>
  <c r="F26" i="41"/>
  <c r="F25" i="41"/>
  <c r="F24" i="41"/>
  <c r="F23" i="41"/>
  <c r="F22" i="41"/>
  <c r="F21" i="41"/>
  <c r="F20" i="41"/>
  <c r="F19" i="41"/>
  <c r="F17" i="41"/>
  <c r="F16" i="41"/>
  <c r="F15" i="41"/>
  <c r="F14" i="41"/>
  <c r="F13" i="41"/>
  <c r="F12" i="41"/>
  <c r="B33" i="41"/>
  <c r="B32" i="41"/>
  <c r="B31" i="41"/>
  <c r="B30" i="41"/>
  <c r="B29" i="41"/>
  <c r="B28" i="41"/>
  <c r="B27" i="41"/>
  <c r="B26" i="41"/>
  <c r="B25" i="41"/>
  <c r="B24" i="41"/>
  <c r="B23" i="41"/>
  <c r="B22" i="41"/>
  <c r="B21" i="41"/>
  <c r="B20" i="41"/>
  <c r="B19" i="41"/>
  <c r="B17" i="41"/>
  <c r="B16" i="41"/>
  <c r="B15" i="41"/>
  <c r="B14" i="41"/>
  <c r="B13" i="41"/>
  <c r="B12" i="41"/>
  <c r="F33" i="23"/>
  <c r="F25" i="23"/>
  <c r="F23" i="23"/>
  <c r="F22" i="23"/>
  <c r="F16" i="23"/>
  <c r="F14" i="23"/>
  <c r="F12" i="23"/>
  <c r="B8" i="41"/>
  <c r="B7" i="41"/>
  <c r="E4" i="41"/>
  <c r="E3" i="41"/>
  <c r="C325" i="38" l="1"/>
  <c r="C324" i="38"/>
  <c r="C323" i="38"/>
  <c r="C322" i="38"/>
  <c r="C321" i="38"/>
  <c r="C320" i="38"/>
  <c r="C319" i="38"/>
  <c r="C318" i="38"/>
  <c r="C317" i="38"/>
  <c r="C316" i="38"/>
  <c r="C315" i="38"/>
  <c r="C314" i="38"/>
  <c r="C313" i="38"/>
  <c r="C312" i="38"/>
  <c r="C311" i="38"/>
  <c r="C310" i="38"/>
  <c r="C309" i="38"/>
  <c r="C308" i="38"/>
  <c r="C307" i="38"/>
  <c r="C306" i="38"/>
  <c r="C305" i="38"/>
  <c r="C304" i="38"/>
  <c r="C303" i="38"/>
  <c r="C302" i="38"/>
  <c r="C301" i="38"/>
  <c r="C300" i="38"/>
  <c r="C299" i="38"/>
  <c r="C298" i="38"/>
  <c r="C297" i="38"/>
  <c r="C296" i="38"/>
  <c r="C270" i="38"/>
  <c r="C269" i="38"/>
  <c r="C268" i="38"/>
  <c r="C267" i="38"/>
  <c r="C266" i="38"/>
  <c r="C265" i="38"/>
  <c r="C264" i="38"/>
  <c r="C263" i="38"/>
  <c r="C262" i="38"/>
  <c r="C261" i="38"/>
  <c r="C260" i="38"/>
  <c r="C259" i="38"/>
  <c r="C258" i="38"/>
  <c r="C257" i="38"/>
  <c r="C256" i="38"/>
  <c r="C255" i="38"/>
  <c r="C254" i="38"/>
  <c r="C253" i="38"/>
  <c r="C252" i="38"/>
  <c r="C251" i="38"/>
  <c r="C250" i="38"/>
  <c r="C249" i="38"/>
  <c r="C248" i="38"/>
  <c r="C247" i="38"/>
  <c r="C246" i="38"/>
  <c r="C245" i="38"/>
  <c r="C244" i="38"/>
  <c r="C243" i="38"/>
  <c r="C242" i="38"/>
  <c r="C241" i="38"/>
  <c r="C215" i="38"/>
  <c r="C214" i="38"/>
  <c r="C213" i="38"/>
  <c r="C212" i="38"/>
  <c r="C211" i="38"/>
  <c r="C210" i="38"/>
  <c r="C209" i="38"/>
  <c r="C208" i="38"/>
  <c r="C207" i="38"/>
  <c r="C206" i="38"/>
  <c r="C205" i="38"/>
  <c r="C204" i="38"/>
  <c r="C203" i="38"/>
  <c r="C202" i="38"/>
  <c r="C201" i="38"/>
  <c r="C200" i="38"/>
  <c r="C199" i="38"/>
  <c r="C198" i="38"/>
  <c r="C197" i="38"/>
  <c r="C196" i="38"/>
  <c r="C195" i="38"/>
  <c r="C194" i="38"/>
  <c r="C193" i="38"/>
  <c r="C192" i="38"/>
  <c r="C191" i="38"/>
  <c r="C190" i="38"/>
  <c r="C189" i="38"/>
  <c r="C188" i="38"/>
  <c r="C187" i="38"/>
  <c r="C186"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L281" i="38"/>
  <c r="L226" i="38"/>
  <c r="L171" i="38"/>
  <c r="L116" i="38"/>
  <c r="C7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L61" i="38"/>
  <c r="AF52" i="38"/>
  <c r="AF327" i="38" s="1"/>
  <c r="C50" i="38"/>
  <c r="C49" i="38"/>
  <c r="C48" i="38"/>
  <c r="C47" i="38"/>
  <c r="C46" i="38"/>
  <c r="C45" i="38"/>
  <c r="C44" i="38"/>
  <c r="C43" i="38"/>
  <c r="C42" i="38"/>
  <c r="C41" i="38"/>
  <c r="C40" i="38"/>
  <c r="C39" i="38"/>
  <c r="C38" i="38"/>
  <c r="C37" i="38"/>
  <c r="C36" i="38"/>
  <c r="C35" i="38"/>
  <c r="C34" i="38"/>
  <c r="C33" i="38"/>
  <c r="C32" i="38"/>
  <c r="C31" i="38"/>
  <c r="C30" i="38"/>
  <c r="C29" i="38"/>
  <c r="C28" i="38"/>
  <c r="C27" i="38"/>
  <c r="C26" i="38"/>
  <c r="C25" i="38"/>
  <c r="C24" i="38"/>
  <c r="C23" i="38"/>
  <c r="C22" i="38"/>
  <c r="C21" i="38"/>
  <c r="AI14" i="38"/>
  <c r="AI292" i="38" s="1"/>
  <c r="X14" i="38"/>
  <c r="X292" i="38" s="1"/>
  <c r="G14" i="38"/>
  <c r="AI12" i="38"/>
  <c r="V12" i="38"/>
  <c r="V290" i="38" s="1"/>
  <c r="G12" i="38"/>
  <c r="G290" i="38" s="1"/>
  <c r="AI10" i="38"/>
  <c r="V10" i="38"/>
  <c r="G10" i="38"/>
  <c r="L3" i="38"/>
  <c r="A2" i="38"/>
  <c r="Y325" i="38"/>
  <c r="J325" i="38"/>
  <c r="Y324" i="38"/>
  <c r="J324" i="38"/>
  <c r="Y323" i="38"/>
  <c r="J323" i="38"/>
  <c r="Y322" i="38"/>
  <c r="J322" i="38"/>
  <c r="Y321" i="38"/>
  <c r="J321" i="38"/>
  <c r="Y320" i="38"/>
  <c r="J320" i="38"/>
  <c r="Y319" i="38"/>
  <c r="J319" i="38"/>
  <c r="Y318" i="38"/>
  <c r="J318" i="38"/>
  <c r="Y317" i="38"/>
  <c r="J317" i="38"/>
  <c r="Y316" i="38"/>
  <c r="J316" i="38"/>
  <c r="Y315" i="38"/>
  <c r="J315" i="38"/>
  <c r="Y314" i="38"/>
  <c r="J314" i="38"/>
  <c r="Y313" i="38"/>
  <c r="J313" i="38"/>
  <c r="Y312" i="38"/>
  <c r="J312" i="38"/>
  <c r="Y311" i="38"/>
  <c r="J311" i="38"/>
  <c r="Y310" i="38"/>
  <c r="J310" i="38"/>
  <c r="Y309" i="38"/>
  <c r="J309" i="38"/>
  <c r="Y308" i="38"/>
  <c r="J308" i="38"/>
  <c r="Y307" i="38"/>
  <c r="J307" i="38"/>
  <c r="Y306" i="38"/>
  <c r="J306" i="38"/>
  <c r="Y305" i="38"/>
  <c r="J305" i="38"/>
  <c r="Y304" i="38"/>
  <c r="J304" i="38"/>
  <c r="Y303" i="38"/>
  <c r="J303" i="38"/>
  <c r="Y302" i="38"/>
  <c r="J302" i="38"/>
  <c r="Y301" i="38"/>
  <c r="J301" i="38"/>
  <c r="Y300" i="38"/>
  <c r="J300" i="38"/>
  <c r="Y299" i="38"/>
  <c r="J299" i="38"/>
  <c r="Y298" i="38"/>
  <c r="J298" i="38"/>
  <c r="Y297" i="38"/>
  <c r="J297" i="38"/>
  <c r="Y296" i="38"/>
  <c r="J296" i="38"/>
  <c r="Y270" i="38"/>
  <c r="J270" i="38"/>
  <c r="Y269" i="38"/>
  <c r="J269" i="38"/>
  <c r="Y268" i="38"/>
  <c r="J268" i="38"/>
  <c r="Y267" i="38"/>
  <c r="J267" i="38"/>
  <c r="Y266" i="38"/>
  <c r="J266" i="38"/>
  <c r="Y265" i="38"/>
  <c r="J265" i="38"/>
  <c r="Y264" i="38"/>
  <c r="J264" i="38"/>
  <c r="Y263" i="38"/>
  <c r="J263" i="38"/>
  <c r="Y262" i="38"/>
  <c r="J262" i="38"/>
  <c r="Y261" i="38"/>
  <c r="J261" i="38"/>
  <c r="Y260" i="38"/>
  <c r="J260" i="38"/>
  <c r="Y259" i="38"/>
  <c r="J259" i="38"/>
  <c r="Y258" i="38"/>
  <c r="J258" i="38"/>
  <c r="Y257" i="38"/>
  <c r="J257" i="38"/>
  <c r="Y256" i="38"/>
  <c r="J256" i="38"/>
  <c r="Y255" i="38"/>
  <c r="J255" i="38"/>
  <c r="Y254" i="38"/>
  <c r="J254" i="38"/>
  <c r="Y253" i="38"/>
  <c r="J253" i="38"/>
  <c r="Y252" i="38"/>
  <c r="J252" i="38"/>
  <c r="Y251" i="38"/>
  <c r="J251" i="38"/>
  <c r="Y250" i="38"/>
  <c r="J250" i="38"/>
  <c r="Y249" i="38"/>
  <c r="J249" i="38"/>
  <c r="Y248" i="38"/>
  <c r="J248" i="38"/>
  <c r="Y247" i="38"/>
  <c r="J247" i="38"/>
  <c r="Y246" i="38"/>
  <c r="J246" i="38"/>
  <c r="Y245" i="38"/>
  <c r="J245" i="38"/>
  <c r="Y244" i="38"/>
  <c r="J244" i="38"/>
  <c r="Y243" i="38"/>
  <c r="J243" i="38"/>
  <c r="Y242" i="38"/>
  <c r="J242" i="38"/>
  <c r="Y241" i="38"/>
  <c r="J241" i="38"/>
  <c r="Y215" i="38"/>
  <c r="J215" i="38"/>
  <c r="Y214" i="38"/>
  <c r="J214" i="38"/>
  <c r="Y213" i="38"/>
  <c r="J213" i="38"/>
  <c r="Y212" i="38"/>
  <c r="J212" i="38"/>
  <c r="Y211" i="38"/>
  <c r="J211" i="38"/>
  <c r="Y210" i="38"/>
  <c r="J210" i="38"/>
  <c r="Y209" i="38"/>
  <c r="J209" i="38"/>
  <c r="Y208" i="38"/>
  <c r="J208" i="38"/>
  <c r="Y207" i="38"/>
  <c r="J207" i="38"/>
  <c r="Y206" i="38"/>
  <c r="J206" i="38"/>
  <c r="Y205" i="38"/>
  <c r="J205" i="38"/>
  <c r="Y204" i="38"/>
  <c r="J204" i="38"/>
  <c r="Y203" i="38"/>
  <c r="J203" i="38"/>
  <c r="Y202" i="38"/>
  <c r="J202" i="38"/>
  <c r="Y201" i="38"/>
  <c r="J201" i="38"/>
  <c r="Y200" i="38"/>
  <c r="J200" i="38"/>
  <c r="Y199" i="38"/>
  <c r="J199" i="38"/>
  <c r="Y198" i="38"/>
  <c r="J198" i="38"/>
  <c r="Y197" i="38"/>
  <c r="J197" i="38"/>
  <c r="Y196" i="38"/>
  <c r="J196" i="38"/>
  <c r="Y195" i="38"/>
  <c r="J195" i="38"/>
  <c r="Y194" i="38"/>
  <c r="J194" i="38"/>
  <c r="Y193" i="38"/>
  <c r="J193" i="38"/>
  <c r="Y192" i="38"/>
  <c r="J192" i="38"/>
  <c r="Y191" i="38"/>
  <c r="J191" i="38"/>
  <c r="Y190" i="38"/>
  <c r="J190" i="38"/>
  <c r="Y189" i="38"/>
  <c r="J189" i="38"/>
  <c r="Y188" i="38"/>
  <c r="J188" i="38"/>
  <c r="Y187" i="38"/>
  <c r="J187" i="38"/>
  <c r="Y186" i="38"/>
  <c r="J186" i="38"/>
  <c r="Y160" i="38"/>
  <c r="J160" i="38"/>
  <c r="Y159" i="38"/>
  <c r="J159" i="38"/>
  <c r="Y158" i="38"/>
  <c r="J158" i="38"/>
  <c r="Y157" i="38"/>
  <c r="J157" i="38"/>
  <c r="Y156" i="38"/>
  <c r="J156" i="38"/>
  <c r="Y155" i="38"/>
  <c r="J155" i="38"/>
  <c r="Y154" i="38"/>
  <c r="J154" i="38"/>
  <c r="Y153" i="38"/>
  <c r="J153" i="38"/>
  <c r="Y152" i="38"/>
  <c r="J152" i="38"/>
  <c r="Y151" i="38"/>
  <c r="J151" i="38"/>
  <c r="Y150" i="38"/>
  <c r="J150" i="38"/>
  <c r="Y149" i="38"/>
  <c r="J149" i="38"/>
  <c r="Y148" i="38"/>
  <c r="J148" i="38"/>
  <c r="Y147" i="38"/>
  <c r="J147" i="38"/>
  <c r="Y146" i="38"/>
  <c r="J146" i="38"/>
  <c r="Y145" i="38"/>
  <c r="J145" i="38"/>
  <c r="Y144" i="38"/>
  <c r="J144" i="38"/>
  <c r="Y143" i="38"/>
  <c r="J143" i="38"/>
  <c r="Y142" i="38"/>
  <c r="J142" i="38"/>
  <c r="Y141" i="38"/>
  <c r="J141" i="38"/>
  <c r="Y140" i="38"/>
  <c r="J140" i="38"/>
  <c r="Y139" i="38"/>
  <c r="J139" i="38"/>
  <c r="Y138" i="38"/>
  <c r="J138" i="38"/>
  <c r="Y137" i="38"/>
  <c r="J137" i="38"/>
  <c r="Y136" i="38"/>
  <c r="J136" i="38"/>
  <c r="Y135" i="38"/>
  <c r="J135" i="38"/>
  <c r="Y134" i="38"/>
  <c r="J134" i="38"/>
  <c r="Y133" i="38"/>
  <c r="J133" i="38"/>
  <c r="Y132" i="38"/>
  <c r="J132" i="38"/>
  <c r="Y131" i="38"/>
  <c r="J131" i="38"/>
  <c r="Y105" i="38"/>
  <c r="J105" i="38"/>
  <c r="Y104" i="38"/>
  <c r="J104" i="38"/>
  <c r="Y103" i="38"/>
  <c r="J103" i="38"/>
  <c r="Y102" i="38"/>
  <c r="J102" i="38"/>
  <c r="Y101" i="38"/>
  <c r="J101" i="38"/>
  <c r="Y100" i="38"/>
  <c r="J100" i="38"/>
  <c r="Y99" i="38"/>
  <c r="J99" i="38"/>
  <c r="Y98" i="38"/>
  <c r="J98" i="38"/>
  <c r="Y97" i="38"/>
  <c r="J97" i="38"/>
  <c r="Y96" i="38"/>
  <c r="J96" i="38"/>
  <c r="Y95" i="38"/>
  <c r="J95" i="38"/>
  <c r="Y94" i="38"/>
  <c r="J94" i="38"/>
  <c r="Y93" i="38"/>
  <c r="J93" i="38"/>
  <c r="Y92" i="38"/>
  <c r="J92" i="38"/>
  <c r="Y91" i="38"/>
  <c r="J91" i="38"/>
  <c r="Y90" i="38"/>
  <c r="J90" i="38"/>
  <c r="Y89" i="38"/>
  <c r="J89" i="38"/>
  <c r="Y88" i="38"/>
  <c r="J88" i="38"/>
  <c r="Y87" i="38"/>
  <c r="J87" i="38"/>
  <c r="Y86" i="38"/>
  <c r="J86" i="38"/>
  <c r="Y85" i="38"/>
  <c r="J85" i="38"/>
  <c r="Y84" i="38"/>
  <c r="J84" i="38"/>
  <c r="Y83" i="38"/>
  <c r="J83" i="38"/>
  <c r="Y82" i="38"/>
  <c r="J82" i="38"/>
  <c r="Y81" i="38"/>
  <c r="J81" i="38"/>
  <c r="Y80" i="38"/>
  <c r="J80" i="38"/>
  <c r="Y79" i="38"/>
  <c r="J79" i="38"/>
  <c r="Y78" i="38"/>
  <c r="J78" i="38"/>
  <c r="Y77" i="38"/>
  <c r="J77" i="38"/>
  <c r="Y76" i="38"/>
  <c r="J76" i="38"/>
  <c r="Y50" i="38"/>
  <c r="J50" i="38"/>
  <c r="Y49" i="38"/>
  <c r="J49" i="38"/>
  <c r="Y48" i="38"/>
  <c r="J48" i="38"/>
  <c r="Y47" i="38"/>
  <c r="J47" i="38"/>
  <c r="Y46" i="38"/>
  <c r="J46" i="38"/>
  <c r="Y45" i="38"/>
  <c r="J45" i="38"/>
  <c r="Y44" i="38"/>
  <c r="J44" i="38"/>
  <c r="Y43" i="38"/>
  <c r="J43" i="38"/>
  <c r="Y42" i="38"/>
  <c r="J42" i="38"/>
  <c r="Y41" i="38"/>
  <c r="J41" i="38"/>
  <c r="Y40" i="38"/>
  <c r="J40" i="38"/>
  <c r="Y39" i="38"/>
  <c r="J39" i="38"/>
  <c r="Y38" i="38"/>
  <c r="J38" i="38"/>
  <c r="Y37" i="38"/>
  <c r="J37" i="38"/>
  <c r="Y36" i="38"/>
  <c r="J36" i="38"/>
  <c r="Y35" i="38"/>
  <c r="J35" i="38"/>
  <c r="Y34" i="38"/>
  <c r="J34" i="38"/>
  <c r="Y33" i="38"/>
  <c r="J33" i="38"/>
  <c r="Y32" i="38"/>
  <c r="J32" i="38"/>
  <c r="Y31" i="38"/>
  <c r="J31" i="38"/>
  <c r="Y30" i="38"/>
  <c r="J30" i="38"/>
  <c r="Y29" i="38"/>
  <c r="J29" i="38"/>
  <c r="Y28" i="38"/>
  <c r="J28" i="38"/>
  <c r="Y27" i="38"/>
  <c r="J27" i="38"/>
  <c r="Y26" i="38"/>
  <c r="J26" i="38"/>
  <c r="Y25" i="38"/>
  <c r="J25" i="38"/>
  <c r="Y24" i="38"/>
  <c r="J24" i="38"/>
  <c r="Y23" i="38"/>
  <c r="J23" i="38"/>
  <c r="Y22" i="38"/>
  <c r="J22" i="38"/>
  <c r="Y21" i="38"/>
  <c r="J21" i="38"/>
  <c r="AG18" i="38"/>
  <c r="AE18" i="38"/>
  <c r="V18" i="38"/>
  <c r="T18" i="38"/>
  <c r="P18" i="38"/>
  <c r="N18" i="38"/>
  <c r="J18" i="38"/>
  <c r="H18" i="38"/>
  <c r="R17" i="38"/>
  <c r="L17" i="38"/>
  <c r="F17" i="38"/>
  <c r="G292" i="38"/>
  <c r="AI290" i="38"/>
  <c r="AI288" i="38"/>
  <c r="V288" i="38"/>
  <c r="G288" i="38"/>
  <c r="A280" i="38"/>
  <c r="Z17" i="38" l="1"/>
  <c r="AI18" i="38"/>
  <c r="AB17" i="38"/>
  <c r="A60" i="38"/>
  <c r="AI68" i="38"/>
  <c r="G72" i="38"/>
  <c r="A115" i="38"/>
  <c r="AI123" i="38"/>
  <c r="G127" i="38"/>
  <c r="A170" i="38"/>
  <c r="AI178" i="38"/>
  <c r="G182" i="38"/>
  <c r="A225" i="38"/>
  <c r="AI233" i="38"/>
  <c r="G237" i="38"/>
  <c r="G70" i="38"/>
  <c r="X72" i="38"/>
  <c r="G125" i="38"/>
  <c r="X127" i="38"/>
  <c r="G180" i="38"/>
  <c r="X182" i="38"/>
  <c r="G235" i="38"/>
  <c r="X237" i="38"/>
  <c r="G68" i="38"/>
  <c r="V70" i="38"/>
  <c r="AI72" i="38"/>
  <c r="G123" i="38"/>
  <c r="V125" i="38"/>
  <c r="AI127" i="38"/>
  <c r="G178" i="38"/>
  <c r="V180" i="38"/>
  <c r="AI182" i="38"/>
  <c r="G233" i="38"/>
  <c r="V235" i="38"/>
  <c r="AI237" i="38"/>
  <c r="V68" i="38"/>
  <c r="AI70" i="38"/>
  <c r="AF107" i="38"/>
  <c r="V123" i="38"/>
  <c r="AI125" i="38"/>
  <c r="AF162" i="38"/>
  <c r="V178" i="38"/>
  <c r="AI180" i="38"/>
  <c r="AF217" i="38"/>
  <c r="V233" i="38"/>
  <c r="AI235" i="38"/>
  <c r="AF272" i="38"/>
  <c r="B33" i="23"/>
  <c r="B25" i="23"/>
  <c r="B23" i="23"/>
  <c r="B22" i="23"/>
  <c r="B16" i="23"/>
  <c r="B14" i="23"/>
  <c r="B12" i="23"/>
  <c r="R66" i="31"/>
  <c r="H66" i="31"/>
  <c r="AD65" i="31"/>
  <c r="X65" i="31"/>
  <c r="R65" i="31"/>
  <c r="P65" i="31"/>
  <c r="H65" i="31"/>
  <c r="R50" i="31"/>
  <c r="H50" i="31"/>
  <c r="AD49" i="31"/>
  <c r="X49" i="31"/>
  <c r="R49" i="31"/>
  <c r="P49" i="31"/>
  <c r="H49" i="31"/>
  <c r="R46" i="31"/>
  <c r="H46" i="31"/>
  <c r="AD45" i="31"/>
  <c r="X45" i="31"/>
  <c r="R45" i="31"/>
  <c r="P45" i="31"/>
  <c r="H45" i="31"/>
  <c r="R44" i="31"/>
  <c r="H44" i="31"/>
  <c r="AD43" i="31"/>
  <c r="X43" i="31"/>
  <c r="R43" i="31"/>
  <c r="P43" i="31"/>
  <c r="H43" i="31"/>
  <c r="R32" i="31"/>
  <c r="H32" i="31"/>
  <c r="AD31" i="31"/>
  <c r="X31" i="31"/>
  <c r="R31" i="31"/>
  <c r="P31" i="31"/>
  <c r="H31" i="31"/>
  <c r="R28" i="31"/>
  <c r="AD27" i="31"/>
  <c r="X27" i="31"/>
  <c r="R27" i="31"/>
  <c r="P27" i="31"/>
  <c r="H27" i="31"/>
  <c r="R24" i="31"/>
  <c r="H24" i="31"/>
  <c r="AD23" i="31"/>
  <c r="X23" i="31"/>
  <c r="R23" i="31"/>
  <c r="P23" i="31"/>
  <c r="H23" i="31"/>
  <c r="AI12" i="31"/>
  <c r="Y12" i="31"/>
  <c r="P12" i="31"/>
  <c r="G12" i="31"/>
  <c r="AG10" i="31"/>
  <c r="W10" i="31"/>
  <c r="G10" i="31"/>
  <c r="Y72" i="31" s="1"/>
  <c r="AG8" i="31"/>
  <c r="U8" i="31"/>
  <c r="G8" i="31"/>
  <c r="X71" i="31" s="1"/>
  <c r="B2" i="31"/>
  <c r="T24" i="4"/>
  <c r="T23" i="4"/>
  <c r="R24" i="4"/>
  <c r="R23" i="4"/>
  <c r="AD16" i="38" l="1"/>
  <c r="H31" i="29"/>
  <c r="AI12" i="29" l="1"/>
  <c r="Y12" i="29"/>
  <c r="P12" i="29"/>
  <c r="G12" i="29"/>
  <c r="AG10" i="29"/>
  <c r="W10" i="29"/>
  <c r="G10" i="29"/>
  <c r="Y62" i="29" s="1"/>
  <c r="AG8" i="29"/>
  <c r="U8" i="29"/>
  <c r="G8" i="29"/>
  <c r="X61" i="29" s="1"/>
  <c r="B2" i="29"/>
  <c r="R56" i="29"/>
  <c r="H56" i="29"/>
  <c r="AD55" i="29"/>
  <c r="X55" i="29"/>
  <c r="R55" i="29"/>
  <c r="P55" i="29"/>
  <c r="H55" i="29"/>
  <c r="R54" i="29"/>
  <c r="H54" i="29"/>
  <c r="AD53" i="29"/>
  <c r="X53" i="29"/>
  <c r="R53" i="29"/>
  <c r="P53" i="29"/>
  <c r="H53" i="29"/>
  <c r="R52" i="29"/>
  <c r="H52" i="29"/>
  <c r="AD51" i="29"/>
  <c r="X51" i="29"/>
  <c r="R51" i="29"/>
  <c r="P51" i="29"/>
  <c r="H51" i="29"/>
  <c r="R50" i="29"/>
  <c r="H50" i="29"/>
  <c r="AD49" i="29"/>
  <c r="X49" i="29"/>
  <c r="R49" i="29"/>
  <c r="P49" i="29"/>
  <c r="H49" i="29"/>
  <c r="R48" i="29"/>
  <c r="H48" i="29"/>
  <c r="AD47" i="29"/>
  <c r="X47" i="29"/>
  <c r="R47" i="29"/>
  <c r="P47" i="29"/>
  <c r="H47" i="29"/>
  <c r="R46" i="29"/>
  <c r="H46" i="29"/>
  <c r="AD45" i="29"/>
  <c r="X45" i="29"/>
  <c r="R45" i="29"/>
  <c r="P45" i="29"/>
  <c r="H45" i="29"/>
  <c r="R44" i="29"/>
  <c r="H44" i="29"/>
  <c r="AD43" i="29"/>
  <c r="X43" i="29"/>
  <c r="R43" i="29"/>
  <c r="P43" i="29"/>
  <c r="H43" i="29"/>
  <c r="R42" i="29"/>
  <c r="H42" i="29"/>
  <c r="AD41" i="29"/>
  <c r="X41" i="29"/>
  <c r="R41" i="29"/>
  <c r="P41" i="29"/>
  <c r="H41" i="29"/>
  <c r="R40" i="29"/>
  <c r="H40" i="29"/>
  <c r="AD39" i="29"/>
  <c r="X39" i="29"/>
  <c r="R39" i="29"/>
  <c r="P39" i="29"/>
  <c r="H39" i="29"/>
  <c r="R38" i="29"/>
  <c r="H38" i="29"/>
  <c r="AD37" i="29"/>
  <c r="X37" i="29"/>
  <c r="R37" i="29"/>
  <c r="P37" i="29"/>
  <c r="H37" i="29"/>
  <c r="R34" i="29"/>
  <c r="H34" i="29"/>
  <c r="AD33" i="29"/>
  <c r="X33" i="29"/>
  <c r="R33" i="29"/>
  <c r="P33" i="29"/>
  <c r="H33" i="29"/>
  <c r="R32" i="29"/>
  <c r="H32" i="29"/>
  <c r="AD31" i="29"/>
  <c r="X31" i="29"/>
  <c r="R31" i="29"/>
  <c r="P31" i="29"/>
  <c r="R30" i="29"/>
  <c r="H30" i="29"/>
  <c r="AD29" i="29"/>
  <c r="X29" i="29"/>
  <c r="R29" i="29"/>
  <c r="P29" i="29"/>
  <c r="H29" i="29"/>
  <c r="R28" i="29"/>
  <c r="H28" i="29"/>
  <c r="AD27" i="29"/>
  <c r="X27" i="29"/>
  <c r="R27" i="29"/>
  <c r="P27" i="29"/>
  <c r="H27" i="29"/>
  <c r="R26" i="29"/>
  <c r="H26" i="29"/>
  <c r="AD25" i="29"/>
  <c r="X25" i="29"/>
  <c r="R25" i="29"/>
  <c r="P25" i="29"/>
  <c r="H25" i="29"/>
  <c r="R24" i="29"/>
  <c r="H24" i="29"/>
  <c r="AD23" i="29"/>
  <c r="X23" i="29"/>
  <c r="R23" i="29"/>
  <c r="P23" i="29"/>
  <c r="H23" i="29"/>
  <c r="N3" i="29"/>
  <c r="B8" i="23" l="1"/>
  <c r="B7" i="23"/>
  <c r="E3" i="23"/>
  <c r="E4" i="23"/>
  <c r="E9" i="19" l="1"/>
  <c r="O23" i="4"/>
  <c r="B18" i="71" s="1"/>
  <c r="O24" i="4"/>
  <c r="O25" i="4"/>
  <c r="O26" i="4"/>
  <c r="B11" i="71" s="1"/>
  <c r="O27" i="4"/>
  <c r="O28" i="4"/>
  <c r="O29" i="4"/>
  <c r="O30" i="4"/>
  <c r="O31" i="4"/>
  <c r="O32" i="4"/>
  <c r="O33" i="4"/>
  <c r="O34" i="4"/>
  <c r="O35" i="4"/>
  <c r="O36" i="4"/>
  <c r="O37" i="4"/>
  <c r="O38" i="4"/>
  <c r="O39" i="4"/>
  <c r="O40" i="4"/>
  <c r="B10" i="71" s="1"/>
  <c r="O41" i="4"/>
  <c r="O42" i="4"/>
  <c r="O22" i="4"/>
  <c r="B15" i="71" l="1"/>
  <c r="F15" i="23"/>
  <c r="B15" i="23"/>
  <c r="R29" i="31"/>
  <c r="P29" i="31"/>
  <c r="H29" i="31"/>
  <c r="AD29" i="31"/>
  <c r="R30" i="31"/>
  <c r="X29" i="31"/>
  <c r="H30" i="31"/>
  <c r="B19" i="71"/>
  <c r="F19" i="23"/>
  <c r="H38" i="31"/>
  <c r="R38" i="31"/>
  <c r="AD37" i="31"/>
  <c r="X37" i="31"/>
  <c r="R37" i="31"/>
  <c r="P37" i="31"/>
  <c r="B19" i="23"/>
  <c r="H37" i="31"/>
  <c r="B32" i="71"/>
  <c r="F32" i="23"/>
  <c r="B32" i="23"/>
  <c r="R64" i="31"/>
  <c r="H64" i="31"/>
  <c r="AD63" i="31"/>
  <c r="X63" i="31"/>
  <c r="R63" i="31"/>
  <c r="P63" i="31"/>
  <c r="H63" i="31"/>
  <c r="B31" i="71"/>
  <c r="F31" i="23"/>
  <c r="X61" i="31"/>
  <c r="B31" i="23"/>
  <c r="R61" i="31"/>
  <c r="AD61" i="31"/>
  <c r="P61" i="31"/>
  <c r="H61" i="31"/>
  <c r="R62" i="31"/>
  <c r="H62" i="31"/>
  <c r="B27" i="71"/>
  <c r="F27" i="23"/>
  <c r="H54" i="31"/>
  <c r="R54" i="31"/>
  <c r="AD53" i="31"/>
  <c r="X53" i="31"/>
  <c r="R53" i="31"/>
  <c r="P53" i="31"/>
  <c r="B27" i="23"/>
  <c r="H53" i="31"/>
  <c r="B26" i="71"/>
  <c r="F26" i="23"/>
  <c r="AD51" i="31"/>
  <c r="X51" i="31"/>
  <c r="H52" i="31"/>
  <c r="R51" i="31"/>
  <c r="P51" i="31"/>
  <c r="H51" i="31"/>
  <c r="B26" i="23"/>
  <c r="R52" i="31"/>
  <c r="B20" i="71"/>
  <c r="F20" i="23"/>
  <c r="R40" i="31"/>
  <c r="H40" i="31"/>
  <c r="AD39" i="31"/>
  <c r="X39" i="31"/>
  <c r="B20" i="23"/>
  <c r="R39" i="31"/>
  <c r="P39" i="31"/>
  <c r="H39" i="31"/>
  <c r="B29" i="71"/>
  <c r="F29" i="23"/>
  <c r="P57" i="31"/>
  <c r="H57" i="31"/>
  <c r="B29" i="23"/>
  <c r="R58" i="31"/>
  <c r="R57" i="31"/>
  <c r="H58" i="31"/>
  <c r="AD57" i="31"/>
  <c r="X57" i="31"/>
  <c r="B24" i="71"/>
  <c r="F24" i="23"/>
  <c r="B24" i="23"/>
  <c r="R47" i="31"/>
  <c r="X47" i="31"/>
  <c r="P47" i="31"/>
  <c r="R48" i="31"/>
  <c r="AD47" i="31"/>
  <c r="B28" i="71"/>
  <c r="F28" i="23"/>
  <c r="H55" i="31"/>
  <c r="P55" i="31"/>
  <c r="R56" i="31"/>
  <c r="H56" i="31"/>
  <c r="B28" i="23"/>
  <c r="AD55" i="31"/>
  <c r="R55" i="31"/>
  <c r="X55" i="31"/>
  <c r="B13" i="71"/>
  <c r="F13" i="23"/>
  <c r="R26" i="31"/>
  <c r="P25" i="31"/>
  <c r="B13" i="23"/>
  <c r="H26" i="31"/>
  <c r="AD25" i="31"/>
  <c r="X25" i="31"/>
  <c r="R25" i="31"/>
  <c r="H25" i="31"/>
  <c r="B17" i="71"/>
  <c r="F17" i="23"/>
  <c r="AD33" i="31"/>
  <c r="X33" i="31"/>
  <c r="R34" i="31"/>
  <c r="R33" i="31"/>
  <c r="H34" i="31"/>
  <c r="P33" i="31"/>
  <c r="H33" i="31"/>
  <c r="B17" i="23"/>
  <c r="B9" i="71"/>
  <c r="F9" i="23"/>
  <c r="H18" i="31"/>
  <c r="AD17" i="31"/>
  <c r="X17" i="31"/>
  <c r="R17" i="31"/>
  <c r="R18" i="31"/>
  <c r="B9" i="23"/>
  <c r="P17" i="31"/>
  <c r="H17" i="31"/>
  <c r="B21" i="71"/>
  <c r="F21" i="23"/>
  <c r="R42" i="31"/>
  <c r="H42" i="31"/>
  <c r="P41" i="31"/>
  <c r="B21" i="23"/>
  <c r="AD41" i="31"/>
  <c r="X41" i="31"/>
  <c r="H41" i="31"/>
  <c r="R41" i="31"/>
  <c r="B30" i="71"/>
  <c r="F30" i="23"/>
  <c r="R59" i="31"/>
  <c r="X59" i="31"/>
  <c r="P59" i="31"/>
  <c r="B30" i="23"/>
  <c r="H59" i="31"/>
  <c r="R60" i="31"/>
  <c r="AD59" i="31"/>
  <c r="H60" i="31"/>
  <c r="B9" i="66"/>
  <c r="CB6" i="47"/>
  <c r="CB7" i="47"/>
  <c r="B12" i="61"/>
  <c r="H6" i="47"/>
  <c r="AH6" i="47"/>
  <c r="AY6" i="47"/>
  <c r="AL6" i="47"/>
  <c r="H7" i="47"/>
  <c r="H18" i="46"/>
  <c r="P17" i="46"/>
  <c r="CB6" i="45"/>
  <c r="H6" i="45"/>
  <c r="AD17" i="46"/>
  <c r="H17" i="46"/>
  <c r="AS6" i="45"/>
  <c r="B9" i="42"/>
  <c r="X17" i="46"/>
  <c r="CB7" i="45"/>
  <c r="AD6" i="45"/>
  <c r="R18" i="46"/>
  <c r="R17" i="46"/>
  <c r="H7" i="45"/>
  <c r="Z6" i="45"/>
  <c r="F9" i="42"/>
  <c r="F9" i="41"/>
  <c r="B9" i="41"/>
  <c r="AD17" i="29"/>
  <c r="H17" i="29"/>
  <c r="X17" i="29"/>
  <c r="R18" i="29"/>
  <c r="R17" i="29"/>
  <c r="H18" i="29"/>
  <c r="P17" i="29"/>
  <c r="B18" i="66"/>
  <c r="P24" i="4"/>
  <c r="B11" i="66"/>
  <c r="P23" i="4"/>
  <c r="R22" i="4"/>
  <c r="T22" i="4"/>
  <c r="P22" i="4"/>
  <c r="B14" i="61"/>
  <c r="CB11" i="47"/>
  <c r="CB10" i="47"/>
  <c r="CB9" i="47"/>
  <c r="B13" i="61"/>
  <c r="CB8" i="47"/>
  <c r="CB24" i="47"/>
  <c r="B21" i="61"/>
  <c r="CB25" i="47"/>
  <c r="AL8" i="47"/>
  <c r="H8" i="47"/>
  <c r="AH8" i="47"/>
  <c r="AY8" i="47"/>
  <c r="H9" i="47"/>
  <c r="X19" i="46"/>
  <c r="AS9" i="45"/>
  <c r="R19" i="46"/>
  <c r="P19" i="46"/>
  <c r="Z9" i="45"/>
  <c r="H19" i="46"/>
  <c r="H9" i="45"/>
  <c r="CB10" i="45"/>
  <c r="R20" i="46"/>
  <c r="H20" i="46"/>
  <c r="H10" i="45"/>
  <c r="AD9" i="45"/>
  <c r="AD19" i="46"/>
  <c r="CB9" i="45"/>
  <c r="AL24" i="47"/>
  <c r="H24" i="47"/>
  <c r="AH24" i="47"/>
  <c r="AY24" i="47"/>
  <c r="H25" i="47"/>
  <c r="X35" i="46"/>
  <c r="AS33" i="45"/>
  <c r="R35" i="46"/>
  <c r="P35" i="46"/>
  <c r="Z33" i="45"/>
  <c r="H35" i="46"/>
  <c r="H33" i="45"/>
  <c r="CB34" i="45"/>
  <c r="R36" i="46"/>
  <c r="H36" i="46"/>
  <c r="H34" i="45"/>
  <c r="AD33" i="45"/>
  <c r="AD35" i="46"/>
  <c r="CB33" i="45"/>
  <c r="H10" i="47"/>
  <c r="AH10" i="47"/>
  <c r="AY10" i="47"/>
  <c r="H11" i="47"/>
  <c r="AL10" i="47"/>
  <c r="AD21" i="46"/>
  <c r="CB12" i="45"/>
  <c r="R21" i="46"/>
  <c r="AD12" i="45"/>
  <c r="P21" i="46"/>
  <c r="Z12" i="45"/>
  <c r="H21" i="46"/>
  <c r="H12" i="45"/>
  <c r="R22" i="46"/>
  <c r="CB13" i="45"/>
  <c r="X21" i="46"/>
  <c r="AS12" i="45"/>
  <c r="H22" i="46"/>
  <c r="H13" i="45"/>
  <c r="R165" i="4"/>
  <c r="T165" i="4"/>
  <c r="R117" i="4"/>
  <c r="T117" i="4"/>
  <c r="R93" i="4"/>
  <c r="T93" i="4"/>
  <c r="R85" i="4"/>
  <c r="T85" i="4"/>
  <c r="R77" i="4"/>
  <c r="T77" i="4"/>
  <c r="R69" i="4"/>
  <c r="T69" i="4"/>
  <c r="R61" i="4"/>
  <c r="T61" i="4"/>
  <c r="R53" i="4"/>
  <c r="T53" i="4"/>
  <c r="R45" i="4"/>
  <c r="T45" i="4"/>
  <c r="P45" i="4"/>
  <c r="R37" i="4"/>
  <c r="T37" i="4"/>
  <c r="P37" i="4"/>
  <c r="R29" i="4"/>
  <c r="T29" i="4"/>
  <c r="P29" i="4"/>
  <c r="R196" i="4"/>
  <c r="T196" i="4"/>
  <c r="R188" i="4"/>
  <c r="T188" i="4"/>
  <c r="R180" i="4"/>
  <c r="T180" i="4"/>
  <c r="R172" i="4"/>
  <c r="T172" i="4"/>
  <c r="R164" i="4"/>
  <c r="T164" i="4"/>
  <c r="R156" i="4"/>
  <c r="T156" i="4"/>
  <c r="R148" i="4"/>
  <c r="T148" i="4"/>
  <c r="R140" i="4"/>
  <c r="T140" i="4"/>
  <c r="R132" i="4"/>
  <c r="T132" i="4"/>
  <c r="R124" i="4"/>
  <c r="T124" i="4"/>
  <c r="R116" i="4"/>
  <c r="T116" i="4"/>
  <c r="R108" i="4"/>
  <c r="T108" i="4"/>
  <c r="R100" i="4"/>
  <c r="T100" i="4"/>
  <c r="R92" i="4"/>
  <c r="T92" i="4"/>
  <c r="R84" i="4"/>
  <c r="T84" i="4"/>
  <c r="R76" i="4"/>
  <c r="T76" i="4"/>
  <c r="R68" i="4"/>
  <c r="T68" i="4"/>
  <c r="R60" i="4"/>
  <c r="T60" i="4"/>
  <c r="R52" i="4"/>
  <c r="T52" i="4"/>
  <c r="P44" i="4"/>
  <c r="R44" i="4"/>
  <c r="T44" i="4"/>
  <c r="P36" i="4"/>
  <c r="R36" i="4"/>
  <c r="T36" i="4"/>
  <c r="R28" i="4"/>
  <c r="P28" i="4"/>
  <c r="T28" i="4"/>
  <c r="R197" i="4"/>
  <c r="T197" i="4"/>
  <c r="R173" i="4"/>
  <c r="T173" i="4"/>
  <c r="R133" i="4"/>
  <c r="T133" i="4"/>
  <c r="R179" i="4"/>
  <c r="T179" i="4"/>
  <c r="R147" i="4"/>
  <c r="T147" i="4"/>
  <c r="R115" i="4"/>
  <c r="T115" i="4"/>
  <c r="R83" i="4"/>
  <c r="T83" i="4"/>
  <c r="R51" i="4"/>
  <c r="T51" i="4"/>
  <c r="T186" i="4"/>
  <c r="R186" i="4"/>
  <c r="T170" i="4"/>
  <c r="R170" i="4"/>
  <c r="T162" i="4"/>
  <c r="R162" i="4"/>
  <c r="T154" i="4"/>
  <c r="R154" i="4"/>
  <c r="T146" i="4"/>
  <c r="R146" i="4"/>
  <c r="T138" i="4"/>
  <c r="R138" i="4"/>
  <c r="T130" i="4"/>
  <c r="R130" i="4"/>
  <c r="T122" i="4"/>
  <c r="R122" i="4"/>
  <c r="T114" i="4"/>
  <c r="R114" i="4"/>
  <c r="T106" i="4"/>
  <c r="R106" i="4"/>
  <c r="T98" i="4"/>
  <c r="R98" i="4"/>
  <c r="T90" i="4"/>
  <c r="R90" i="4"/>
  <c r="T82" i="4"/>
  <c r="R82" i="4"/>
  <c r="T74" i="4"/>
  <c r="R74" i="4"/>
  <c r="T66" i="4"/>
  <c r="R66" i="4"/>
  <c r="T58" i="4"/>
  <c r="R58" i="4"/>
  <c r="T50" i="4"/>
  <c r="R50" i="4"/>
  <c r="P42" i="4"/>
  <c r="R42" i="4"/>
  <c r="T42" i="4"/>
  <c r="T34" i="4"/>
  <c r="R34" i="4"/>
  <c r="P34" i="4"/>
  <c r="T26" i="4"/>
  <c r="R26" i="4"/>
  <c r="P26" i="4"/>
  <c r="R189" i="4"/>
  <c r="T189" i="4"/>
  <c r="R125" i="4"/>
  <c r="T125" i="4"/>
  <c r="R171" i="4"/>
  <c r="T171" i="4"/>
  <c r="R131" i="4"/>
  <c r="T131" i="4"/>
  <c r="R91" i="4"/>
  <c r="T91" i="4"/>
  <c r="R67" i="4"/>
  <c r="T67" i="4"/>
  <c r="R27" i="4"/>
  <c r="T27" i="4"/>
  <c r="P27" i="4"/>
  <c r="T194" i="4"/>
  <c r="R194" i="4"/>
  <c r="T201" i="4"/>
  <c r="R201" i="4"/>
  <c r="T193" i="4"/>
  <c r="R193" i="4"/>
  <c r="T185" i="4"/>
  <c r="R185" i="4"/>
  <c r="T177" i="4"/>
  <c r="R177" i="4"/>
  <c r="T169" i="4"/>
  <c r="R169" i="4"/>
  <c r="T161" i="4"/>
  <c r="R161" i="4"/>
  <c r="T153" i="4"/>
  <c r="R153" i="4"/>
  <c r="T145" i="4"/>
  <c r="R145" i="4"/>
  <c r="T137" i="4"/>
  <c r="R137" i="4"/>
  <c r="T129" i="4"/>
  <c r="R129" i="4"/>
  <c r="T121" i="4"/>
  <c r="R121" i="4"/>
  <c r="T113" i="4"/>
  <c r="R113" i="4"/>
  <c r="T105" i="4"/>
  <c r="R105" i="4"/>
  <c r="T97" i="4"/>
  <c r="R97" i="4"/>
  <c r="T89" i="4"/>
  <c r="R89" i="4"/>
  <c r="T81" i="4"/>
  <c r="R81" i="4"/>
  <c r="T73" i="4"/>
  <c r="R73" i="4"/>
  <c r="T65" i="4"/>
  <c r="R65" i="4"/>
  <c r="T57" i="4"/>
  <c r="R57" i="4"/>
  <c r="T49" i="4"/>
  <c r="R49" i="4"/>
  <c r="T41" i="4"/>
  <c r="P41" i="4"/>
  <c r="R41" i="4"/>
  <c r="T33" i="4"/>
  <c r="P33" i="4"/>
  <c r="R33" i="4"/>
  <c r="T25" i="4"/>
  <c r="P25" i="4"/>
  <c r="R25" i="4"/>
  <c r="R157" i="4"/>
  <c r="T157" i="4"/>
  <c r="R101" i="4"/>
  <c r="T101" i="4"/>
  <c r="R187" i="4"/>
  <c r="T187" i="4"/>
  <c r="R155" i="4"/>
  <c r="T155" i="4"/>
  <c r="R123" i="4"/>
  <c r="T123" i="4"/>
  <c r="R99" i="4"/>
  <c r="T99" i="4"/>
  <c r="R75" i="4"/>
  <c r="T75" i="4"/>
  <c r="R59" i="4"/>
  <c r="T59" i="4"/>
  <c r="R43" i="4"/>
  <c r="T43" i="4"/>
  <c r="P43" i="4"/>
  <c r="T178" i="4"/>
  <c r="R178" i="4"/>
  <c r="T200" i="4"/>
  <c r="R200" i="4"/>
  <c r="T192" i="4"/>
  <c r="R192" i="4"/>
  <c r="T184" i="4"/>
  <c r="R184" i="4"/>
  <c r="R176" i="4"/>
  <c r="T176" i="4"/>
  <c r="T168" i="4"/>
  <c r="R168" i="4"/>
  <c r="T160" i="4"/>
  <c r="R160" i="4"/>
  <c r="T152" i="4"/>
  <c r="R152" i="4"/>
  <c r="T144" i="4"/>
  <c r="R144" i="4"/>
  <c r="T136" i="4"/>
  <c r="R136" i="4"/>
  <c r="T128" i="4"/>
  <c r="R128" i="4"/>
  <c r="R120" i="4"/>
  <c r="T120" i="4"/>
  <c r="T112" i="4"/>
  <c r="R112" i="4"/>
  <c r="T104" i="4"/>
  <c r="R104" i="4"/>
  <c r="T96" i="4"/>
  <c r="R96" i="4"/>
  <c r="T88" i="4"/>
  <c r="R88" i="4"/>
  <c r="T80" i="4"/>
  <c r="R80" i="4"/>
  <c r="T72" i="4"/>
  <c r="R72" i="4"/>
  <c r="R64" i="4"/>
  <c r="T64" i="4"/>
  <c r="T56" i="4"/>
  <c r="R56" i="4"/>
  <c r="T48" i="4"/>
  <c r="R48" i="4"/>
  <c r="T40" i="4"/>
  <c r="R40" i="4"/>
  <c r="P40" i="4"/>
  <c r="T32" i="4"/>
  <c r="P32" i="4"/>
  <c r="R32" i="4"/>
  <c r="F18" i="41"/>
  <c r="B18" i="41"/>
  <c r="F18" i="23"/>
  <c r="F18" i="42"/>
  <c r="B18" i="42"/>
  <c r="H36" i="31"/>
  <c r="AD35" i="31"/>
  <c r="X35" i="31"/>
  <c r="R35" i="31"/>
  <c r="B18" i="23"/>
  <c r="P35" i="31"/>
  <c r="H35" i="31"/>
  <c r="R36" i="31"/>
  <c r="R36" i="29"/>
  <c r="H36" i="29"/>
  <c r="AD35" i="29"/>
  <c r="X35" i="29"/>
  <c r="R35" i="29"/>
  <c r="P35" i="29"/>
  <c r="H35" i="29"/>
  <c r="R181" i="4"/>
  <c r="T181" i="4"/>
  <c r="R141" i="4"/>
  <c r="T141" i="4"/>
  <c r="R139" i="4"/>
  <c r="T139" i="4"/>
  <c r="R35" i="4"/>
  <c r="T35" i="4"/>
  <c r="P35" i="4"/>
  <c r="F10" i="41"/>
  <c r="B10" i="41"/>
  <c r="F10" i="23"/>
  <c r="F10" i="42"/>
  <c r="B10" i="42"/>
  <c r="AD19" i="31"/>
  <c r="X19" i="31"/>
  <c r="R19" i="31"/>
  <c r="B10" i="23"/>
  <c r="P19" i="31"/>
  <c r="H19" i="31"/>
  <c r="R20" i="31"/>
  <c r="H20" i="31"/>
  <c r="H20" i="29"/>
  <c r="AD19" i="29"/>
  <c r="X19" i="29"/>
  <c r="R19" i="29"/>
  <c r="P19" i="29"/>
  <c r="H19" i="29"/>
  <c r="R20" i="29"/>
  <c r="R199" i="4"/>
  <c r="T199" i="4"/>
  <c r="R191" i="4"/>
  <c r="T191" i="4"/>
  <c r="R183" i="4"/>
  <c r="T183" i="4"/>
  <c r="R175" i="4"/>
  <c r="T175" i="4"/>
  <c r="R167" i="4"/>
  <c r="T167" i="4"/>
  <c r="R159" i="4"/>
  <c r="T159" i="4"/>
  <c r="R151" i="4"/>
  <c r="T151" i="4"/>
  <c r="R143" i="4"/>
  <c r="T143" i="4"/>
  <c r="R135" i="4"/>
  <c r="T135" i="4"/>
  <c r="R127" i="4"/>
  <c r="T127" i="4"/>
  <c r="R119" i="4"/>
  <c r="T119" i="4"/>
  <c r="R111" i="4"/>
  <c r="T111" i="4"/>
  <c r="R103" i="4"/>
  <c r="T103" i="4"/>
  <c r="R95" i="4"/>
  <c r="T95" i="4"/>
  <c r="R87" i="4"/>
  <c r="T87" i="4"/>
  <c r="R79" i="4"/>
  <c r="T79" i="4"/>
  <c r="R71" i="4"/>
  <c r="T71" i="4"/>
  <c r="R63" i="4"/>
  <c r="T63" i="4"/>
  <c r="R55" i="4"/>
  <c r="T55" i="4"/>
  <c r="R47" i="4"/>
  <c r="T47" i="4"/>
  <c r="R39" i="4"/>
  <c r="T39" i="4"/>
  <c r="P39" i="4"/>
  <c r="R31" i="4"/>
  <c r="T31" i="4"/>
  <c r="P31" i="4"/>
  <c r="F11" i="41"/>
  <c r="B11" i="41"/>
  <c r="F11" i="23"/>
  <c r="F11" i="42"/>
  <c r="B11" i="42"/>
  <c r="R22" i="31"/>
  <c r="H22" i="31"/>
  <c r="AD21" i="31"/>
  <c r="B11" i="23"/>
  <c r="X21" i="31"/>
  <c r="R21" i="31"/>
  <c r="P21" i="31"/>
  <c r="H21" i="31"/>
  <c r="R22" i="29"/>
  <c r="H22" i="29"/>
  <c r="AD21" i="29"/>
  <c r="X21" i="29"/>
  <c r="R21" i="29"/>
  <c r="P21" i="29"/>
  <c r="H21" i="29"/>
  <c r="R149" i="4"/>
  <c r="T149" i="4"/>
  <c r="R109" i="4"/>
  <c r="T109" i="4"/>
  <c r="R195" i="4"/>
  <c r="T195" i="4"/>
  <c r="R163" i="4"/>
  <c r="T163" i="4"/>
  <c r="R107" i="4"/>
  <c r="T107" i="4"/>
  <c r="R198" i="4"/>
  <c r="T198" i="4"/>
  <c r="R190" i="4"/>
  <c r="T190" i="4"/>
  <c r="R182" i="4"/>
  <c r="T182" i="4"/>
  <c r="R174" i="4"/>
  <c r="T174" i="4"/>
  <c r="R166" i="4"/>
  <c r="T166" i="4"/>
  <c r="R158" i="4"/>
  <c r="T158" i="4"/>
  <c r="R150" i="4"/>
  <c r="T150" i="4"/>
  <c r="R142" i="4"/>
  <c r="T142" i="4"/>
  <c r="R134" i="4"/>
  <c r="T134" i="4"/>
  <c r="R126" i="4"/>
  <c r="T126" i="4"/>
  <c r="R118" i="4"/>
  <c r="T118" i="4"/>
  <c r="R110" i="4"/>
  <c r="T110" i="4"/>
  <c r="R102" i="4"/>
  <c r="T102" i="4"/>
  <c r="R94" i="4"/>
  <c r="T94" i="4"/>
  <c r="R86" i="4"/>
  <c r="T86" i="4"/>
  <c r="R78" i="4"/>
  <c r="T78" i="4"/>
  <c r="R70" i="4"/>
  <c r="T70" i="4"/>
  <c r="R62" i="4"/>
  <c r="T62" i="4"/>
  <c r="R54" i="4"/>
  <c r="T54" i="4"/>
  <c r="R46" i="4"/>
  <c r="P46" i="4"/>
  <c r="T46" i="4"/>
  <c r="R38" i="4"/>
  <c r="P38" i="4"/>
  <c r="T38" i="4"/>
  <c r="R30" i="4"/>
  <c r="T30" i="4"/>
  <c r="P30" i="4"/>
  <c r="Q193" i="4" l="1" a="1"/>
  <c r="Q193" i="4" s="1"/>
  <c r="Q201" i="4" a="1"/>
  <c r="Q201" i="4" s="1"/>
  <c r="Q52" i="4" a="1"/>
  <c r="Q52" i="4" s="1"/>
  <c r="Q196" i="4" a="1"/>
  <c r="Q196" i="4" s="1"/>
  <c r="Q49" i="4" a="1"/>
  <c r="Q49" i="4" s="1"/>
  <c r="Q142" i="4" a="1"/>
  <c r="Q142" i="4" s="1"/>
  <c r="A154" i="23" s="1"/>
  <c r="F154" i="23" s="1"/>
  <c r="Q78" i="4" a="1"/>
  <c r="Q78" i="4" s="1"/>
  <c r="A90" i="71" s="1"/>
  <c r="B90" i="71" s="1"/>
  <c r="Q187" i="4" a="1"/>
  <c r="Q187" i="4" s="1"/>
  <c r="Q123" i="4" a="1"/>
  <c r="Q123" i="4" s="1"/>
  <c r="Q59" i="4" a="1"/>
  <c r="Q59" i="4" s="1"/>
  <c r="Q160" i="4" a="1"/>
  <c r="Q160" i="4" s="1"/>
  <c r="Q96" i="4" a="1"/>
  <c r="Q96" i="4" s="1"/>
  <c r="Q197" i="4" a="1"/>
  <c r="Q197" i="4" s="1"/>
  <c r="Q133" i="4" a="1"/>
  <c r="Q133" i="4" s="1"/>
  <c r="A145" i="71" s="1"/>
  <c r="B145" i="71" s="1"/>
  <c r="Q69" i="4" a="1"/>
  <c r="Q69" i="4" s="1"/>
  <c r="Q162" i="4" a="1"/>
  <c r="Q162" i="4" s="1"/>
  <c r="Q98" i="4" a="1"/>
  <c r="Q98" i="4" s="1"/>
  <c r="Q191" i="4" a="1"/>
  <c r="Q191" i="4" s="1"/>
  <c r="Q127" i="4" a="1"/>
  <c r="Q127" i="4" s="1"/>
  <c r="Q63" i="4" a="1"/>
  <c r="Q63" i="4" s="1"/>
  <c r="Q140" i="4" a="1"/>
  <c r="Q140" i="4" s="1"/>
  <c r="A152" i="23" s="1"/>
  <c r="F152" i="23" s="1"/>
  <c r="Q76" i="4" a="1"/>
  <c r="Q76" i="4" s="1"/>
  <c r="A88" i="71" s="1"/>
  <c r="B88" i="71" s="1"/>
  <c r="Q55" i="4" a="1"/>
  <c r="Q55" i="4" s="1"/>
  <c r="Q68" i="4" a="1"/>
  <c r="Q68" i="4" s="1"/>
  <c r="A80" i="23" s="1"/>
  <c r="F80" i="23" s="1"/>
  <c r="Q170" i="4" a="1"/>
  <c r="Q170" i="4" s="1"/>
  <c r="Q148" i="4" a="1"/>
  <c r="Q148" i="4" s="1"/>
  <c r="Q198" i="4" a="1"/>
  <c r="Q198" i="4" s="1"/>
  <c r="Q134" i="4" a="1"/>
  <c r="Q134" i="4" s="1"/>
  <c r="A146" i="23" s="1"/>
  <c r="F146" i="23" s="1"/>
  <c r="Q70" i="4" a="1"/>
  <c r="Q70" i="4" s="1"/>
  <c r="Q179" i="4" a="1"/>
  <c r="Q179" i="4" s="1"/>
  <c r="Q115" i="4" a="1"/>
  <c r="Q115" i="4" s="1"/>
  <c r="Q51" i="4" a="1"/>
  <c r="Q51" i="4" s="1"/>
  <c r="A63" i="71" s="1"/>
  <c r="B63" i="71" s="1"/>
  <c r="Q195" i="4" a="1"/>
  <c r="Q195" i="4" s="1"/>
  <c r="Q152" i="4" a="1"/>
  <c r="Q152" i="4" s="1"/>
  <c r="Q88" i="4" a="1"/>
  <c r="Q88" i="4" s="1"/>
  <c r="A100" i="71" s="1"/>
  <c r="B100" i="71" s="1"/>
  <c r="Q189" i="4" a="1"/>
  <c r="Q189" i="4" s="1"/>
  <c r="Q125" i="4" a="1"/>
  <c r="Q125" i="4" s="1"/>
  <c r="Q61" i="4" a="1"/>
  <c r="Q61" i="4" s="1"/>
  <c r="A73" i="23" s="1"/>
  <c r="F73" i="23" s="1"/>
  <c r="Q154" i="4" a="1"/>
  <c r="Q154" i="4" s="1"/>
  <c r="Q90" i="4" a="1"/>
  <c r="Q90" i="4" s="1"/>
  <c r="A102" i="71" s="1"/>
  <c r="B102" i="71" s="1"/>
  <c r="Q183" i="4" a="1"/>
  <c r="Q183" i="4" s="1"/>
  <c r="Q119" i="4" a="1"/>
  <c r="Q119" i="4" s="1"/>
  <c r="Q132" i="4" a="1"/>
  <c r="Q132" i="4" s="1"/>
  <c r="Q168" i="4" a="1"/>
  <c r="Q168" i="4" s="1"/>
  <c r="Q199" i="4" a="1"/>
  <c r="Q199" i="4" s="1"/>
  <c r="Q57" i="4" a="1"/>
  <c r="Q57" i="4" s="1"/>
  <c r="A69" i="71" s="1"/>
  <c r="B69" i="71" s="1"/>
  <c r="Q47" i="4" a="1"/>
  <c r="Q47" i="4" s="1"/>
  <c r="Q190" i="4" a="1"/>
  <c r="Q190" i="4" s="1"/>
  <c r="Q126" i="4" a="1"/>
  <c r="Q126" i="4" s="1"/>
  <c r="Q62" i="4" a="1"/>
  <c r="Q62" i="4" s="1"/>
  <c r="Q171" i="4" a="1"/>
  <c r="Q171" i="4" s="1"/>
  <c r="A183" i="71" s="1"/>
  <c r="B183" i="71" s="1"/>
  <c r="Q107" i="4" a="1"/>
  <c r="Q107" i="4" s="1"/>
  <c r="Q161" i="4" a="1"/>
  <c r="Q161" i="4" s="1"/>
  <c r="Q144" i="4" a="1"/>
  <c r="Q144" i="4" s="1"/>
  <c r="Q80" i="4" a="1"/>
  <c r="Q80" i="4" s="1"/>
  <c r="Q181" i="4" a="1"/>
  <c r="Q181" i="4" s="1"/>
  <c r="Q117" i="4" a="1"/>
  <c r="Q117" i="4" s="1"/>
  <c r="Q53" i="4" a="1"/>
  <c r="Q53" i="4" s="1"/>
  <c r="Q146" i="4" a="1"/>
  <c r="Q146" i="4" s="1"/>
  <c r="A158" i="71" s="1"/>
  <c r="B158" i="71" s="1"/>
  <c r="Q82" i="4" a="1"/>
  <c r="Q82" i="4" s="1"/>
  <c r="Q175" i="4" a="1"/>
  <c r="Q175" i="4" s="1"/>
  <c r="A187" i="71" s="1"/>
  <c r="B187" i="71" s="1"/>
  <c r="Q111" i="4" a="1"/>
  <c r="Q111" i="4" s="1"/>
  <c r="Q188" i="4" a="1"/>
  <c r="Q188" i="4" s="1"/>
  <c r="Q124" i="4" a="1"/>
  <c r="Q124" i="4" s="1"/>
  <c r="A136" i="71" s="1"/>
  <c r="B136" i="71" s="1"/>
  <c r="Q141" i="4" a="1"/>
  <c r="Q141" i="4" s="1"/>
  <c r="Q153" i="4" a="1"/>
  <c r="Q153" i="4" s="1"/>
  <c r="Q105" i="4" a="1"/>
  <c r="Q105" i="4" s="1"/>
  <c r="A117" i="71" s="1"/>
  <c r="B117" i="71" s="1"/>
  <c r="Q182" i="4" a="1"/>
  <c r="Q182" i="4" s="1"/>
  <c r="Q118" i="4" a="1"/>
  <c r="Q118" i="4" s="1"/>
  <c r="A130" i="23" s="1"/>
  <c r="F130" i="23" s="1"/>
  <c r="Q54" i="4" a="1"/>
  <c r="Q54" i="4" s="1"/>
  <c r="Q163" i="4" a="1"/>
  <c r="Q163" i="4" s="1"/>
  <c r="Q99" i="4" a="1"/>
  <c r="Q99" i="4" s="1"/>
  <c r="A111" i="71" s="1"/>
  <c r="B111" i="71" s="1"/>
  <c r="Q121" i="4" a="1"/>
  <c r="Q121" i="4" s="1"/>
  <c r="Q200" i="4" a="1"/>
  <c r="Q200" i="4" s="1"/>
  <c r="Q136" i="4" a="1"/>
  <c r="Q136" i="4" s="1"/>
  <c r="A148" i="71" s="1"/>
  <c r="B148" i="71" s="1"/>
  <c r="Q72" i="4" a="1"/>
  <c r="Q72" i="4" s="1"/>
  <c r="Q173" i="4" a="1"/>
  <c r="Q173" i="4" s="1"/>
  <c r="A185" i="71" s="1"/>
  <c r="B185" i="71" s="1"/>
  <c r="Q109" i="4" a="1"/>
  <c r="Q109" i="4" s="1"/>
  <c r="Q138" i="4" a="1"/>
  <c r="Q138" i="4" s="1"/>
  <c r="Q74" i="4" a="1"/>
  <c r="Q74" i="4" s="1"/>
  <c r="A86" i="71" s="1"/>
  <c r="B86" i="71" s="1"/>
  <c r="Q167" i="4" a="1"/>
  <c r="Q167" i="4" s="1"/>
  <c r="Q103" i="4" a="1"/>
  <c r="Q103" i="4" s="1"/>
  <c r="A115" i="71" s="1"/>
  <c r="B115" i="71" s="1"/>
  <c r="Q180" i="4" a="1"/>
  <c r="Q180" i="4" s="1"/>
  <c r="Q116" i="4" a="1"/>
  <c r="Q116" i="4" s="1"/>
  <c r="A128" i="71" s="1"/>
  <c r="B128" i="71" s="1"/>
  <c r="Q73" i="4" a="1"/>
  <c r="Q73" i="4" s="1"/>
  <c r="Q174" i="4" a="1"/>
  <c r="Q174" i="4" s="1"/>
  <c r="Q110" i="4" a="1"/>
  <c r="Q110" i="4" s="1"/>
  <c r="A122" i="71" s="1"/>
  <c r="B122" i="71" s="1"/>
  <c r="Q177" i="4" a="1"/>
  <c r="Q177" i="4" s="1"/>
  <c r="Q155" i="4" a="1"/>
  <c r="Q155" i="4" s="1"/>
  <c r="Q91" i="4" a="1"/>
  <c r="Q91" i="4" s="1"/>
  <c r="Q97" i="4" a="1"/>
  <c r="Q97" i="4" s="1"/>
  <c r="Q192" i="4" a="1"/>
  <c r="Q192" i="4" s="1"/>
  <c r="Q128" i="4" a="1"/>
  <c r="Q128" i="4" s="1"/>
  <c r="Q64" i="4" a="1"/>
  <c r="Q64" i="4" s="1"/>
  <c r="Q165" i="4" a="1"/>
  <c r="Q165" i="4" s="1"/>
  <c r="A177" i="71" s="1"/>
  <c r="B177" i="71" s="1"/>
  <c r="Q101" i="4" a="1"/>
  <c r="Q101" i="4" s="1"/>
  <c r="A113" i="71" s="1"/>
  <c r="B113" i="71" s="1"/>
  <c r="Q194" i="4" a="1"/>
  <c r="Q194" i="4" s="1"/>
  <c r="Q130" i="4" a="1"/>
  <c r="Q130" i="4" s="1"/>
  <c r="A142" i="71" s="1"/>
  <c r="B142" i="71" s="1"/>
  <c r="Q66" i="4" a="1"/>
  <c r="Q66" i="4" s="1"/>
  <c r="Q159" i="4" a="1"/>
  <c r="Q159" i="4" s="1"/>
  <c r="Q95" i="4" a="1"/>
  <c r="Q95" i="4" s="1"/>
  <c r="Q172" i="4" a="1"/>
  <c r="Q172" i="4" s="1"/>
  <c r="Q108" i="4" a="1"/>
  <c r="Q108" i="4" s="1"/>
  <c r="A120" i="71" s="1"/>
  <c r="B120" i="71" s="1"/>
  <c r="Q151" i="4" a="1"/>
  <c r="Q151" i="4" s="1"/>
  <c r="Q164" i="4" a="1"/>
  <c r="Q164" i="4" s="1"/>
  <c r="Q143" i="4" a="1"/>
  <c r="Q143" i="4" s="1"/>
  <c r="A155" i="23" s="1"/>
  <c r="B155" i="23" s="1"/>
  <c r="Q92" i="4" a="1"/>
  <c r="Q92" i="4" s="1"/>
  <c r="Q113" i="4" a="1"/>
  <c r="Q113" i="4" s="1"/>
  <c r="Q106" i="4" a="1"/>
  <c r="Q106" i="4" s="1"/>
  <c r="A118" i="71" s="1"/>
  <c r="B118" i="71" s="1"/>
  <c r="Q84" i="4" a="1"/>
  <c r="Q84" i="4" s="1"/>
  <c r="A96" i="71" s="1"/>
  <c r="B96" i="71" s="1"/>
  <c r="Q145" i="4" a="1"/>
  <c r="Q145" i="4" s="1"/>
  <c r="Q185" i="4" a="1"/>
  <c r="Q185" i="4" s="1"/>
  <c r="Q166" i="4" a="1"/>
  <c r="Q166" i="4" s="1"/>
  <c r="Q102" i="4" a="1"/>
  <c r="Q102" i="4" s="1"/>
  <c r="Q137" i="4" a="1"/>
  <c r="Q137" i="4" s="1"/>
  <c r="Q147" i="4" a="1"/>
  <c r="Q147" i="4" s="1"/>
  <c r="Q83" i="4" a="1"/>
  <c r="Q83" i="4" s="1"/>
  <c r="A95" i="71" s="1"/>
  <c r="B95" i="71" s="1"/>
  <c r="Q89" i="4" a="1"/>
  <c r="Q89" i="4" s="1"/>
  <c r="A101" i="23" s="1"/>
  <c r="B101" i="23" s="1"/>
  <c r="Q184" i="4" a="1"/>
  <c r="Q184" i="4" s="1"/>
  <c r="Q120" i="4" a="1"/>
  <c r="Q120" i="4" s="1"/>
  <c r="A132" i="71" s="1"/>
  <c r="B132" i="71" s="1"/>
  <c r="Q56" i="4" a="1"/>
  <c r="Q56" i="4" s="1"/>
  <c r="Q157" i="4" a="1"/>
  <c r="Q157" i="4" s="1"/>
  <c r="Q93" i="4" a="1"/>
  <c r="Q93" i="4" s="1"/>
  <c r="Q186" i="4" a="1"/>
  <c r="Q186" i="4" s="1"/>
  <c r="Q122" i="4" a="1"/>
  <c r="Q122" i="4" s="1"/>
  <c r="A134" i="71" s="1"/>
  <c r="B134" i="71" s="1"/>
  <c r="Q58" i="4" a="1"/>
  <c r="Q58" i="4" s="1"/>
  <c r="Q87" i="4" a="1"/>
  <c r="Q87" i="4" s="1"/>
  <c r="A99" i="71" s="1"/>
  <c r="B99" i="71" s="1"/>
  <c r="Q100" i="4" a="1"/>
  <c r="Q100" i="4" s="1"/>
  <c r="Q79" i="4" a="1"/>
  <c r="Q79" i="4" s="1"/>
  <c r="Q169" i="4" a="1"/>
  <c r="Q169" i="4" s="1"/>
  <c r="Q86" i="4" a="1"/>
  <c r="Q86" i="4" s="1"/>
  <c r="Q67" i="4" a="1"/>
  <c r="Q67" i="4" s="1"/>
  <c r="Q77" i="4" a="1"/>
  <c r="Q77" i="4" s="1"/>
  <c r="A89" i="71" s="1"/>
  <c r="B89" i="71" s="1"/>
  <c r="Q71" i="4" a="1"/>
  <c r="Q71" i="4" s="1"/>
  <c r="A83" i="71" s="1"/>
  <c r="B83" i="71" s="1"/>
  <c r="Q60" i="4" a="1"/>
  <c r="Q60" i="4" s="1"/>
  <c r="A72" i="23" s="1"/>
  <c r="B72" i="23" s="1"/>
  <c r="Q129" i="4" a="1"/>
  <c r="Q129" i="4" s="1"/>
  <c r="A141" i="71" s="1"/>
  <c r="B141" i="71" s="1"/>
  <c r="Q158" i="4" a="1"/>
  <c r="Q158" i="4" s="1"/>
  <c r="Q94" i="4" a="1"/>
  <c r="Q94" i="4" s="1"/>
  <c r="Q81" i="4" a="1"/>
  <c r="Q81" i="4" s="1"/>
  <c r="Q139" i="4" a="1"/>
  <c r="Q139" i="4" s="1"/>
  <c r="A151" i="71" s="1"/>
  <c r="B151" i="71" s="1"/>
  <c r="Q75" i="4" a="1"/>
  <c r="Q75" i="4" s="1"/>
  <c r="A87" i="71" s="1"/>
  <c r="B87" i="71" s="1"/>
  <c r="Q65" i="4" a="1"/>
  <c r="Q65" i="4" s="1"/>
  <c r="A77" i="71" s="1"/>
  <c r="B77" i="71" s="1"/>
  <c r="Q176" i="4" a="1"/>
  <c r="Q176" i="4" s="1"/>
  <c r="A188" i="71" s="1"/>
  <c r="B188" i="71" s="1"/>
  <c r="Q112" i="4" a="1"/>
  <c r="Q112" i="4" s="1"/>
  <c r="A124" i="71" s="1"/>
  <c r="B124" i="71" s="1"/>
  <c r="Q48" i="4" a="1"/>
  <c r="Q48" i="4" s="1"/>
  <c r="Q149" i="4" a="1"/>
  <c r="Q149" i="4" s="1"/>
  <c r="A161" i="71" s="1"/>
  <c r="B161" i="71" s="1"/>
  <c r="Q85" i="4" a="1"/>
  <c r="Q85" i="4" s="1"/>
  <c r="Q178" i="4" a="1"/>
  <c r="Q178" i="4" s="1"/>
  <c r="Q114" i="4" a="1"/>
  <c r="Q114" i="4" s="1"/>
  <c r="A126" i="71" s="1"/>
  <c r="B126" i="71" s="1"/>
  <c r="Q50" i="4" a="1"/>
  <c r="Q50" i="4" s="1"/>
  <c r="Q156" i="4" a="1"/>
  <c r="Q156" i="4" s="1"/>
  <c r="A168" i="71" s="1"/>
  <c r="B168" i="71" s="1"/>
  <c r="Q150" i="4" a="1"/>
  <c r="Q150" i="4" s="1"/>
  <c r="A162" i="71" s="1"/>
  <c r="B162" i="71" s="1"/>
  <c r="Q131" i="4" a="1"/>
  <c r="Q131" i="4" s="1"/>
  <c r="Q104" i="4" a="1"/>
  <c r="Q104" i="4" s="1"/>
  <c r="A116" i="71" s="1"/>
  <c r="B116" i="71" s="1"/>
  <c r="Q135" i="4" a="1"/>
  <c r="Q135" i="4" s="1"/>
  <c r="A147" i="71" s="1"/>
  <c r="B147" i="71" s="1"/>
  <c r="A153" i="71"/>
  <c r="B153" i="71" s="1"/>
  <c r="A182" i="71"/>
  <c r="B182" i="71" s="1"/>
  <c r="A94" i="71"/>
  <c r="B94" i="71" s="1"/>
  <c r="A109" i="71"/>
  <c r="B109" i="71" s="1"/>
  <c r="Q35" i="4" a="1"/>
  <c r="Q35" i="4" s="1"/>
  <c r="A47" i="71" s="1"/>
  <c r="B47" i="71" s="1"/>
  <c r="A92" i="71"/>
  <c r="B92" i="71" s="1"/>
  <c r="A74" i="71"/>
  <c r="B74" i="71" s="1"/>
  <c r="Q42" i="4" a="1"/>
  <c r="Q42" i="4" s="1"/>
  <c r="A54" i="71" s="1"/>
  <c r="B54" i="71" s="1"/>
  <c r="A121" i="71"/>
  <c r="B121" i="71" s="1"/>
  <c r="A175" i="71"/>
  <c r="B175" i="71" s="1"/>
  <c r="A155" i="71"/>
  <c r="B155" i="71" s="1"/>
  <c r="Q38" i="4" a="1"/>
  <c r="Q38" i="4" s="1"/>
  <c r="A50" i="71" s="1"/>
  <c r="B50" i="71" s="1"/>
  <c r="A104" i="71"/>
  <c r="B104" i="71" s="1"/>
  <c r="Q33" i="4" a="1"/>
  <c r="Q33" i="4" s="1"/>
  <c r="A45" i="71" s="1"/>
  <c r="B45" i="71" s="1"/>
  <c r="Q45" i="4" a="1"/>
  <c r="Q45" i="4" s="1"/>
  <c r="A57" i="71" s="1"/>
  <c r="B57" i="71" s="1"/>
  <c r="A172" i="71"/>
  <c r="B172" i="71" s="1"/>
  <c r="A110" i="71"/>
  <c r="B110" i="71" s="1"/>
  <c r="A157" i="71"/>
  <c r="B157" i="71" s="1"/>
  <c r="A61" i="71"/>
  <c r="B61" i="71" s="1"/>
  <c r="A140" i="71"/>
  <c r="B140" i="71" s="1"/>
  <c r="Q32" i="4" a="1"/>
  <c r="Q32" i="4" s="1"/>
  <c r="A44" i="71" s="1"/>
  <c r="B44" i="71" s="1"/>
  <c r="A127" i="71"/>
  <c r="B127" i="71" s="1"/>
  <c r="A138" i="71"/>
  <c r="B138" i="71" s="1"/>
  <c r="A130" i="71"/>
  <c r="B130" i="71" s="1"/>
  <c r="A169" i="71"/>
  <c r="B169" i="71" s="1"/>
  <c r="A137" i="71"/>
  <c r="B137" i="71" s="1"/>
  <c r="A105" i="71"/>
  <c r="B105" i="71" s="1"/>
  <c r="A171" i="71"/>
  <c r="B171" i="71" s="1"/>
  <c r="A114" i="71"/>
  <c r="B114" i="71" s="1"/>
  <c r="Q23" i="4" a="1"/>
  <c r="Q23" i="4" s="1"/>
  <c r="A35" i="71" s="1"/>
  <c r="B35" i="71" s="1"/>
  <c r="Q24" i="4" a="1"/>
  <c r="Q24" i="4" s="1"/>
  <c r="A36" i="71" s="1"/>
  <c r="B36" i="71" s="1"/>
  <c r="A173" i="71"/>
  <c r="B173" i="71" s="1"/>
  <c r="A143" i="71"/>
  <c r="B143" i="71" s="1"/>
  <c r="A75" i="71"/>
  <c r="B75" i="71" s="1"/>
  <c r="A170" i="71"/>
  <c r="B170" i="71" s="1"/>
  <c r="Q31" i="4" a="1"/>
  <c r="Q31" i="4" s="1"/>
  <c r="A43" i="71" s="1"/>
  <c r="B43" i="71" s="1"/>
  <c r="A166" i="71"/>
  <c r="B166" i="71" s="1"/>
  <c r="A66" i="71"/>
  <c r="B66" i="71" s="1"/>
  <c r="Q37" i="4" a="1"/>
  <c r="Q37" i="4" s="1"/>
  <c r="A49" i="71" s="1"/>
  <c r="B49" i="71" s="1"/>
  <c r="A164" i="71"/>
  <c r="B164" i="71" s="1"/>
  <c r="Q29" i="4" a="1"/>
  <c r="Q29" i="4" s="1"/>
  <c r="A41" i="71" s="1"/>
  <c r="B41" i="71" s="1"/>
  <c r="A139" i="71"/>
  <c r="B139" i="71" s="1"/>
  <c r="Q34" i="4" a="1"/>
  <c r="Q34" i="4" s="1"/>
  <c r="A46" i="71" s="1"/>
  <c r="B46" i="71" s="1"/>
  <c r="A71" i="71"/>
  <c r="B71" i="71" s="1"/>
  <c r="A125" i="71"/>
  <c r="B125" i="71" s="1"/>
  <c r="A106" i="71"/>
  <c r="B106" i="71" s="1"/>
  <c r="A131" i="71"/>
  <c r="B131" i="71" s="1"/>
  <c r="A72" i="71"/>
  <c r="B72" i="71" s="1"/>
  <c r="A123" i="71"/>
  <c r="B123" i="71" s="1"/>
  <c r="A76" i="71"/>
  <c r="B76" i="71" s="1"/>
  <c r="A78" i="71"/>
  <c r="B78" i="71" s="1"/>
  <c r="Q26" i="4" a="1"/>
  <c r="Q26" i="4" s="1"/>
  <c r="A38" i="71" s="1"/>
  <c r="B38" i="71" s="1"/>
  <c r="A85" i="71"/>
  <c r="B85" i="71" s="1"/>
  <c r="Q43" i="4" a="1"/>
  <c r="Q43" i="4" s="1"/>
  <c r="A55" i="71" s="1"/>
  <c r="B55" i="71" s="1"/>
  <c r="Q30" i="4" a="1"/>
  <c r="Q30" i="4" s="1"/>
  <c r="A42" i="71" s="1"/>
  <c r="B42" i="71" s="1"/>
  <c r="A64" i="71"/>
  <c r="B64" i="71" s="1"/>
  <c r="A184" i="71"/>
  <c r="B184" i="71" s="1"/>
  <c r="Q44" i="4" a="1"/>
  <c r="Q44" i="4" s="1"/>
  <c r="A56" i="71" s="1"/>
  <c r="B56" i="71" s="1"/>
  <c r="A107" i="71"/>
  <c r="B107" i="71" s="1"/>
  <c r="A167" i="71"/>
  <c r="B167" i="71" s="1"/>
  <c r="Q27" i="4" a="1"/>
  <c r="Q27" i="4" s="1"/>
  <c r="A39" i="71" s="1"/>
  <c r="B39" i="71" s="1"/>
  <c r="A129" i="71"/>
  <c r="B129" i="71" s="1"/>
  <c r="A176" i="71"/>
  <c r="B176" i="71" s="1"/>
  <c r="Q36" i="4" a="1"/>
  <c r="Q36" i="4" s="1"/>
  <c r="A48" i="71" s="1"/>
  <c r="B48" i="71" s="1"/>
  <c r="Q28" i="4" a="1"/>
  <c r="Q28" i="4" s="1"/>
  <c r="A40" i="71" s="1"/>
  <c r="B40" i="71" s="1"/>
  <c r="A159" i="71"/>
  <c r="B159" i="71" s="1"/>
  <c r="A186" i="71"/>
  <c r="B186" i="71" s="1"/>
  <c r="A181" i="71"/>
  <c r="B181" i="71" s="1"/>
  <c r="Q41" i="4" a="1"/>
  <c r="Q41" i="4" s="1"/>
  <c r="A53" i="71" s="1"/>
  <c r="B53" i="71" s="1"/>
  <c r="A156" i="71"/>
  <c r="B156" i="71" s="1"/>
  <c r="A150" i="71"/>
  <c r="B150" i="71" s="1"/>
  <c r="A160" i="71"/>
  <c r="B160" i="71" s="1"/>
  <c r="S178" i="4" a="1"/>
  <c r="S178" i="4" s="1"/>
  <c r="A188" i="61" s="1"/>
  <c r="B188" i="61" s="1"/>
  <c r="S98" i="4" a="1"/>
  <c r="S98" i="4" s="1"/>
  <c r="A108" i="61" s="1"/>
  <c r="B108" i="61" s="1"/>
  <c r="S174" i="4" a="1"/>
  <c r="S174" i="4" s="1"/>
  <c r="A184" i="61" s="1"/>
  <c r="B184" i="61" s="1"/>
  <c r="S46" i="4" a="1"/>
  <c r="S46" i="4" s="1"/>
  <c r="A56" i="61" s="1"/>
  <c r="B56" i="61" s="1"/>
  <c r="S90" i="4" a="1"/>
  <c r="S90" i="4" s="1"/>
  <c r="A100" i="61" s="1"/>
  <c r="B100" i="61" s="1"/>
  <c r="S118" i="4" a="1"/>
  <c r="S118" i="4" s="1"/>
  <c r="A128" i="61" s="1"/>
  <c r="B128" i="61" s="1"/>
  <c r="S169" i="4" a="1"/>
  <c r="S169" i="4" s="1"/>
  <c r="A179" i="61" s="1"/>
  <c r="B179" i="61" s="1"/>
  <c r="S137" i="4" a="1"/>
  <c r="S137" i="4" s="1"/>
  <c r="A147" i="61" s="1"/>
  <c r="B147" i="61" s="1"/>
  <c r="S105" i="4" a="1"/>
  <c r="S105" i="4" s="1"/>
  <c r="A115" i="61" s="1"/>
  <c r="B115" i="61" s="1"/>
  <c r="S73" i="4" a="1"/>
  <c r="S73" i="4" s="1"/>
  <c r="A83" i="61" s="1"/>
  <c r="B83" i="61" s="1"/>
  <c r="S41" i="4" a="1"/>
  <c r="S41" i="4" s="1"/>
  <c r="A51" i="61" s="1"/>
  <c r="B51" i="61" s="1"/>
  <c r="S180" i="4" a="1"/>
  <c r="S180" i="4" s="1"/>
  <c r="A190" i="61" s="1"/>
  <c r="B190" i="61" s="1"/>
  <c r="S148" i="4" a="1"/>
  <c r="S148" i="4" s="1"/>
  <c r="A158" i="61" s="1"/>
  <c r="B158" i="61" s="1"/>
  <c r="S116" i="4" a="1"/>
  <c r="S116" i="4" s="1"/>
  <c r="A126" i="61" s="1"/>
  <c r="B126" i="61" s="1"/>
  <c r="S84" i="4" a="1"/>
  <c r="S84" i="4" s="1"/>
  <c r="A94" i="61" s="1"/>
  <c r="B94" i="61" s="1"/>
  <c r="S52" i="4" a="1"/>
  <c r="S52" i="4" s="1"/>
  <c r="A62" i="61" s="1"/>
  <c r="B62" i="61" s="1"/>
  <c r="S199" i="4" a="1"/>
  <c r="S199" i="4" s="1"/>
  <c r="S159" i="4" a="1"/>
  <c r="S159" i="4" s="1"/>
  <c r="A169" i="61" s="1"/>
  <c r="B169" i="61" s="1"/>
  <c r="S127" i="4" a="1"/>
  <c r="S127" i="4" s="1"/>
  <c r="A137" i="61" s="1"/>
  <c r="B137" i="61" s="1"/>
  <c r="S95" i="4" a="1"/>
  <c r="S95" i="4" s="1"/>
  <c r="A105" i="61" s="1"/>
  <c r="B105" i="61" s="1"/>
  <c r="S63" i="4" a="1"/>
  <c r="S63" i="4" s="1"/>
  <c r="A73" i="61" s="1"/>
  <c r="B73" i="61" s="1"/>
  <c r="S31" i="4" a="1"/>
  <c r="S31" i="4" s="1"/>
  <c r="A41" i="61" s="1"/>
  <c r="B41" i="61" s="1"/>
  <c r="S192" i="4" a="1"/>
  <c r="S192" i="4" s="1"/>
  <c r="S182" i="4" a="1"/>
  <c r="S182" i="4" s="1"/>
  <c r="S34" i="4" a="1"/>
  <c r="S34" i="4" s="1"/>
  <c r="A44" i="61" s="1"/>
  <c r="B44" i="61" s="1"/>
  <c r="S158" i="4" a="1"/>
  <c r="S158" i="4" s="1"/>
  <c r="A168" i="61" s="1"/>
  <c r="B168" i="61" s="1"/>
  <c r="S30" i="4" a="1"/>
  <c r="S30" i="4" s="1"/>
  <c r="A40" i="61" s="1"/>
  <c r="B40" i="61" s="1"/>
  <c r="S74" i="4" a="1"/>
  <c r="S74" i="4" s="1"/>
  <c r="A84" i="61" s="1"/>
  <c r="B84" i="61" s="1"/>
  <c r="S102" i="4" a="1"/>
  <c r="S102" i="4" s="1"/>
  <c r="A112" i="61" s="1"/>
  <c r="B112" i="61" s="1"/>
  <c r="S165" i="4" a="1"/>
  <c r="S165" i="4" s="1"/>
  <c r="A175" i="61" s="1"/>
  <c r="B175" i="61" s="1"/>
  <c r="S133" i="4" a="1"/>
  <c r="S133" i="4" s="1"/>
  <c r="A143" i="61" s="1"/>
  <c r="B143" i="61" s="1"/>
  <c r="S101" i="4" a="1"/>
  <c r="S101" i="4" s="1"/>
  <c r="A111" i="61" s="1"/>
  <c r="B111" i="61" s="1"/>
  <c r="S69" i="4" a="1"/>
  <c r="S69" i="4" s="1"/>
  <c r="A79" i="61" s="1"/>
  <c r="B79" i="61" s="1"/>
  <c r="S37" i="4" a="1"/>
  <c r="S37" i="4" s="1"/>
  <c r="A47" i="61" s="1"/>
  <c r="B47" i="61" s="1"/>
  <c r="S176" i="4" a="1"/>
  <c r="S176" i="4" s="1"/>
  <c r="A186" i="61" s="1"/>
  <c r="B186" i="61" s="1"/>
  <c r="S144" i="4" a="1"/>
  <c r="S144" i="4" s="1"/>
  <c r="A154" i="61" s="1"/>
  <c r="B154" i="61" s="1"/>
  <c r="S112" i="4" a="1"/>
  <c r="S112" i="4" s="1"/>
  <c r="A122" i="61" s="1"/>
  <c r="B122" i="61" s="1"/>
  <c r="S80" i="4" a="1"/>
  <c r="S80" i="4" s="1"/>
  <c r="A90" i="61" s="1"/>
  <c r="B90" i="61" s="1"/>
  <c r="S48" i="4" a="1"/>
  <c r="S48" i="4" s="1"/>
  <c r="A58" i="61" s="1"/>
  <c r="B58" i="61" s="1"/>
  <c r="S193" i="4" a="1"/>
  <c r="S193" i="4" s="1"/>
  <c r="S155" i="4" a="1"/>
  <c r="S155" i="4" s="1"/>
  <c r="A165" i="61" s="1"/>
  <c r="B165" i="61" s="1"/>
  <c r="S123" i="4" a="1"/>
  <c r="S123" i="4" s="1"/>
  <c r="A133" i="61" s="1"/>
  <c r="B133" i="61" s="1"/>
  <c r="S91" i="4" a="1"/>
  <c r="S91" i="4" s="1"/>
  <c r="A101" i="61" s="1"/>
  <c r="B101" i="61" s="1"/>
  <c r="S59" i="4" a="1"/>
  <c r="S59" i="4" s="1"/>
  <c r="A69" i="61" s="1"/>
  <c r="B69" i="61" s="1"/>
  <c r="S27" i="4" a="1"/>
  <c r="S27" i="4" s="1"/>
  <c r="A37" i="61" s="1"/>
  <c r="B37" i="61" s="1"/>
  <c r="S187" i="4" a="1"/>
  <c r="S187" i="4" s="1"/>
  <c r="S191" i="4" a="1"/>
  <c r="S191" i="4" s="1"/>
  <c r="S22" i="4" a="1"/>
  <c r="S22" i="4" s="1"/>
  <c r="A32" i="61" s="1"/>
  <c r="B32" i="61" s="1"/>
  <c r="S142" i="4" a="1"/>
  <c r="S142" i="4" s="1"/>
  <c r="A152" i="61" s="1"/>
  <c r="B152" i="61" s="1"/>
  <c r="S189" i="4" a="1"/>
  <c r="S189" i="4" s="1"/>
  <c r="S58" i="4" a="1"/>
  <c r="S58" i="4" s="1"/>
  <c r="A68" i="61" s="1"/>
  <c r="B68" i="61" s="1"/>
  <c r="S86" i="4" a="1"/>
  <c r="S86" i="4" s="1"/>
  <c r="A96" i="61" s="1"/>
  <c r="B96" i="61" s="1"/>
  <c r="S161" i="4" a="1"/>
  <c r="S161" i="4" s="1"/>
  <c r="A171" i="61" s="1"/>
  <c r="B171" i="61" s="1"/>
  <c r="S129" i="4" a="1"/>
  <c r="S129" i="4" s="1"/>
  <c r="A139" i="61" s="1"/>
  <c r="B139" i="61" s="1"/>
  <c r="S97" i="4" a="1"/>
  <c r="S97" i="4" s="1"/>
  <c r="A107" i="61" s="1"/>
  <c r="B107" i="61" s="1"/>
  <c r="S65" i="4" a="1"/>
  <c r="S65" i="4" s="1"/>
  <c r="A75" i="61" s="1"/>
  <c r="B75" i="61" s="1"/>
  <c r="S33" i="4" a="1"/>
  <c r="S33" i="4" s="1"/>
  <c r="A43" i="61" s="1"/>
  <c r="B43" i="61" s="1"/>
  <c r="S172" i="4" a="1"/>
  <c r="S172" i="4" s="1"/>
  <c r="A182" i="61" s="1"/>
  <c r="B182" i="61" s="1"/>
  <c r="S140" i="4" a="1"/>
  <c r="S140" i="4" s="1"/>
  <c r="A150" i="61" s="1"/>
  <c r="B150" i="61" s="1"/>
  <c r="S108" i="4" a="1"/>
  <c r="S108" i="4" s="1"/>
  <c r="A118" i="61" s="1"/>
  <c r="B118" i="61" s="1"/>
  <c r="S76" i="4" a="1"/>
  <c r="S76" i="4" s="1"/>
  <c r="A86" i="61" s="1"/>
  <c r="B86" i="61" s="1"/>
  <c r="S44" i="4" a="1"/>
  <c r="S44" i="4" s="1"/>
  <c r="A54" i="61" s="1"/>
  <c r="B54" i="61" s="1"/>
  <c r="S188" i="4" a="1"/>
  <c r="S188" i="4" s="1"/>
  <c r="S151" i="4" a="1"/>
  <c r="S151" i="4" s="1"/>
  <c r="A161" i="61" s="1"/>
  <c r="B161" i="61" s="1"/>
  <c r="S119" i="4" a="1"/>
  <c r="S119" i="4" s="1"/>
  <c r="A129" i="61" s="1"/>
  <c r="B129" i="61" s="1"/>
  <c r="S87" i="4" a="1"/>
  <c r="S87" i="4" s="1"/>
  <c r="A97" i="61" s="1"/>
  <c r="B97" i="61" s="1"/>
  <c r="S55" i="4" a="1"/>
  <c r="S55" i="4" s="1"/>
  <c r="A65" i="61" s="1"/>
  <c r="B65" i="61" s="1"/>
  <c r="S23" i="4" a="1"/>
  <c r="S23" i="4" s="1"/>
  <c r="A33" i="61" s="1"/>
  <c r="B33" i="61" s="1"/>
  <c r="S50" i="4" a="1"/>
  <c r="S50" i="4" s="1"/>
  <c r="A60" i="61" s="1"/>
  <c r="B60" i="61" s="1"/>
  <c r="S146" i="4" a="1"/>
  <c r="S146" i="4" s="1"/>
  <c r="A156" i="61" s="1"/>
  <c r="B156" i="61" s="1"/>
  <c r="S126" i="4" a="1"/>
  <c r="S126" i="4" s="1"/>
  <c r="A136" i="61" s="1"/>
  <c r="B136" i="61" s="1"/>
  <c r="S170" i="4" a="1"/>
  <c r="S170" i="4" s="1"/>
  <c r="A180" i="61" s="1"/>
  <c r="B180" i="61" s="1"/>
  <c r="S42" i="4" a="1"/>
  <c r="S42" i="4" s="1"/>
  <c r="A52" i="61" s="1"/>
  <c r="B52" i="61" s="1"/>
  <c r="S70" i="4" a="1"/>
  <c r="S70" i="4" s="1"/>
  <c r="A80" i="61" s="1"/>
  <c r="B80" i="61" s="1"/>
  <c r="S157" i="4" a="1"/>
  <c r="S157" i="4" s="1"/>
  <c r="A167" i="61" s="1"/>
  <c r="B167" i="61" s="1"/>
  <c r="S125" i="4" a="1"/>
  <c r="S125" i="4" s="1"/>
  <c r="A135" i="61" s="1"/>
  <c r="B135" i="61" s="1"/>
  <c r="S93" i="4" a="1"/>
  <c r="S93" i="4" s="1"/>
  <c r="A103" i="61" s="1"/>
  <c r="B103" i="61" s="1"/>
  <c r="S61" i="4" a="1"/>
  <c r="S61" i="4" s="1"/>
  <c r="A71" i="61" s="1"/>
  <c r="B71" i="61" s="1"/>
  <c r="S29" i="4" a="1"/>
  <c r="S29" i="4" s="1"/>
  <c r="A39" i="61" s="1"/>
  <c r="B39" i="61" s="1"/>
  <c r="S168" i="4" a="1"/>
  <c r="S168" i="4" s="1"/>
  <c r="A178" i="61" s="1"/>
  <c r="B178" i="61" s="1"/>
  <c r="S136" i="4" a="1"/>
  <c r="S136" i="4" s="1"/>
  <c r="A146" i="61" s="1"/>
  <c r="B146" i="61" s="1"/>
  <c r="S104" i="4" a="1"/>
  <c r="S104" i="4" s="1"/>
  <c r="A114" i="61" s="1"/>
  <c r="B114" i="61" s="1"/>
  <c r="S72" i="4" a="1"/>
  <c r="S72" i="4" s="1"/>
  <c r="A82" i="61" s="1"/>
  <c r="B82" i="61" s="1"/>
  <c r="S40" i="4" a="1"/>
  <c r="S40" i="4" s="1"/>
  <c r="A50" i="61" s="1"/>
  <c r="B50" i="61" s="1"/>
  <c r="S179" i="4" a="1"/>
  <c r="S179" i="4" s="1"/>
  <c r="A189" i="61" s="1"/>
  <c r="B189" i="61" s="1"/>
  <c r="S147" i="4" a="1"/>
  <c r="S147" i="4" s="1"/>
  <c r="A157" i="61" s="1"/>
  <c r="B157" i="61" s="1"/>
  <c r="S115" i="4" a="1"/>
  <c r="S115" i="4" s="1"/>
  <c r="A125" i="61" s="1"/>
  <c r="B125" i="61" s="1"/>
  <c r="S83" i="4" a="1"/>
  <c r="S83" i="4" s="1"/>
  <c r="A93" i="61" s="1"/>
  <c r="B93" i="61" s="1"/>
  <c r="S51" i="4" a="1"/>
  <c r="S51" i="4" s="1"/>
  <c r="A61" i="61" s="1"/>
  <c r="B61" i="61" s="1"/>
  <c r="S198" i="4" a="1"/>
  <c r="S198" i="4" s="1"/>
  <c r="S103" i="4" a="1"/>
  <c r="S103" i="4" s="1"/>
  <c r="A113" i="61" s="1"/>
  <c r="B113" i="61" s="1"/>
  <c r="S181" i="4" a="1"/>
  <c r="S181" i="4" s="1"/>
  <c r="A191" i="61" s="1"/>
  <c r="B191" i="61" s="1"/>
  <c r="S185" i="4" a="1"/>
  <c r="S185" i="4" s="1"/>
  <c r="S114" i="4" a="1"/>
  <c r="S114" i="4" s="1"/>
  <c r="A124" i="61" s="1"/>
  <c r="B124" i="61" s="1"/>
  <c r="S82" i="4" a="1"/>
  <c r="S82" i="4" s="1"/>
  <c r="A92" i="61" s="1"/>
  <c r="B92" i="61" s="1"/>
  <c r="S110" i="4" a="1"/>
  <c r="S110" i="4" s="1"/>
  <c r="A120" i="61" s="1"/>
  <c r="B120" i="61" s="1"/>
  <c r="S154" i="4" a="1"/>
  <c r="S154" i="4" s="1"/>
  <c r="A164" i="61" s="1"/>
  <c r="B164" i="61" s="1"/>
  <c r="S26" i="4" a="1"/>
  <c r="S26" i="4" s="1"/>
  <c r="A36" i="61" s="1"/>
  <c r="B36" i="61" s="1"/>
  <c r="S54" i="4" a="1"/>
  <c r="S54" i="4" s="1"/>
  <c r="A64" i="61" s="1"/>
  <c r="B64" i="61" s="1"/>
  <c r="S153" i="4" a="1"/>
  <c r="S153" i="4" s="1"/>
  <c r="A163" i="61" s="1"/>
  <c r="B163" i="61" s="1"/>
  <c r="S121" i="4" a="1"/>
  <c r="S121" i="4" s="1"/>
  <c r="A131" i="61" s="1"/>
  <c r="B131" i="61" s="1"/>
  <c r="S89" i="4" a="1"/>
  <c r="S89" i="4" s="1"/>
  <c r="A99" i="61" s="1"/>
  <c r="B99" i="61" s="1"/>
  <c r="S57" i="4" a="1"/>
  <c r="S57" i="4" s="1"/>
  <c r="A67" i="61" s="1"/>
  <c r="B67" i="61" s="1"/>
  <c r="S25" i="4" a="1"/>
  <c r="S25" i="4" s="1"/>
  <c r="A35" i="61" s="1"/>
  <c r="B35" i="61" s="1"/>
  <c r="S164" i="4" a="1"/>
  <c r="S164" i="4" s="1"/>
  <c r="A174" i="61" s="1"/>
  <c r="B174" i="61" s="1"/>
  <c r="S132" i="4" a="1"/>
  <c r="S132" i="4" s="1"/>
  <c r="A142" i="61" s="1"/>
  <c r="B142" i="61" s="1"/>
  <c r="S100" i="4" a="1"/>
  <c r="S100" i="4" s="1"/>
  <c r="A110" i="61" s="1"/>
  <c r="B110" i="61" s="1"/>
  <c r="S68" i="4" a="1"/>
  <c r="S68" i="4" s="1"/>
  <c r="A78" i="61" s="1"/>
  <c r="B78" i="61" s="1"/>
  <c r="S36" i="4" a="1"/>
  <c r="S36" i="4" s="1"/>
  <c r="A46" i="61" s="1"/>
  <c r="B46" i="61" s="1"/>
  <c r="S175" i="4" a="1"/>
  <c r="S175" i="4" s="1"/>
  <c r="A185" i="61" s="1"/>
  <c r="B185" i="61" s="1"/>
  <c r="S143" i="4" a="1"/>
  <c r="S143" i="4" s="1"/>
  <c r="A153" i="61" s="1"/>
  <c r="B153" i="61" s="1"/>
  <c r="S111" i="4" a="1"/>
  <c r="S111" i="4" s="1"/>
  <c r="A121" i="61" s="1"/>
  <c r="B121" i="61" s="1"/>
  <c r="S79" i="4" a="1"/>
  <c r="S79" i="4" s="1"/>
  <c r="A89" i="61" s="1"/>
  <c r="B89" i="61" s="1"/>
  <c r="S47" i="4" a="1"/>
  <c r="S47" i="4" s="1"/>
  <c r="A57" i="61" s="1"/>
  <c r="B57" i="61" s="1"/>
  <c r="S194" i="4" a="1"/>
  <c r="S194" i="4" s="1"/>
  <c r="S135" i="4" a="1"/>
  <c r="S135" i="4" s="1"/>
  <c r="A145" i="61" s="1"/>
  <c r="B145" i="61" s="1"/>
  <c r="S39" i="4" a="1"/>
  <c r="S39" i="4" s="1"/>
  <c r="A49" i="61" s="1"/>
  <c r="B49" i="61" s="1"/>
  <c r="S201" i="4" a="1"/>
  <c r="S201" i="4" s="1"/>
  <c r="S130" i="4" a="1"/>
  <c r="S130" i="4" s="1"/>
  <c r="A140" i="61" s="1"/>
  <c r="B140" i="61" s="1"/>
  <c r="S94" i="4" a="1"/>
  <c r="S94" i="4" s="1"/>
  <c r="A104" i="61" s="1"/>
  <c r="B104" i="61" s="1"/>
  <c r="S138" i="4" a="1"/>
  <c r="S138" i="4" s="1"/>
  <c r="A148" i="61" s="1"/>
  <c r="B148" i="61" s="1"/>
  <c r="S166" i="4" a="1"/>
  <c r="S166" i="4" s="1"/>
  <c r="A176" i="61" s="1"/>
  <c r="B176" i="61" s="1"/>
  <c r="S38" i="4" a="1"/>
  <c r="S38" i="4" s="1"/>
  <c r="A48" i="61" s="1"/>
  <c r="B48" i="61" s="1"/>
  <c r="S149" i="4" a="1"/>
  <c r="S149" i="4" s="1"/>
  <c r="A159" i="61" s="1"/>
  <c r="B159" i="61" s="1"/>
  <c r="S117" i="4" a="1"/>
  <c r="S117" i="4" s="1"/>
  <c r="A127" i="61" s="1"/>
  <c r="B127" i="61" s="1"/>
  <c r="S85" i="4" a="1"/>
  <c r="S85" i="4" s="1"/>
  <c r="A95" i="61" s="1"/>
  <c r="B95" i="61" s="1"/>
  <c r="S53" i="4" a="1"/>
  <c r="S53" i="4" s="1"/>
  <c r="A63" i="61" s="1"/>
  <c r="B63" i="61" s="1"/>
  <c r="S200" i="4" a="1"/>
  <c r="S200" i="4" s="1"/>
  <c r="S160" i="4" a="1"/>
  <c r="S160" i="4" s="1"/>
  <c r="A170" i="61" s="1"/>
  <c r="B170" i="61" s="1"/>
  <c r="S128" i="4" a="1"/>
  <c r="S128" i="4" s="1"/>
  <c r="A138" i="61" s="1"/>
  <c r="B138" i="61" s="1"/>
  <c r="S96" i="4" a="1"/>
  <c r="S96" i="4" s="1"/>
  <c r="A106" i="61" s="1"/>
  <c r="B106" i="61" s="1"/>
  <c r="S64" i="4" a="1"/>
  <c r="S64" i="4" s="1"/>
  <c r="A74" i="61" s="1"/>
  <c r="B74" i="61" s="1"/>
  <c r="S32" i="4" a="1"/>
  <c r="S32" i="4" s="1"/>
  <c r="A42" i="61" s="1"/>
  <c r="B42" i="61" s="1"/>
  <c r="S171" i="4" a="1"/>
  <c r="S171" i="4" s="1"/>
  <c r="A181" i="61" s="1"/>
  <c r="B181" i="61" s="1"/>
  <c r="S139" i="4" a="1"/>
  <c r="S139" i="4" s="1"/>
  <c r="A149" i="61" s="1"/>
  <c r="B149" i="61" s="1"/>
  <c r="S107" i="4" a="1"/>
  <c r="S107" i="4" s="1"/>
  <c r="A117" i="61" s="1"/>
  <c r="B117" i="61" s="1"/>
  <c r="S75" i="4" a="1"/>
  <c r="S75" i="4" s="1"/>
  <c r="A85" i="61" s="1"/>
  <c r="B85" i="61" s="1"/>
  <c r="S43" i="4" a="1"/>
  <c r="S43" i="4" s="1"/>
  <c r="A53" i="61" s="1"/>
  <c r="B53" i="61" s="1"/>
  <c r="S190" i="4" a="1"/>
  <c r="S190" i="4" s="1"/>
  <c r="S71" i="4" a="1"/>
  <c r="S71" i="4" s="1"/>
  <c r="A81" i="61" s="1"/>
  <c r="B81" i="61" s="1"/>
  <c r="S197" i="4" a="1"/>
  <c r="S197" i="4" s="1"/>
  <c r="S66" i="4" a="1"/>
  <c r="S66" i="4" s="1"/>
  <c r="A76" i="61" s="1"/>
  <c r="B76" i="61" s="1"/>
  <c r="S78" i="4" a="1"/>
  <c r="S78" i="4" s="1"/>
  <c r="A88" i="61" s="1"/>
  <c r="B88" i="61" s="1"/>
  <c r="S122" i="4" a="1"/>
  <c r="S122" i="4" s="1"/>
  <c r="A132" i="61" s="1"/>
  <c r="B132" i="61" s="1"/>
  <c r="S150" i="4" a="1"/>
  <c r="S150" i="4" s="1"/>
  <c r="A160" i="61" s="1"/>
  <c r="B160" i="61" s="1"/>
  <c r="S177" i="4" a="1"/>
  <c r="S177" i="4" s="1"/>
  <c r="A187" i="61" s="1"/>
  <c r="B187" i="61" s="1"/>
  <c r="S145" i="4" a="1"/>
  <c r="S145" i="4" s="1"/>
  <c r="A155" i="61" s="1"/>
  <c r="B155" i="61" s="1"/>
  <c r="S113" i="4" a="1"/>
  <c r="S113" i="4" s="1"/>
  <c r="A123" i="61" s="1"/>
  <c r="B123" i="61" s="1"/>
  <c r="S81" i="4" a="1"/>
  <c r="S81" i="4" s="1"/>
  <c r="A91" i="61" s="1"/>
  <c r="B91" i="61" s="1"/>
  <c r="S49" i="4" a="1"/>
  <c r="S49" i="4" s="1"/>
  <c r="A59" i="61" s="1"/>
  <c r="B59" i="61" s="1"/>
  <c r="S195" i="4" a="1"/>
  <c r="S195" i="4" s="1"/>
  <c r="S156" i="4" a="1"/>
  <c r="S156" i="4" s="1"/>
  <c r="A166" i="61" s="1"/>
  <c r="B166" i="61" s="1"/>
  <c r="S124" i="4" a="1"/>
  <c r="S124" i="4" s="1"/>
  <c r="A134" i="61" s="1"/>
  <c r="B134" i="61" s="1"/>
  <c r="S92" i="4" a="1"/>
  <c r="S92" i="4" s="1"/>
  <c r="A102" i="61" s="1"/>
  <c r="B102" i="61" s="1"/>
  <c r="S60" i="4" a="1"/>
  <c r="S60" i="4" s="1"/>
  <c r="A70" i="61" s="1"/>
  <c r="B70" i="61" s="1"/>
  <c r="S28" i="4" a="1"/>
  <c r="S28" i="4" s="1"/>
  <c r="A38" i="61" s="1"/>
  <c r="B38" i="61" s="1"/>
  <c r="S167" i="4" a="1"/>
  <c r="S167" i="4" s="1"/>
  <c r="A177" i="61" s="1"/>
  <c r="B177" i="61" s="1"/>
  <c r="S162" i="4" a="1"/>
  <c r="S162" i="4" s="1"/>
  <c r="A172" i="61" s="1"/>
  <c r="B172" i="61" s="1"/>
  <c r="S62" i="4" a="1"/>
  <c r="S62" i="4" s="1"/>
  <c r="A72" i="61" s="1"/>
  <c r="B72" i="61" s="1"/>
  <c r="S106" i="4" a="1"/>
  <c r="S106" i="4" s="1"/>
  <c r="A116" i="61" s="1"/>
  <c r="B116" i="61" s="1"/>
  <c r="S134" i="4" a="1"/>
  <c r="S134" i="4" s="1"/>
  <c r="A144" i="61" s="1"/>
  <c r="B144" i="61" s="1"/>
  <c r="S173" i="4" a="1"/>
  <c r="S173" i="4" s="1"/>
  <c r="A183" i="61" s="1"/>
  <c r="B183" i="61" s="1"/>
  <c r="S141" i="4" a="1"/>
  <c r="S141" i="4" s="1"/>
  <c r="A151" i="61" s="1"/>
  <c r="B151" i="61" s="1"/>
  <c r="S109" i="4" a="1"/>
  <c r="S109" i="4" s="1"/>
  <c r="A119" i="61" s="1"/>
  <c r="B119" i="61" s="1"/>
  <c r="S77" i="4" a="1"/>
  <c r="S77" i="4" s="1"/>
  <c r="A87" i="61" s="1"/>
  <c r="B87" i="61" s="1"/>
  <c r="S45" i="4" a="1"/>
  <c r="S45" i="4" s="1"/>
  <c r="A55" i="61" s="1"/>
  <c r="B55" i="61" s="1"/>
  <c r="S186" i="4" a="1"/>
  <c r="S186" i="4" s="1"/>
  <c r="S152" i="4" a="1"/>
  <c r="S152" i="4" s="1"/>
  <c r="A162" i="61" s="1"/>
  <c r="B162" i="61" s="1"/>
  <c r="S120" i="4" a="1"/>
  <c r="S120" i="4" s="1"/>
  <c r="A130" i="61" s="1"/>
  <c r="B130" i="61" s="1"/>
  <c r="S88" i="4" a="1"/>
  <c r="S88" i="4" s="1"/>
  <c r="A98" i="61" s="1"/>
  <c r="B98" i="61" s="1"/>
  <c r="S56" i="4" a="1"/>
  <c r="S56" i="4" s="1"/>
  <c r="A66" i="61" s="1"/>
  <c r="B66" i="61" s="1"/>
  <c r="S24" i="4" a="1"/>
  <c r="S24" i="4" s="1"/>
  <c r="A34" i="61" s="1"/>
  <c r="B34" i="61" s="1"/>
  <c r="S163" i="4" a="1"/>
  <c r="S163" i="4" s="1"/>
  <c r="A173" i="61" s="1"/>
  <c r="B173" i="61" s="1"/>
  <c r="S131" i="4" a="1"/>
  <c r="S131" i="4" s="1"/>
  <c r="A141" i="61" s="1"/>
  <c r="B141" i="61" s="1"/>
  <c r="S99" i="4" a="1"/>
  <c r="S99" i="4" s="1"/>
  <c r="A109" i="61" s="1"/>
  <c r="B109" i="61" s="1"/>
  <c r="S67" i="4" a="1"/>
  <c r="S67" i="4" s="1"/>
  <c r="A77" i="61" s="1"/>
  <c r="B77" i="61" s="1"/>
  <c r="S35" i="4" a="1"/>
  <c r="S35" i="4" s="1"/>
  <c r="A45" i="61" s="1"/>
  <c r="B45" i="61" s="1"/>
  <c r="S196" i="4" a="1"/>
  <c r="S196" i="4" s="1"/>
  <c r="S184" i="4" a="1"/>
  <c r="S184" i="4" s="1"/>
  <c r="S183" i="4" a="1"/>
  <c r="S183" i="4" s="1"/>
  <c r="Q25" i="4" a="1"/>
  <c r="Q25" i="4" s="1"/>
  <c r="A84" i="71"/>
  <c r="B84" i="71" s="1"/>
  <c r="A108" i="71"/>
  <c r="B108" i="71" s="1"/>
  <c r="Q22" i="4" a="1"/>
  <c r="Q22" i="4" s="1"/>
  <c r="A59" i="71"/>
  <c r="B59" i="71" s="1"/>
  <c r="A93" i="71"/>
  <c r="B93" i="71" s="1"/>
  <c r="A79" i="71"/>
  <c r="B79" i="71" s="1"/>
  <c r="Q46" i="4" a="1"/>
  <c r="Q46" i="4" s="1"/>
  <c r="A58" i="71" s="1"/>
  <c r="B58" i="71" s="1"/>
  <c r="A178" i="71"/>
  <c r="B178" i="71" s="1"/>
  <c r="A60" i="71"/>
  <c r="B60" i="71" s="1"/>
  <c r="Q39" i="4" a="1"/>
  <c r="Q39" i="4" s="1"/>
  <c r="U172" i="4" a="1"/>
  <c r="U172" i="4" s="1"/>
  <c r="A179" i="66" s="1"/>
  <c r="B179" i="66" s="1"/>
  <c r="U108" i="4" a="1"/>
  <c r="U108" i="4" s="1"/>
  <c r="A115" i="66" s="1"/>
  <c r="B115" i="66" s="1"/>
  <c r="U44" i="4" a="1"/>
  <c r="U44" i="4" s="1"/>
  <c r="A51" i="66" s="1"/>
  <c r="B51" i="66" s="1"/>
  <c r="U171" i="4" a="1"/>
  <c r="U171" i="4" s="1"/>
  <c r="A178" i="66" s="1"/>
  <c r="B178" i="66" s="1"/>
  <c r="U107" i="4" a="1"/>
  <c r="U107" i="4" s="1"/>
  <c r="A114" i="66" s="1"/>
  <c r="B114" i="66" s="1"/>
  <c r="U43" i="4" a="1"/>
  <c r="U43" i="4" s="1"/>
  <c r="A50" i="66" s="1"/>
  <c r="B50" i="66" s="1"/>
  <c r="U100" i="4" a="1"/>
  <c r="U100" i="4" s="1"/>
  <c r="A107" i="66" s="1"/>
  <c r="B107" i="66" s="1"/>
  <c r="U36" i="4" a="1"/>
  <c r="U36" i="4" s="1"/>
  <c r="A43" i="66" s="1"/>
  <c r="B43" i="66" s="1"/>
  <c r="U22" i="4" a="1"/>
  <c r="U22" i="4" s="1"/>
  <c r="A29" i="66" s="1"/>
  <c r="B29" i="66" s="1"/>
  <c r="U138" i="4" a="1"/>
  <c r="U138" i="4" s="1"/>
  <c r="A145" i="66" s="1"/>
  <c r="B145" i="66" s="1"/>
  <c r="U74" i="4" a="1"/>
  <c r="U74" i="4" s="1"/>
  <c r="A81" i="66" s="1"/>
  <c r="B81" i="66" s="1"/>
  <c r="U200" i="4" a="1"/>
  <c r="U200" i="4" s="1"/>
  <c r="U156" i="4" a="1"/>
  <c r="U156" i="4" s="1"/>
  <c r="A163" i="66" s="1"/>
  <c r="B163" i="66" s="1"/>
  <c r="U92" i="4" a="1"/>
  <c r="U92" i="4" s="1"/>
  <c r="A99" i="66" s="1"/>
  <c r="B99" i="66" s="1"/>
  <c r="U28" i="4" a="1"/>
  <c r="U28" i="4" s="1"/>
  <c r="A35" i="66" s="1"/>
  <c r="B35" i="66" s="1"/>
  <c r="U85" i="4" a="1"/>
  <c r="U85" i="4" s="1"/>
  <c r="A92" i="66" s="1"/>
  <c r="B92" i="66" s="1"/>
  <c r="U162" i="4" a="1"/>
  <c r="U162" i="4" s="1"/>
  <c r="A169" i="66" s="1"/>
  <c r="B169" i="66" s="1"/>
  <c r="U180" i="4" a="1"/>
  <c r="U180" i="4" s="1"/>
  <c r="A187" i="66" s="1"/>
  <c r="B187" i="66" s="1"/>
  <c r="U116" i="4" a="1"/>
  <c r="U116" i="4" s="1"/>
  <c r="A123" i="66" s="1"/>
  <c r="B123" i="66" s="1"/>
  <c r="U52" i="4" a="1"/>
  <c r="U52" i="4" s="1"/>
  <c r="A59" i="66" s="1"/>
  <c r="B59" i="66" s="1"/>
  <c r="U128" i="4" a="1"/>
  <c r="U128" i="4" s="1"/>
  <c r="A135" i="66" s="1"/>
  <c r="B135" i="66" s="1"/>
  <c r="U64" i="4" a="1"/>
  <c r="U64" i="4" s="1"/>
  <c r="A71" i="66" s="1"/>
  <c r="B71" i="66" s="1"/>
  <c r="U123" i="4" a="1"/>
  <c r="U123" i="4" s="1"/>
  <c r="A130" i="66" s="1"/>
  <c r="B130" i="66" s="1"/>
  <c r="U39" i="4" a="1"/>
  <c r="U39" i="4" s="1"/>
  <c r="A46" i="66" s="1"/>
  <c r="B46" i="66" s="1"/>
  <c r="U119" i="4" a="1"/>
  <c r="U119" i="4" s="1"/>
  <c r="A126" i="66" s="1"/>
  <c r="B126" i="66" s="1"/>
  <c r="U111" i="4" a="1"/>
  <c r="U111" i="4" s="1"/>
  <c r="A118" i="66" s="1"/>
  <c r="B118" i="66" s="1"/>
  <c r="U147" i="4" a="1"/>
  <c r="U147" i="4" s="1"/>
  <c r="A154" i="66" s="1"/>
  <c r="B154" i="66" s="1"/>
  <c r="U26" i="4" a="1"/>
  <c r="U26" i="4" s="1"/>
  <c r="A33" i="66" s="1"/>
  <c r="B33" i="66" s="1"/>
  <c r="U166" i="4" a="1"/>
  <c r="U166" i="4" s="1"/>
  <c r="A173" i="66" s="1"/>
  <c r="B173" i="66" s="1"/>
  <c r="U102" i="4" a="1"/>
  <c r="U102" i="4" s="1"/>
  <c r="A109" i="66" s="1"/>
  <c r="B109" i="66" s="1"/>
  <c r="U38" i="4" a="1"/>
  <c r="U38" i="4" s="1"/>
  <c r="A45" i="66" s="1"/>
  <c r="B45" i="66" s="1"/>
  <c r="U165" i="4" a="1"/>
  <c r="U165" i="4" s="1"/>
  <c r="A172" i="66" s="1"/>
  <c r="B172" i="66" s="1"/>
  <c r="U101" i="4" a="1"/>
  <c r="U101" i="4" s="1"/>
  <c r="A108" i="66" s="1"/>
  <c r="B108" i="66" s="1"/>
  <c r="U37" i="4" a="1"/>
  <c r="U37" i="4" s="1"/>
  <c r="A44" i="66" s="1"/>
  <c r="B44" i="66" s="1"/>
  <c r="U94" i="4" a="1"/>
  <c r="U94" i="4" s="1"/>
  <c r="A101" i="66" s="1"/>
  <c r="B101" i="66" s="1"/>
  <c r="U30" i="4" a="1"/>
  <c r="U30" i="4" s="1"/>
  <c r="A37" i="66" s="1"/>
  <c r="B37" i="66" s="1"/>
  <c r="U195" i="4" a="1"/>
  <c r="U195" i="4" s="1"/>
  <c r="U131" i="4" a="1"/>
  <c r="U131" i="4" s="1"/>
  <c r="A138" i="66" s="1"/>
  <c r="B138" i="66" s="1"/>
  <c r="U67" i="4" a="1"/>
  <c r="U67" i="4" s="1"/>
  <c r="A74" i="66" s="1"/>
  <c r="B74" i="66" s="1"/>
  <c r="U190" i="4" a="1"/>
  <c r="U190" i="4" s="1"/>
  <c r="U150" i="4" a="1"/>
  <c r="U150" i="4" s="1"/>
  <c r="A157" i="66" s="1"/>
  <c r="B157" i="66" s="1"/>
  <c r="U86" i="4" a="1"/>
  <c r="U86" i="4" s="1"/>
  <c r="A93" i="66" s="1"/>
  <c r="B93" i="66" s="1"/>
  <c r="U187" i="4" a="1"/>
  <c r="U187" i="4" s="1"/>
  <c r="U66" i="4" a="1"/>
  <c r="U66" i="4" s="1"/>
  <c r="A73" i="66" s="1"/>
  <c r="B73" i="66" s="1"/>
  <c r="U149" i="4" a="1"/>
  <c r="U149" i="4" s="1"/>
  <c r="A156" i="66" s="1"/>
  <c r="B156" i="66" s="1"/>
  <c r="U174" i="4" a="1"/>
  <c r="U174" i="4" s="1"/>
  <c r="A181" i="66" s="1"/>
  <c r="B181" i="66" s="1"/>
  <c r="U110" i="4" a="1"/>
  <c r="U110" i="4" s="1"/>
  <c r="A117" i="66" s="1"/>
  <c r="B117" i="66" s="1"/>
  <c r="U46" i="4" a="1"/>
  <c r="U46" i="4" s="1"/>
  <c r="A53" i="66" s="1"/>
  <c r="B53" i="66" s="1"/>
  <c r="U122" i="4" a="1"/>
  <c r="U122" i="4" s="1"/>
  <c r="A129" i="66" s="1"/>
  <c r="B129" i="66" s="1"/>
  <c r="U58" i="4" a="1"/>
  <c r="U58" i="4" s="1"/>
  <c r="A65" i="66" s="1"/>
  <c r="B65" i="66" s="1"/>
  <c r="U167" i="4" a="1"/>
  <c r="U167" i="4" s="1"/>
  <c r="A174" i="66" s="1"/>
  <c r="B174" i="66" s="1"/>
  <c r="U115" i="4" a="1"/>
  <c r="U115" i="4" s="1"/>
  <c r="A122" i="66" s="1"/>
  <c r="B122" i="66" s="1"/>
  <c r="U184" i="4" a="1"/>
  <c r="U184" i="4" s="1"/>
  <c r="U93" i="4" a="1"/>
  <c r="U93" i="4" s="1"/>
  <c r="A100" i="66" s="1"/>
  <c r="B100" i="66" s="1"/>
  <c r="U199" i="4" a="1"/>
  <c r="U199" i="4" s="1"/>
  <c r="U194" i="4" a="1"/>
  <c r="U194" i="4" s="1"/>
  <c r="U159" i="4" a="1"/>
  <c r="U159" i="4" s="1"/>
  <c r="A166" i="66" s="1"/>
  <c r="B166" i="66" s="1"/>
  <c r="U95" i="4" a="1"/>
  <c r="U95" i="4" s="1"/>
  <c r="A102" i="66" s="1"/>
  <c r="B102" i="66" s="1"/>
  <c r="U31" i="4" a="1"/>
  <c r="U31" i="4" s="1"/>
  <c r="A38" i="66" s="1"/>
  <c r="B38" i="66" s="1"/>
  <c r="U152" i="4" a="1"/>
  <c r="U152" i="4" s="1"/>
  <c r="A159" i="66" s="1"/>
  <c r="B159" i="66" s="1"/>
  <c r="U88" i="4" a="1"/>
  <c r="U88" i="4" s="1"/>
  <c r="A95" i="66" s="1"/>
  <c r="B95" i="66" s="1"/>
  <c r="U25" i="4" a="1"/>
  <c r="U25" i="4" s="1"/>
  <c r="A32" i="66" s="1"/>
  <c r="B32" i="66" s="1"/>
  <c r="U87" i="4" a="1"/>
  <c r="U87" i="4" s="1"/>
  <c r="A94" i="66" s="1"/>
  <c r="B94" i="66" s="1"/>
  <c r="U24" i="4" a="1"/>
  <c r="U24" i="4" s="1"/>
  <c r="A31" i="66" s="1"/>
  <c r="B31" i="66" s="1"/>
  <c r="U189" i="4" a="1"/>
  <c r="U189" i="4" s="1"/>
  <c r="U125" i="4" a="1"/>
  <c r="U125" i="4" s="1"/>
  <c r="A132" i="66" s="1"/>
  <c r="B132" i="66" s="1"/>
  <c r="U61" i="4" a="1"/>
  <c r="U61" i="4" s="1"/>
  <c r="A68" i="66" s="1"/>
  <c r="B68" i="66" s="1"/>
  <c r="U164" i="4" a="1"/>
  <c r="U164" i="4" s="1"/>
  <c r="A171" i="66" s="1"/>
  <c r="B171" i="66" s="1"/>
  <c r="U143" i="4" a="1"/>
  <c r="U143" i="4" s="1"/>
  <c r="A150" i="66" s="1"/>
  <c r="B150" i="66" s="1"/>
  <c r="U79" i="4" a="1"/>
  <c r="U79" i="4" s="1"/>
  <c r="A86" i="66" s="1"/>
  <c r="B86" i="66" s="1"/>
  <c r="U168" i="4" a="1"/>
  <c r="U168" i="4" s="1"/>
  <c r="A175" i="66" s="1"/>
  <c r="B175" i="66" s="1"/>
  <c r="U56" i="4" a="1"/>
  <c r="U56" i="4" s="1"/>
  <c r="A63" i="66" s="1"/>
  <c r="B63" i="66" s="1"/>
  <c r="U175" i="4" a="1"/>
  <c r="U175" i="4" s="1"/>
  <c r="A182" i="66" s="1"/>
  <c r="B182" i="66" s="1"/>
  <c r="U71" i="4" a="1"/>
  <c r="U71" i="4" s="1"/>
  <c r="A78" i="66" s="1"/>
  <c r="B78" i="66" s="1"/>
  <c r="U186" i="4" a="1"/>
  <c r="U186" i="4" s="1"/>
  <c r="U153" i="4" a="1"/>
  <c r="U153" i="4" s="1"/>
  <c r="A160" i="66" s="1"/>
  <c r="B160" i="66" s="1"/>
  <c r="U89" i="4" a="1"/>
  <c r="U89" i="4" s="1"/>
  <c r="A96" i="66" s="1"/>
  <c r="B96" i="66" s="1"/>
  <c r="U179" i="4" a="1"/>
  <c r="U179" i="4" s="1"/>
  <c r="A186" i="66" s="1"/>
  <c r="B186" i="66" s="1"/>
  <c r="U146" i="4" a="1"/>
  <c r="U146" i="4" s="1"/>
  <c r="A153" i="66" s="1"/>
  <c r="B153" i="66" s="1"/>
  <c r="U82" i="4" a="1"/>
  <c r="U82" i="4" s="1"/>
  <c r="A89" i="66" s="1"/>
  <c r="B89" i="66" s="1"/>
  <c r="U196" i="4" a="1"/>
  <c r="U196" i="4" s="1"/>
  <c r="U81" i="4" a="1"/>
  <c r="U81" i="4" s="1"/>
  <c r="A88" i="66" s="1"/>
  <c r="B88" i="66" s="1"/>
  <c r="U183" i="4" a="1"/>
  <c r="U183" i="4" s="1"/>
  <c r="U176" i="4" a="1"/>
  <c r="U176" i="4" s="1"/>
  <c r="A183" i="66" s="1"/>
  <c r="B183" i="66" s="1"/>
  <c r="U112" i="4" a="1"/>
  <c r="U112" i="4" s="1"/>
  <c r="A119" i="66" s="1"/>
  <c r="B119" i="66" s="1"/>
  <c r="U48" i="4" a="1"/>
  <c r="U48" i="4" s="1"/>
  <c r="A55" i="66" s="1"/>
  <c r="B55" i="66" s="1"/>
  <c r="U201" i="4" a="1"/>
  <c r="U201" i="4" s="1"/>
  <c r="U137" i="4" a="1"/>
  <c r="U137" i="4" s="1"/>
  <c r="A144" i="66" s="1"/>
  <c r="B144" i="66" s="1"/>
  <c r="U73" i="4" a="1"/>
  <c r="U73" i="4" s="1"/>
  <c r="A80" i="66" s="1"/>
  <c r="B80" i="66" s="1"/>
  <c r="U155" i="4" a="1"/>
  <c r="U155" i="4" s="1"/>
  <c r="A162" i="66" s="1"/>
  <c r="B162" i="66" s="1"/>
  <c r="U53" i="4" a="1"/>
  <c r="U53" i="4" s="1"/>
  <c r="A60" i="66" s="1"/>
  <c r="B60" i="66" s="1"/>
  <c r="U104" i="4" a="1"/>
  <c r="U104" i="4" s="1"/>
  <c r="A111" i="66" s="1"/>
  <c r="B111" i="66" s="1"/>
  <c r="U161" i="4" a="1"/>
  <c r="U161" i="4" s="1"/>
  <c r="A168" i="66" s="1"/>
  <c r="B168" i="66" s="1"/>
  <c r="U97" i="4" a="1"/>
  <c r="U97" i="4" s="1"/>
  <c r="A104" i="66" s="1"/>
  <c r="B104" i="66" s="1"/>
  <c r="U33" i="4" a="1"/>
  <c r="U33" i="4" s="1"/>
  <c r="A40" i="66" s="1"/>
  <c r="B40" i="66" s="1"/>
  <c r="U109" i="4" a="1"/>
  <c r="U109" i="4" s="1"/>
  <c r="A116" i="66" s="1"/>
  <c r="B116" i="66" s="1"/>
  <c r="U45" i="4" a="1"/>
  <c r="U45" i="4" s="1"/>
  <c r="A52" i="66" s="1"/>
  <c r="B52" i="66" s="1"/>
  <c r="U63" i="4" a="1"/>
  <c r="U63" i="4" s="1"/>
  <c r="A70" i="66" s="1"/>
  <c r="B70" i="66" s="1"/>
  <c r="U132" i="4" a="1"/>
  <c r="U132" i="4" s="1"/>
  <c r="A139" i="66" s="1"/>
  <c r="B139" i="66" s="1"/>
  <c r="U27" i="4" a="1"/>
  <c r="U27" i="4" s="1"/>
  <c r="A34" i="66" s="1"/>
  <c r="B34" i="66" s="1"/>
  <c r="U160" i="4" a="1"/>
  <c r="U160" i="4" s="1"/>
  <c r="A167" i="66" s="1"/>
  <c r="B167" i="66" s="1"/>
  <c r="U140" i="4" a="1"/>
  <c r="U140" i="4" s="1"/>
  <c r="A147" i="66" s="1"/>
  <c r="B147" i="66" s="1"/>
  <c r="U76" i="4" a="1"/>
  <c r="U76" i="4" s="1"/>
  <c r="A83" i="66" s="1"/>
  <c r="B83" i="66" s="1"/>
  <c r="U154" i="4" a="1"/>
  <c r="U154" i="4" s="1"/>
  <c r="A161" i="66" s="1"/>
  <c r="B161" i="66" s="1"/>
  <c r="U139" i="4" a="1"/>
  <c r="U139" i="4" s="1"/>
  <c r="A146" i="66" s="1"/>
  <c r="B146" i="66" s="1"/>
  <c r="U75" i="4" a="1"/>
  <c r="U75" i="4" s="1"/>
  <c r="A82" i="66" s="1"/>
  <c r="B82" i="66" s="1"/>
  <c r="U177" i="4" a="1"/>
  <c r="U177" i="4" s="1"/>
  <c r="A184" i="66" s="1"/>
  <c r="B184" i="66" s="1"/>
  <c r="U68" i="4" a="1"/>
  <c r="U68" i="4" s="1"/>
  <c r="A75" i="66" s="1"/>
  <c r="B75" i="66" s="1"/>
  <c r="U158" i="4" a="1"/>
  <c r="U158" i="4" s="1"/>
  <c r="A165" i="66" s="1"/>
  <c r="B165" i="66" s="1"/>
  <c r="U170" i="4" a="1"/>
  <c r="U170" i="4" s="1"/>
  <c r="A177" i="66" s="1"/>
  <c r="B177" i="66" s="1"/>
  <c r="U106" i="4" a="1"/>
  <c r="U106" i="4" s="1"/>
  <c r="A113" i="66" s="1"/>
  <c r="B113" i="66" s="1"/>
  <c r="U42" i="4" a="1"/>
  <c r="U42" i="4" s="1"/>
  <c r="A49" i="66" s="1"/>
  <c r="B49" i="66" s="1"/>
  <c r="U188" i="4" a="1"/>
  <c r="U188" i="4" s="1"/>
  <c r="U124" i="4" a="1"/>
  <c r="U124" i="4" s="1"/>
  <c r="A131" i="66" s="1"/>
  <c r="B131" i="66" s="1"/>
  <c r="U60" i="4" a="1"/>
  <c r="U60" i="4" s="1"/>
  <c r="A67" i="66" s="1"/>
  <c r="B67" i="66" s="1"/>
  <c r="U136" i="4" a="1"/>
  <c r="U136" i="4" s="1"/>
  <c r="A143" i="66" s="1"/>
  <c r="B143" i="66" s="1"/>
  <c r="U40" i="4" a="1"/>
  <c r="U40" i="4" s="1"/>
  <c r="A47" i="66" s="1"/>
  <c r="B47" i="66" s="1"/>
  <c r="U91" i="4" a="1"/>
  <c r="U91" i="4" s="1"/>
  <c r="A98" i="66" s="1"/>
  <c r="B98" i="66" s="1"/>
  <c r="U148" i="4" a="1"/>
  <c r="U148" i="4" s="1"/>
  <c r="A155" i="66" s="1"/>
  <c r="B155" i="66" s="1"/>
  <c r="U84" i="4" a="1"/>
  <c r="U84" i="4" s="1"/>
  <c r="A91" i="66" s="1"/>
  <c r="B91" i="66" s="1"/>
  <c r="U192" i="4" a="1"/>
  <c r="U192" i="4" s="1"/>
  <c r="U96" i="4" a="1"/>
  <c r="U96" i="4" s="1"/>
  <c r="A103" i="66" s="1"/>
  <c r="B103" i="66" s="1"/>
  <c r="U32" i="4" a="1"/>
  <c r="U32" i="4" s="1"/>
  <c r="A39" i="66" s="1"/>
  <c r="B39" i="66" s="1"/>
  <c r="U127" i="4" a="1"/>
  <c r="U127" i="4" s="1"/>
  <c r="A134" i="66" s="1"/>
  <c r="B134" i="66" s="1"/>
  <c r="U55" i="4" a="1"/>
  <c r="U55" i="4" s="1"/>
  <c r="A62" i="66" s="1"/>
  <c r="B62" i="66" s="1"/>
  <c r="U47" i="4" a="1"/>
  <c r="U47" i="4" s="1"/>
  <c r="A54" i="66" s="1"/>
  <c r="B54" i="66" s="1"/>
  <c r="U83" i="4" a="1"/>
  <c r="U83" i="4" s="1"/>
  <c r="A90" i="66" s="1"/>
  <c r="B90" i="66" s="1"/>
  <c r="U198" i="4" a="1"/>
  <c r="U198" i="4" s="1"/>
  <c r="U134" i="4" a="1"/>
  <c r="U134" i="4" s="1"/>
  <c r="A141" i="66" s="1"/>
  <c r="B141" i="66" s="1"/>
  <c r="U70" i="4" a="1"/>
  <c r="U70" i="4" s="1"/>
  <c r="A77" i="66" s="1"/>
  <c r="B77" i="66" s="1"/>
  <c r="U197" i="4" a="1"/>
  <c r="U197" i="4" s="1"/>
  <c r="U133" i="4" a="1"/>
  <c r="U133" i="4" s="1"/>
  <c r="A140" i="66" s="1"/>
  <c r="B140" i="66" s="1"/>
  <c r="U69" i="4" a="1"/>
  <c r="U69" i="4" s="1"/>
  <c r="A76" i="66" s="1"/>
  <c r="B76" i="66" s="1"/>
  <c r="U151" i="4" a="1"/>
  <c r="U151" i="4" s="1"/>
  <c r="A158" i="66" s="1"/>
  <c r="B158" i="66" s="1"/>
  <c r="U62" i="4" a="1"/>
  <c r="U62" i="4" s="1"/>
  <c r="A69" i="66" s="1"/>
  <c r="B69" i="66" s="1"/>
  <c r="U145" i="4" a="1"/>
  <c r="U145" i="4" s="1"/>
  <c r="A152" i="66" s="1"/>
  <c r="B152" i="66" s="1"/>
  <c r="U163" i="4" a="1"/>
  <c r="U163" i="4" s="1"/>
  <c r="A170" i="66" s="1"/>
  <c r="B170" i="66" s="1"/>
  <c r="U99" i="4" a="1"/>
  <c r="U99" i="4" s="1"/>
  <c r="A106" i="66" s="1"/>
  <c r="B106" i="66" s="1"/>
  <c r="U35" i="4" a="1"/>
  <c r="U35" i="4" s="1"/>
  <c r="A42" i="66" s="1"/>
  <c r="B42" i="66" s="1"/>
  <c r="U182" i="4" a="1"/>
  <c r="U182" i="4" s="1"/>
  <c r="U118" i="4" a="1"/>
  <c r="U118" i="4" s="1"/>
  <c r="A125" i="66" s="1"/>
  <c r="B125" i="66" s="1"/>
  <c r="U54" i="4" a="1"/>
  <c r="U54" i="4" s="1"/>
  <c r="A61" i="66" s="1"/>
  <c r="B61" i="66" s="1"/>
  <c r="U130" i="4" a="1"/>
  <c r="U130" i="4" s="1"/>
  <c r="A137" i="66" s="1"/>
  <c r="B137" i="66" s="1"/>
  <c r="U34" i="4" a="1"/>
  <c r="U34" i="4" s="1"/>
  <c r="A41" i="66" s="1"/>
  <c r="B41" i="66" s="1"/>
  <c r="U72" i="4" a="1"/>
  <c r="U72" i="4" s="1"/>
  <c r="A79" i="66" s="1"/>
  <c r="B79" i="66" s="1"/>
  <c r="U142" i="4" a="1"/>
  <c r="U142" i="4" s="1"/>
  <c r="A149" i="66" s="1"/>
  <c r="B149" i="66" s="1"/>
  <c r="U78" i="4" a="1"/>
  <c r="U78" i="4" s="1"/>
  <c r="A85" i="66" s="1"/>
  <c r="B85" i="66" s="1"/>
  <c r="U173" i="4" a="1"/>
  <c r="U173" i="4" s="1"/>
  <c r="A180" i="66" s="1"/>
  <c r="B180" i="66" s="1"/>
  <c r="U90" i="4" a="1"/>
  <c r="U90" i="4" s="1"/>
  <c r="A97" i="66" s="1"/>
  <c r="B97" i="66" s="1"/>
  <c r="U191" i="4" a="1"/>
  <c r="U191" i="4" s="1"/>
  <c r="U120" i="4" a="1"/>
  <c r="U120" i="4" s="1"/>
  <c r="A127" i="66" s="1"/>
  <c r="B127" i="66" s="1"/>
  <c r="U29" i="4" a="1"/>
  <c r="U29" i="4" s="1"/>
  <c r="A36" i="66" s="1"/>
  <c r="B36" i="66" s="1"/>
  <c r="U135" i="4" a="1"/>
  <c r="U135" i="4" s="1"/>
  <c r="A142" i="66" s="1"/>
  <c r="B142" i="66" s="1"/>
  <c r="U185" i="4" a="1"/>
  <c r="U185" i="4" s="1"/>
  <c r="U121" i="4" a="1"/>
  <c r="U121" i="4" s="1"/>
  <c r="A128" i="66" s="1"/>
  <c r="B128" i="66" s="1"/>
  <c r="U57" i="4" a="1"/>
  <c r="U57" i="4" s="1"/>
  <c r="A64" i="66" s="1"/>
  <c r="B64" i="66" s="1"/>
  <c r="U178" i="4" a="1"/>
  <c r="U178" i="4" s="1"/>
  <c r="A185" i="66" s="1"/>
  <c r="B185" i="66" s="1"/>
  <c r="U114" i="4" a="1"/>
  <c r="U114" i="4" s="1"/>
  <c r="A121" i="66" s="1"/>
  <c r="B121" i="66" s="1"/>
  <c r="U50" i="4" a="1"/>
  <c r="U50" i="4" s="1"/>
  <c r="A57" i="66" s="1"/>
  <c r="B57" i="66" s="1"/>
  <c r="U113" i="4" a="1"/>
  <c r="U113" i="4" s="1"/>
  <c r="A120" i="66" s="1"/>
  <c r="B120" i="66" s="1"/>
  <c r="U49" i="4" a="1"/>
  <c r="U49" i="4" s="1"/>
  <c r="A56" i="66" s="1"/>
  <c r="B56" i="66" s="1"/>
  <c r="U126" i="4" a="1"/>
  <c r="U126" i="4" s="1"/>
  <c r="A133" i="66" s="1"/>
  <c r="B133" i="66" s="1"/>
  <c r="U144" i="4" a="1"/>
  <c r="U144" i="4" s="1"/>
  <c r="A151" i="66" s="1"/>
  <c r="B151" i="66" s="1"/>
  <c r="U80" i="4" a="1"/>
  <c r="U80" i="4" s="1"/>
  <c r="A87" i="66" s="1"/>
  <c r="B87" i="66" s="1"/>
  <c r="U23" i="4" a="1"/>
  <c r="U23" i="4" s="1"/>
  <c r="A30" i="66" s="1"/>
  <c r="B30" i="66" s="1"/>
  <c r="U169" i="4" a="1"/>
  <c r="U169" i="4" s="1"/>
  <c r="A176" i="66" s="1"/>
  <c r="B176" i="66" s="1"/>
  <c r="U105" i="4" a="1"/>
  <c r="U105" i="4" s="1"/>
  <c r="A112" i="66" s="1"/>
  <c r="B112" i="66" s="1"/>
  <c r="U41" i="4" a="1"/>
  <c r="U41" i="4" s="1"/>
  <c r="A48" i="66" s="1"/>
  <c r="B48" i="66" s="1"/>
  <c r="U98" i="4" a="1"/>
  <c r="U98" i="4" s="1"/>
  <c r="A105" i="66" s="1"/>
  <c r="B105" i="66" s="1"/>
  <c r="U181" i="4" a="1"/>
  <c r="U181" i="4" s="1"/>
  <c r="A188" i="66" s="1"/>
  <c r="B188" i="66" s="1"/>
  <c r="U193" i="4" a="1"/>
  <c r="U193" i="4" s="1"/>
  <c r="U129" i="4" a="1"/>
  <c r="U129" i="4" s="1"/>
  <c r="A136" i="66" s="1"/>
  <c r="B136" i="66" s="1"/>
  <c r="U65" i="4" a="1"/>
  <c r="U65" i="4" s="1"/>
  <c r="A72" i="66" s="1"/>
  <c r="B72" i="66" s="1"/>
  <c r="U141" i="4" a="1"/>
  <c r="U141" i="4" s="1"/>
  <c r="A148" i="66" s="1"/>
  <c r="B148" i="66" s="1"/>
  <c r="U77" i="4" a="1"/>
  <c r="U77" i="4" s="1"/>
  <c r="A84" i="66" s="1"/>
  <c r="B84" i="66" s="1"/>
  <c r="U59" i="4" a="1"/>
  <c r="U59" i="4" s="1"/>
  <c r="A66" i="66" s="1"/>
  <c r="B66" i="66" s="1"/>
  <c r="U103" i="4" a="1"/>
  <c r="U103" i="4" s="1"/>
  <c r="A110" i="66" s="1"/>
  <c r="B110" i="66" s="1"/>
  <c r="U51" i="4" a="1"/>
  <c r="U51" i="4" s="1"/>
  <c r="A58" i="66" s="1"/>
  <c r="B58" i="66" s="1"/>
  <c r="U157" i="4" a="1"/>
  <c r="U157" i="4" s="1"/>
  <c r="A164" i="66" s="1"/>
  <c r="B164" i="66" s="1"/>
  <c r="U117" i="4" a="1"/>
  <c r="U117" i="4" s="1"/>
  <c r="A124" i="66" s="1"/>
  <c r="B124" i="66" s="1"/>
  <c r="Q40" i="4" a="1"/>
  <c r="Q40" i="4" s="1"/>
  <c r="A110" i="23"/>
  <c r="B110" i="23" s="1"/>
  <c r="A175" i="23"/>
  <c r="B175" i="23" s="1"/>
  <c r="A182" i="23"/>
  <c r="B182" i="23" s="1"/>
  <c r="A121" i="23"/>
  <c r="B121" i="23" s="1"/>
  <c r="A104" i="23"/>
  <c r="F104" i="23" s="1"/>
  <c r="A159" i="23"/>
  <c r="B159" i="23" s="1"/>
  <c r="A166" i="23"/>
  <c r="B166" i="23" s="1"/>
  <c r="A164" i="23"/>
  <c r="B164" i="23" s="1"/>
  <c r="A151" i="23"/>
  <c r="B151" i="23" s="1"/>
  <c r="A143" i="23"/>
  <c r="B143" i="23" s="1"/>
  <c r="A170" i="23"/>
  <c r="F170" i="23" s="1"/>
  <c r="A147" i="23"/>
  <c r="F147" i="23" s="1"/>
  <c r="A157" i="23"/>
  <c r="F157" i="23" s="1"/>
  <c r="A140" i="23"/>
  <c r="B140" i="23" s="1"/>
  <c r="A138" i="23"/>
  <c r="B138" i="23" s="1"/>
  <c r="A105" i="23"/>
  <c r="B105" i="23" s="1"/>
  <c r="A139" i="23"/>
  <c r="B139" i="23" s="1"/>
  <c r="A75" i="23"/>
  <c r="B75" i="23" s="1"/>
  <c r="A102" i="23"/>
  <c r="B102" i="23" s="1"/>
  <c r="A84" i="23"/>
  <c r="F84" i="23" s="1"/>
  <c r="A71" i="23"/>
  <c r="B71" i="23" s="1"/>
  <c r="A108" i="23"/>
  <c r="B108" i="23" s="1"/>
  <c r="A161" i="23"/>
  <c r="B161" i="23" s="1"/>
  <c r="A131" i="23"/>
  <c r="B131" i="23" s="1"/>
  <c r="A109" i="23"/>
  <c r="B109" i="23" s="1"/>
  <c r="A94" i="23"/>
  <c r="B94" i="23" s="1"/>
  <c r="A153" i="23"/>
  <c r="B153" i="23" s="1"/>
  <c r="A76" i="23"/>
  <c r="F76" i="23" s="1"/>
  <c r="A78" i="23"/>
  <c r="B78" i="23" s="1"/>
  <c r="A85" i="23"/>
  <c r="B85" i="23" s="1"/>
  <c r="A183" i="23"/>
  <c r="B183" i="23" s="1"/>
  <c r="A64" i="23"/>
  <c r="F64" i="23" s="1"/>
  <c r="A61" i="23"/>
  <c r="B61" i="23" s="1"/>
  <c r="A137" i="23"/>
  <c r="B137" i="23" s="1"/>
  <c r="A107" i="23"/>
  <c r="B107" i="23" s="1"/>
  <c r="A129" i="23"/>
  <c r="F129" i="23" s="1"/>
  <c r="A38" i="23" l="1"/>
  <c r="B38" i="23" s="1"/>
  <c r="A136" i="23"/>
  <c r="B136" i="23" s="1"/>
  <c r="A89" i="23"/>
  <c r="B89" i="23" s="1"/>
  <c r="A49" i="23"/>
  <c r="B49" i="23" s="1"/>
  <c r="A43" i="23"/>
  <c r="F43" i="23" s="1"/>
  <c r="A41" i="23"/>
  <c r="B41" i="23" s="1"/>
  <c r="A50" i="23"/>
  <c r="F50" i="23" s="1"/>
  <c r="A132" i="23"/>
  <c r="B132" i="23" s="1"/>
  <c r="A80" i="71"/>
  <c r="B80" i="71" s="1"/>
  <c r="A73" i="71"/>
  <c r="B73" i="71" s="1"/>
  <c r="A40" i="23"/>
  <c r="B40" i="23" s="1"/>
  <c r="A120" i="23"/>
  <c r="B120" i="23" s="1"/>
  <c r="A118" i="23"/>
  <c r="B118" i="23" s="1"/>
  <c r="A54" i="23"/>
  <c r="B54" i="23" s="1"/>
  <c r="A87" i="23"/>
  <c r="F87" i="23" s="1"/>
  <c r="A158" i="23"/>
  <c r="B158" i="23" s="1"/>
  <c r="A152" i="71"/>
  <c r="B152" i="71" s="1"/>
  <c r="A154" i="71"/>
  <c r="B154" i="71" s="1"/>
  <c r="A35" i="23"/>
  <c r="B35" i="23" s="1"/>
  <c r="A134" i="23"/>
  <c r="F134" i="23" s="1"/>
  <c r="A145" i="23"/>
  <c r="B145" i="23" s="1"/>
  <c r="A57" i="23"/>
  <c r="B57" i="23" s="1"/>
  <c r="A44" i="23"/>
  <c r="B44" i="23" s="1"/>
  <c r="A101" i="71"/>
  <c r="B101" i="71" s="1"/>
  <c r="A88" i="23"/>
  <c r="B88" i="23" s="1"/>
  <c r="A83" i="23"/>
  <c r="B83" i="23" s="1"/>
  <c r="A146" i="71"/>
  <c r="B146" i="71" s="1"/>
  <c r="A45" i="23"/>
  <c r="B45" i="23" s="1"/>
  <c r="A148" i="23"/>
  <c r="B148" i="23" s="1"/>
  <c r="A96" i="23"/>
  <c r="B96" i="23" s="1"/>
  <c r="A36" i="23"/>
  <c r="B36" i="23" s="1"/>
  <c r="A42" i="23"/>
  <c r="B42" i="23" s="1"/>
  <c r="A59" i="23"/>
  <c r="B59" i="23" s="1"/>
  <c r="A111" i="23"/>
  <c r="F111" i="23" s="1"/>
  <c r="A156" i="23"/>
  <c r="B156" i="23" s="1"/>
  <c r="A124" i="23"/>
  <c r="B124" i="23" s="1"/>
  <c r="A188" i="23"/>
  <c r="F188" i="23" s="1"/>
  <c r="A66" i="23"/>
  <c r="F66" i="23" s="1"/>
  <c r="A46" i="23"/>
  <c r="B46" i="23" s="1"/>
  <c r="A176" i="23"/>
  <c r="B176" i="23" s="1"/>
  <c r="A177" i="23"/>
  <c r="B177" i="23" s="1"/>
  <c r="A171" i="23"/>
  <c r="F171" i="23" s="1"/>
  <c r="A115" i="23"/>
  <c r="F115" i="23" s="1"/>
  <c r="A125" i="23"/>
  <c r="B125" i="23" s="1"/>
  <c r="A141" i="23"/>
  <c r="B141" i="23" s="1"/>
  <c r="A169" i="23"/>
  <c r="F169" i="23" s="1"/>
  <c r="A69" i="23"/>
  <c r="F69" i="23" s="1"/>
  <c r="A47" i="23"/>
  <c r="B47" i="23" s="1"/>
  <c r="A150" i="23"/>
  <c r="B150" i="23" s="1"/>
  <c r="A55" i="23"/>
  <c r="F55" i="23" s="1"/>
  <c r="A186" i="23"/>
  <c r="B186" i="23" s="1"/>
  <c r="A63" i="23"/>
  <c r="F63" i="23" s="1"/>
  <c r="A53" i="23"/>
  <c r="F53" i="23" s="1"/>
  <c r="A128" i="23"/>
  <c r="F128" i="23" s="1"/>
  <c r="A178" i="23"/>
  <c r="B178" i="23" s="1"/>
  <c r="A93" i="23"/>
  <c r="B93" i="23" s="1"/>
  <c r="A86" i="23"/>
  <c r="B86" i="23" s="1"/>
  <c r="A100" i="23"/>
  <c r="B100" i="23" s="1"/>
  <c r="A39" i="23"/>
  <c r="B39" i="23" s="1"/>
  <c r="A168" i="23"/>
  <c r="F168" i="23" s="1"/>
  <c r="A98" i="23"/>
  <c r="B98" i="23" s="1"/>
  <c r="A98" i="71"/>
  <c r="B98" i="71" s="1"/>
  <c r="A90" i="23"/>
  <c r="B90" i="23" s="1"/>
  <c r="A106" i="23"/>
  <c r="B106" i="23" s="1"/>
  <c r="A160" i="23"/>
  <c r="F160" i="23" s="1"/>
  <c r="A173" i="23"/>
  <c r="B173" i="23" s="1"/>
  <c r="A181" i="23"/>
  <c r="B181" i="23" s="1"/>
  <c r="A123" i="23"/>
  <c r="B123" i="23" s="1"/>
  <c r="A126" i="23"/>
  <c r="B126" i="23" s="1"/>
  <c r="A92" i="23"/>
  <c r="B92" i="23" s="1"/>
  <c r="A70" i="23"/>
  <c r="B70" i="23" s="1"/>
  <c r="A70" i="71"/>
  <c r="B70" i="71" s="1"/>
  <c r="A62" i="23"/>
  <c r="B62" i="23" s="1"/>
  <c r="A62" i="71"/>
  <c r="B62" i="71" s="1"/>
  <c r="A167" i="23"/>
  <c r="F167" i="23" s="1"/>
  <c r="A162" i="23"/>
  <c r="F162" i="23" s="1"/>
  <c r="A116" i="23"/>
  <c r="B116" i="23" s="1"/>
  <c r="A56" i="23"/>
  <c r="B56" i="23" s="1"/>
  <c r="A60" i="23"/>
  <c r="B60" i="23" s="1"/>
  <c r="A58" i="23"/>
  <c r="B58" i="23" s="1"/>
  <c r="A187" i="23"/>
  <c r="F187" i="23" s="1"/>
  <c r="A95" i="23"/>
  <c r="B95" i="23" s="1"/>
  <c r="A122" i="23"/>
  <c r="B122" i="23" s="1"/>
  <c r="A127" i="23"/>
  <c r="B127" i="23" s="1"/>
  <c r="A113" i="23"/>
  <c r="F113" i="23" s="1"/>
  <c r="A103" i="23"/>
  <c r="F103" i="23" s="1"/>
  <c r="A103" i="71"/>
  <c r="B103" i="71" s="1"/>
  <c r="A51" i="23"/>
  <c r="B51" i="23" s="1"/>
  <c r="A51" i="71"/>
  <c r="B51" i="71" s="1"/>
  <c r="A119" i="23"/>
  <c r="F119" i="23" s="1"/>
  <c r="A119" i="71"/>
  <c r="B119" i="71" s="1"/>
  <c r="A34" i="23"/>
  <c r="B34" i="23" s="1"/>
  <c r="A34" i="71"/>
  <c r="B34" i="71" s="1"/>
  <c r="A74" i="23"/>
  <c r="B74" i="23" s="1"/>
  <c r="A99" i="23"/>
  <c r="F99" i="23" s="1"/>
  <c r="A77" i="23"/>
  <c r="F77" i="23" s="1"/>
  <c r="A142" i="23"/>
  <c r="B142" i="23" s="1"/>
  <c r="A163" i="23"/>
  <c r="B163" i="23" s="1"/>
  <c r="A163" i="71"/>
  <c r="B163" i="71" s="1"/>
  <c r="A52" i="23"/>
  <c r="F52" i="23" s="1"/>
  <c r="A52" i="71"/>
  <c r="B52" i="71" s="1"/>
  <c r="A179" i="23"/>
  <c r="B179" i="23" s="1"/>
  <c r="A179" i="71"/>
  <c r="B179" i="71" s="1"/>
  <c r="A68" i="23"/>
  <c r="B68" i="23" s="1"/>
  <c r="A68" i="71"/>
  <c r="B68" i="71" s="1"/>
  <c r="A67" i="23"/>
  <c r="F67" i="23" s="1"/>
  <c r="A67" i="71"/>
  <c r="B67" i="71" s="1"/>
  <c r="A135" i="23"/>
  <c r="B135" i="23" s="1"/>
  <c r="A135" i="71"/>
  <c r="B135" i="71" s="1"/>
  <c r="A174" i="23"/>
  <c r="B174" i="23" s="1"/>
  <c r="A174" i="71"/>
  <c r="B174" i="71" s="1"/>
  <c r="A91" i="23"/>
  <c r="F91" i="23" s="1"/>
  <c r="A91" i="71"/>
  <c r="B91" i="71" s="1"/>
  <c r="A82" i="23"/>
  <c r="F82" i="23" s="1"/>
  <c r="A82" i="71"/>
  <c r="B82" i="71" s="1"/>
  <c r="A97" i="23"/>
  <c r="F97" i="23" s="1"/>
  <c r="A97" i="71"/>
  <c r="B97" i="71" s="1"/>
  <c r="A117" i="23"/>
  <c r="B117" i="23" s="1"/>
  <c r="A48" i="23"/>
  <c r="F48" i="23" s="1"/>
  <c r="A114" i="23"/>
  <c r="F114" i="23" s="1"/>
  <c r="A184" i="23"/>
  <c r="B184" i="23" s="1"/>
  <c r="A79" i="23"/>
  <c r="F79" i="23" s="1"/>
  <c r="A172" i="23"/>
  <c r="F172" i="23" s="1"/>
  <c r="A185" i="23"/>
  <c r="B185" i="23" s="1"/>
  <c r="A112" i="23"/>
  <c r="F112" i="23" s="1"/>
  <c r="A112" i="71"/>
  <c r="B112" i="71" s="1"/>
  <c r="A180" i="23"/>
  <c r="B180" i="23" s="1"/>
  <c r="A180" i="71"/>
  <c r="B180" i="71" s="1"/>
  <c r="A165" i="23"/>
  <c r="B165" i="23" s="1"/>
  <c r="A165" i="71"/>
  <c r="B165" i="71" s="1"/>
  <c r="A65" i="23"/>
  <c r="B65" i="23" s="1"/>
  <c r="A65" i="71"/>
  <c r="B65" i="71" s="1"/>
  <c r="A133" i="23"/>
  <c r="F133" i="23" s="1"/>
  <c r="A133" i="71"/>
  <c r="B133" i="71" s="1"/>
  <c r="A81" i="23"/>
  <c r="F81" i="23" s="1"/>
  <c r="A81" i="71"/>
  <c r="B81" i="71" s="1"/>
  <c r="A149" i="23"/>
  <c r="F149" i="23" s="1"/>
  <c r="A149" i="71"/>
  <c r="B149" i="71" s="1"/>
  <c r="A144" i="23"/>
  <c r="B144" i="23" s="1"/>
  <c r="A144" i="71"/>
  <c r="B144" i="71" s="1"/>
  <c r="A37" i="23"/>
  <c r="B37" i="23" s="1"/>
  <c r="A37" i="71"/>
  <c r="B37" i="71" s="1"/>
  <c r="B50" i="23"/>
  <c r="B104" i="23"/>
  <c r="F175" i="23"/>
  <c r="B157" i="23"/>
  <c r="F78" i="23"/>
  <c r="F41" i="23"/>
  <c r="F109" i="23"/>
  <c r="B84" i="23"/>
  <c r="F107" i="23"/>
  <c r="B130" i="23"/>
  <c r="F183" i="23"/>
  <c r="B43" i="23"/>
  <c r="F155" i="23"/>
  <c r="B129" i="23"/>
  <c r="F151" i="23"/>
  <c r="F89" i="23"/>
  <c r="F110" i="23"/>
  <c r="B73" i="23"/>
  <c r="F166" i="23"/>
  <c r="F71" i="23"/>
  <c r="F140" i="23"/>
  <c r="F102" i="23"/>
  <c r="B152" i="23"/>
  <c r="F49" i="23"/>
  <c r="B64" i="23"/>
  <c r="B147" i="23"/>
  <c r="F38" i="23"/>
  <c r="F143" i="23"/>
  <c r="F35" i="23"/>
  <c r="F94" i="23"/>
  <c r="F159" i="23"/>
  <c r="F121" i="23"/>
  <c r="B170" i="23"/>
  <c r="B76" i="23"/>
  <c r="B80" i="23"/>
  <c r="F75" i="23"/>
  <c r="F138" i="23"/>
  <c r="F182" i="23"/>
  <c r="F108" i="23"/>
  <c r="F101" i="23"/>
  <c r="F164" i="23"/>
  <c r="F131" i="23"/>
  <c r="F136" i="23"/>
  <c r="F153" i="23"/>
  <c r="B146" i="23"/>
  <c r="B154" i="23"/>
  <c r="F85" i="23"/>
  <c r="A153" i="42"/>
  <c r="A181" i="42"/>
  <c r="A126" i="42"/>
  <c r="A66" i="42"/>
  <c r="A163" i="42"/>
  <c r="A59" i="42"/>
  <c r="A103" i="42"/>
  <c r="A182" i="42"/>
  <c r="A152" i="42"/>
  <c r="A109" i="42"/>
  <c r="A60" i="42"/>
  <c r="A91" i="42"/>
  <c r="A37" i="42"/>
  <c r="A105" i="42"/>
  <c r="A186" i="42"/>
  <c r="A143" i="42"/>
  <c r="A114" i="42"/>
  <c r="A76" i="42"/>
  <c r="A104" i="42"/>
  <c r="A55" i="42"/>
  <c r="A47" i="41"/>
  <c r="B47" i="41" s="1"/>
  <c r="A132" i="41"/>
  <c r="B132" i="41" s="1"/>
  <c r="A146" i="41"/>
  <c r="B146" i="41" s="1"/>
  <c r="A136" i="41"/>
  <c r="F136" i="41" s="1"/>
  <c r="A162" i="41"/>
  <c r="B162" i="41" s="1"/>
  <c r="A87" i="41"/>
  <c r="F87" i="41" s="1"/>
  <c r="A172" i="41"/>
  <c r="F172" i="41" s="1"/>
  <c r="A150" i="41"/>
  <c r="B150" i="41" s="1"/>
  <c r="A91" i="41"/>
  <c r="F91" i="41" s="1"/>
  <c r="A176" i="41"/>
  <c r="B176" i="41" s="1"/>
  <c r="A166" i="41"/>
  <c r="F166" i="41" s="1"/>
  <c r="A63" i="41"/>
  <c r="F63" i="41" s="1"/>
  <c r="A148" i="41"/>
  <c r="B148" i="41" s="1"/>
  <c r="A54" i="41"/>
  <c r="F54" i="41" s="1"/>
  <c r="A131" i="41"/>
  <c r="B131" i="41" s="1"/>
  <c r="A45" i="41"/>
  <c r="B45" i="41" s="1"/>
  <c r="A154" i="41"/>
  <c r="F154" i="41" s="1"/>
  <c r="A167" i="41"/>
  <c r="F167" i="41" s="1"/>
  <c r="A81" i="41"/>
  <c r="F81" i="41" s="1"/>
  <c r="A46" i="41"/>
  <c r="B46" i="41" s="1"/>
  <c r="A117" i="41"/>
  <c r="F117" i="41" s="1"/>
  <c r="A77" i="42"/>
  <c r="A35" i="42"/>
  <c r="A102" i="42"/>
  <c r="A130" i="42"/>
  <c r="A81" i="42"/>
  <c r="A67" i="42"/>
  <c r="A52" i="42"/>
  <c r="A170" i="42"/>
  <c r="A172" i="42"/>
  <c r="A173" i="42"/>
  <c r="A124" i="42"/>
  <c r="A101" i="42"/>
  <c r="A155" i="42"/>
  <c r="A100" i="42"/>
  <c r="A161" i="42"/>
  <c r="A178" i="42"/>
  <c r="A140" i="42"/>
  <c r="A168" i="42"/>
  <c r="A119" i="42"/>
  <c r="A79" i="41"/>
  <c r="B79" i="41" s="1"/>
  <c r="A164" i="41"/>
  <c r="B164" i="41" s="1"/>
  <c r="A118" i="41"/>
  <c r="B118" i="41" s="1"/>
  <c r="A168" i="41"/>
  <c r="F168" i="41" s="1"/>
  <c r="A134" i="41"/>
  <c r="F134" i="41" s="1"/>
  <c r="A119" i="41"/>
  <c r="F119" i="41" s="1"/>
  <c r="A106" i="41"/>
  <c r="B106" i="41" s="1"/>
  <c r="A123" i="41"/>
  <c r="B123" i="41" s="1"/>
  <c r="A37" i="41"/>
  <c r="F37" i="41" s="1"/>
  <c r="A122" i="41"/>
  <c r="F122" i="41" s="1"/>
  <c r="A95" i="41"/>
  <c r="F95" i="41" s="1"/>
  <c r="A180" i="41"/>
  <c r="B180" i="41" s="1"/>
  <c r="A182" i="41"/>
  <c r="F182" i="41" s="1"/>
  <c r="A163" i="41"/>
  <c r="F163" i="41" s="1"/>
  <c r="A77" i="41"/>
  <c r="B77" i="41" s="1"/>
  <c r="A34" i="41"/>
  <c r="A113" i="41"/>
  <c r="F113" i="41" s="1"/>
  <c r="A64" i="41"/>
  <c r="F64" i="41" s="1"/>
  <c r="A149" i="41"/>
  <c r="B149" i="41" s="1"/>
  <c r="A129" i="42"/>
  <c r="A141" i="42"/>
  <c r="A92" i="42"/>
  <c r="A69" i="42"/>
  <c r="A185" i="42"/>
  <c r="A145" i="42"/>
  <c r="A139" i="42"/>
  <c r="A148" i="42"/>
  <c r="A80" i="42"/>
  <c r="A39" i="42"/>
  <c r="A116" i="42"/>
  <c r="A188" i="42"/>
  <c r="A165" i="42"/>
  <c r="A176" i="42"/>
  <c r="A164" i="42"/>
  <c r="A127" i="42"/>
  <c r="A78" i="42"/>
  <c r="A42" i="42"/>
  <c r="A38" i="42"/>
  <c r="A64" i="42"/>
  <c r="A183" i="42"/>
  <c r="A111" i="41"/>
  <c r="F111" i="41" s="1"/>
  <c r="A74" i="41"/>
  <c r="B74" i="41" s="1"/>
  <c r="A90" i="41"/>
  <c r="B90" i="41" s="1"/>
  <c r="A151" i="41"/>
  <c r="B151" i="41" s="1"/>
  <c r="A65" i="41"/>
  <c r="B65" i="41" s="1"/>
  <c r="A142" i="41"/>
  <c r="B142" i="41" s="1"/>
  <c r="A155" i="41"/>
  <c r="B155" i="41" s="1"/>
  <c r="A69" i="41"/>
  <c r="F69" i="41" s="1"/>
  <c r="A94" i="41"/>
  <c r="B94" i="41" s="1"/>
  <c r="A127" i="41"/>
  <c r="F127" i="41" s="1"/>
  <c r="A41" i="41"/>
  <c r="B41" i="41" s="1"/>
  <c r="A138" i="41"/>
  <c r="B138" i="41" s="1"/>
  <c r="A109" i="41"/>
  <c r="F109" i="41" s="1"/>
  <c r="A60" i="41"/>
  <c r="F60" i="41" s="1"/>
  <c r="A145" i="41"/>
  <c r="F145" i="41" s="1"/>
  <c r="A96" i="41"/>
  <c r="F96" i="41" s="1"/>
  <c r="A181" i="41"/>
  <c r="B181" i="41" s="1"/>
  <c r="A169" i="42"/>
  <c r="A156" i="42"/>
  <c r="A133" i="42"/>
  <c r="A90" i="42"/>
  <c r="A47" i="42"/>
  <c r="A44" i="42"/>
  <c r="A72" i="42"/>
  <c r="A144" i="42"/>
  <c r="A65" i="42"/>
  <c r="A73" i="42"/>
  <c r="A43" i="42"/>
  <c r="A179" i="42"/>
  <c r="A106" i="42"/>
  <c r="A159" i="42"/>
  <c r="A128" i="42"/>
  <c r="A86" i="42"/>
  <c r="A56" i="42"/>
  <c r="A143" i="41"/>
  <c r="F143" i="41" s="1"/>
  <c r="A57" i="41"/>
  <c r="B57" i="41" s="1"/>
  <c r="A174" i="41"/>
  <c r="F174" i="41" s="1"/>
  <c r="A61" i="41"/>
  <c r="F61" i="41" s="1"/>
  <c r="A78" i="41"/>
  <c r="F78" i="41" s="1"/>
  <c r="A183" i="41"/>
  <c r="B183" i="41" s="1"/>
  <c r="A97" i="41"/>
  <c r="B97" i="41" s="1"/>
  <c r="A187" i="41"/>
  <c r="B187" i="41" s="1"/>
  <c r="A101" i="41"/>
  <c r="B101" i="41" s="1"/>
  <c r="A126" i="41"/>
  <c r="F126" i="41" s="1"/>
  <c r="A159" i="41"/>
  <c r="F159" i="41" s="1"/>
  <c r="A73" i="41"/>
  <c r="B73" i="41" s="1"/>
  <c r="A158" i="41"/>
  <c r="F158" i="41" s="1"/>
  <c r="A56" i="41"/>
  <c r="B56" i="41" s="1"/>
  <c r="A141" i="41"/>
  <c r="B141" i="41" s="1"/>
  <c r="A92" i="41"/>
  <c r="F92" i="41" s="1"/>
  <c r="A177" i="41"/>
  <c r="F177" i="41" s="1"/>
  <c r="A43" i="41"/>
  <c r="B43" i="41" s="1"/>
  <c r="A128" i="41"/>
  <c r="B128" i="41" s="1"/>
  <c r="A130" i="41"/>
  <c r="F130" i="41" s="1"/>
  <c r="A63" i="42"/>
  <c r="A138" i="42"/>
  <c r="A154" i="42"/>
  <c r="A111" i="42"/>
  <c r="A82" i="42"/>
  <c r="A108" i="42"/>
  <c r="A136" i="42"/>
  <c r="A87" i="42"/>
  <c r="A75" i="42"/>
  <c r="A167" i="42"/>
  <c r="A93" i="42"/>
  <c r="A83" i="42"/>
  <c r="A137" i="42"/>
  <c r="A107" i="42"/>
  <c r="A70" i="42"/>
  <c r="A98" i="42"/>
  <c r="A49" i="42"/>
  <c r="A123" i="42"/>
  <c r="A150" i="42"/>
  <c r="A120" i="42"/>
  <c r="A175" i="41"/>
  <c r="F175" i="41" s="1"/>
  <c r="A89" i="41"/>
  <c r="F89" i="41" s="1"/>
  <c r="A179" i="41"/>
  <c r="B179" i="41" s="1"/>
  <c r="A93" i="41"/>
  <c r="B93" i="41" s="1"/>
  <c r="A44" i="41"/>
  <c r="B44" i="41" s="1"/>
  <c r="A129" i="41"/>
  <c r="F129" i="41" s="1"/>
  <c r="A51" i="41"/>
  <c r="B51" i="41" s="1"/>
  <c r="A48" i="41"/>
  <c r="B48" i="41" s="1"/>
  <c r="A133" i="41"/>
  <c r="B133" i="41" s="1"/>
  <c r="A105" i="41"/>
  <c r="F105" i="41" s="1"/>
  <c r="A62" i="41"/>
  <c r="B62" i="41" s="1"/>
  <c r="A88" i="41"/>
  <c r="B88" i="41" s="1"/>
  <c r="A173" i="41"/>
  <c r="F173" i="41" s="1"/>
  <c r="A39" i="41"/>
  <c r="F39" i="41" s="1"/>
  <c r="A124" i="41"/>
  <c r="F124" i="41" s="1"/>
  <c r="A114" i="41"/>
  <c r="F114" i="41" s="1"/>
  <c r="A75" i="41"/>
  <c r="B75" i="41" s="1"/>
  <c r="A160" i="41"/>
  <c r="F160" i="41" s="1"/>
  <c r="A102" i="41"/>
  <c r="F102" i="41" s="1"/>
  <c r="A115" i="42"/>
  <c r="A110" i="42"/>
  <c r="A61" i="42"/>
  <c r="A147" i="42"/>
  <c r="A84" i="42"/>
  <c r="A175" i="42"/>
  <c r="A146" i="42"/>
  <c r="A151" i="42"/>
  <c r="A57" i="42"/>
  <c r="A85" i="42"/>
  <c r="A187" i="42"/>
  <c r="A171" i="42"/>
  <c r="A134" i="42"/>
  <c r="A162" i="42"/>
  <c r="A113" i="42"/>
  <c r="A131" i="42"/>
  <c r="A174" i="42"/>
  <c r="A34" i="42"/>
  <c r="A184" i="42"/>
  <c r="A36" i="41"/>
  <c r="B36" i="41" s="1"/>
  <c r="A121" i="41"/>
  <c r="B121" i="41" s="1"/>
  <c r="A40" i="41"/>
  <c r="B40" i="41" s="1"/>
  <c r="A125" i="41"/>
  <c r="F125" i="41" s="1"/>
  <c r="A83" i="41"/>
  <c r="F83" i="41" s="1"/>
  <c r="A76" i="41"/>
  <c r="B76" i="41" s="1"/>
  <c r="A161" i="41"/>
  <c r="B161" i="41" s="1"/>
  <c r="A147" i="41"/>
  <c r="B147" i="41" s="1"/>
  <c r="A80" i="41"/>
  <c r="F80" i="41" s="1"/>
  <c r="A165" i="41"/>
  <c r="F165" i="41" s="1"/>
  <c r="A52" i="41"/>
  <c r="B52" i="41" s="1"/>
  <c r="A137" i="41"/>
  <c r="F137" i="41" s="1"/>
  <c r="A35" i="41"/>
  <c r="B35" i="41" s="1"/>
  <c r="A120" i="41"/>
  <c r="B120" i="41" s="1"/>
  <c r="A98" i="41"/>
  <c r="B98" i="41" s="1"/>
  <c r="A71" i="41"/>
  <c r="F71" i="41" s="1"/>
  <c r="A156" i="41"/>
  <c r="B156" i="41" s="1"/>
  <c r="A86" i="41"/>
  <c r="F86" i="41" s="1"/>
  <c r="A107" i="41"/>
  <c r="F107" i="41" s="1"/>
  <c r="A58" i="41"/>
  <c r="B58" i="41" s="1"/>
  <c r="A71" i="42"/>
  <c r="A53" i="42"/>
  <c r="A125" i="42"/>
  <c r="A41" i="42"/>
  <c r="A46" i="42"/>
  <c r="A157" i="42"/>
  <c r="A96" i="42"/>
  <c r="A54" i="42"/>
  <c r="A166" i="42"/>
  <c r="A121" i="42"/>
  <c r="A149" i="42"/>
  <c r="A94" i="42"/>
  <c r="A68" i="42"/>
  <c r="A36" i="42"/>
  <c r="A58" i="42"/>
  <c r="A177" i="42"/>
  <c r="A51" i="42"/>
  <c r="A97" i="42"/>
  <c r="A48" i="42"/>
  <c r="A68" i="41"/>
  <c r="B68" i="41" s="1"/>
  <c r="A153" i="41"/>
  <c r="F153" i="41" s="1"/>
  <c r="A72" i="41"/>
  <c r="F72" i="41" s="1"/>
  <c r="A157" i="41"/>
  <c r="F157" i="41" s="1"/>
  <c r="A108" i="41"/>
  <c r="F108" i="41" s="1"/>
  <c r="A50" i="41"/>
  <c r="F50" i="41" s="1"/>
  <c r="A112" i="41"/>
  <c r="B112" i="41" s="1"/>
  <c r="A66" i="41"/>
  <c r="B66" i="41" s="1"/>
  <c r="A115" i="41"/>
  <c r="B115" i="41" s="1"/>
  <c r="A84" i="41"/>
  <c r="B84" i="41" s="1"/>
  <c r="A169" i="41"/>
  <c r="F169" i="41" s="1"/>
  <c r="A67" i="41"/>
  <c r="F67" i="41" s="1"/>
  <c r="A152" i="41"/>
  <c r="B152" i="41" s="1"/>
  <c r="A70" i="41"/>
  <c r="F70" i="41" s="1"/>
  <c r="A103" i="41"/>
  <c r="B103" i="41" s="1"/>
  <c r="A188" i="41"/>
  <c r="B188" i="41" s="1"/>
  <c r="A42" i="41"/>
  <c r="F42" i="41" s="1"/>
  <c r="A139" i="41"/>
  <c r="B139" i="41" s="1"/>
  <c r="A53" i="41"/>
  <c r="F53" i="41" s="1"/>
  <c r="A186" i="41"/>
  <c r="F186" i="41" s="1"/>
  <c r="A89" i="42"/>
  <c r="A117" i="42"/>
  <c r="A62" i="42"/>
  <c r="A132" i="42"/>
  <c r="A142" i="42"/>
  <c r="A74" i="42"/>
  <c r="A95" i="42"/>
  <c r="A160" i="42"/>
  <c r="A118" i="42"/>
  <c r="A88" i="42"/>
  <c r="A45" i="42"/>
  <c r="A158" i="42"/>
  <c r="A180" i="42"/>
  <c r="A99" i="42"/>
  <c r="A122" i="42"/>
  <c r="A79" i="42"/>
  <c r="A50" i="42"/>
  <c r="A135" i="42"/>
  <c r="A40" i="42"/>
  <c r="A112" i="42"/>
  <c r="A100" i="41"/>
  <c r="F100" i="41" s="1"/>
  <c r="A185" i="41"/>
  <c r="B185" i="41" s="1"/>
  <c r="A104" i="41"/>
  <c r="B104" i="41" s="1"/>
  <c r="A55" i="41"/>
  <c r="B55" i="41" s="1"/>
  <c r="A140" i="41"/>
  <c r="B140" i="41" s="1"/>
  <c r="A178" i="41"/>
  <c r="F178" i="41" s="1"/>
  <c r="A59" i="41"/>
  <c r="F59" i="41" s="1"/>
  <c r="A144" i="41"/>
  <c r="B144" i="41" s="1"/>
  <c r="A38" i="41"/>
  <c r="F38" i="41" s="1"/>
  <c r="A116" i="41"/>
  <c r="B116" i="41" s="1"/>
  <c r="A82" i="41"/>
  <c r="F82" i="41" s="1"/>
  <c r="A99" i="41"/>
  <c r="B99" i="41" s="1"/>
  <c r="A184" i="41"/>
  <c r="B184" i="41" s="1"/>
  <c r="A135" i="41"/>
  <c r="F135" i="41" s="1"/>
  <c r="A49" i="41"/>
  <c r="B49" i="41" s="1"/>
  <c r="A170" i="41"/>
  <c r="B170" i="41" s="1"/>
  <c r="A171" i="41"/>
  <c r="B171" i="41" s="1"/>
  <c r="A85" i="41"/>
  <c r="F85" i="41" s="1"/>
  <c r="A110" i="41"/>
  <c r="B110" i="41" s="1"/>
  <c r="F161" i="23"/>
  <c r="F105" i="23"/>
  <c r="F139" i="23"/>
  <c r="F72" i="23"/>
  <c r="F137" i="23"/>
  <c r="B134" i="23"/>
  <c r="B112" i="23"/>
  <c r="B91" i="41"/>
  <c r="F61" i="23"/>
  <c r="B154" i="41"/>
  <c r="B136" i="41"/>
  <c r="F47" i="41"/>
  <c r="B173" i="41"/>
  <c r="F164" i="41"/>
  <c r="F73" i="41" l="1"/>
  <c r="F132" i="23"/>
  <c r="F158" i="23"/>
  <c r="F155" i="41"/>
  <c r="F123" i="41"/>
  <c r="F163" i="23"/>
  <c r="F98" i="23"/>
  <c r="F120" i="23"/>
  <c r="F118" i="23"/>
  <c r="B168" i="23"/>
  <c r="F148" i="23"/>
  <c r="F145" i="23"/>
  <c r="F40" i="23"/>
  <c r="B87" i="23"/>
  <c r="F54" i="23"/>
  <c r="F44" i="23"/>
  <c r="F132" i="41"/>
  <c r="F57" i="23"/>
  <c r="B166" i="41"/>
  <c r="B64" i="41"/>
  <c r="B55" i="23"/>
  <c r="F88" i="23"/>
  <c r="B63" i="23"/>
  <c r="F45" i="23"/>
  <c r="B171" i="23"/>
  <c r="B63" i="41"/>
  <c r="F59" i="23"/>
  <c r="B111" i="23"/>
  <c r="B122" i="41"/>
  <c r="F124" i="23"/>
  <c r="B81" i="41"/>
  <c r="B37" i="41"/>
  <c r="F65" i="41"/>
  <c r="F125" i="23"/>
  <c r="F83" i="23"/>
  <c r="F156" i="23"/>
  <c r="B117" i="41"/>
  <c r="F42" i="23"/>
  <c r="F162" i="41"/>
  <c r="F96" i="23"/>
  <c r="B130" i="41"/>
  <c r="F133" i="41"/>
  <c r="F36" i="23"/>
  <c r="F56" i="23"/>
  <c r="B53" i="23"/>
  <c r="F174" i="23"/>
  <c r="F126" i="23"/>
  <c r="F141" i="23"/>
  <c r="F92" i="23"/>
  <c r="F179" i="23"/>
  <c r="B188" i="23"/>
  <c r="B103" i="23"/>
  <c r="B66" i="23"/>
  <c r="F116" i="23"/>
  <c r="B169" i="23"/>
  <c r="F46" i="23"/>
  <c r="B128" i="23"/>
  <c r="F74" i="23"/>
  <c r="B77" i="23"/>
  <c r="B69" i="23"/>
  <c r="F106" i="23"/>
  <c r="F93" i="23"/>
  <c r="B113" i="23"/>
  <c r="B91" i="23"/>
  <c r="F142" i="23"/>
  <c r="F68" i="23"/>
  <c r="B82" i="23"/>
  <c r="B115" i="23"/>
  <c r="F51" i="23"/>
  <c r="F58" i="23"/>
  <c r="F177" i="23"/>
  <c r="F176" i="23"/>
  <c r="F178" i="23"/>
  <c r="F150" i="23"/>
  <c r="F47" i="23"/>
  <c r="F181" i="23"/>
  <c r="F86" i="23"/>
  <c r="B114" i="23"/>
  <c r="F186" i="23"/>
  <c r="F122" i="23"/>
  <c r="B172" i="41"/>
  <c r="F65" i="23"/>
  <c r="F95" i="23"/>
  <c r="F100" i="23"/>
  <c r="B167" i="23"/>
  <c r="B119" i="23"/>
  <c r="B172" i="23"/>
  <c r="F173" i="23"/>
  <c r="F39" i="23"/>
  <c r="F144" i="23"/>
  <c r="B67" i="23"/>
  <c r="F37" i="23"/>
  <c r="F117" i="23"/>
  <c r="B133" i="23"/>
  <c r="B48" i="23"/>
  <c r="F90" i="23"/>
  <c r="F180" i="23"/>
  <c r="F165" i="23"/>
  <c r="B187" i="23"/>
  <c r="F184" i="23"/>
  <c r="B149" i="23"/>
  <c r="F60" i="23"/>
  <c r="B99" i="23"/>
  <c r="F62" i="23"/>
  <c r="B81" i="23"/>
  <c r="B160" i="23"/>
  <c r="F70" i="23"/>
  <c r="F181" i="41"/>
  <c r="B111" i="41"/>
  <c r="F148" i="41"/>
  <c r="F180" i="41"/>
  <c r="F94" i="41"/>
  <c r="F123" i="23"/>
  <c r="F127" i="23"/>
  <c r="B97" i="23"/>
  <c r="F135" i="23"/>
  <c r="B162" i="23"/>
  <c r="B52" i="23"/>
  <c r="F185" i="23"/>
  <c r="B79" i="23"/>
  <c r="F34" i="23"/>
  <c r="B109" i="41"/>
  <c r="F57" i="41"/>
  <c r="F150" i="41"/>
  <c r="B163" i="41"/>
  <c r="B119" i="41"/>
  <c r="F187" i="41"/>
  <c r="B92" i="41"/>
  <c r="B168" i="41"/>
  <c r="B143" i="41"/>
  <c r="F131" i="41"/>
  <c r="F75" i="41"/>
  <c r="B182" i="41"/>
  <c r="F41" i="41"/>
  <c r="F183" i="41"/>
  <c r="F90" i="41"/>
  <c r="B129" i="41"/>
  <c r="F146" i="41"/>
  <c r="B175" i="41"/>
  <c r="B160" i="41"/>
  <c r="B54" i="41"/>
  <c r="B165" i="41"/>
  <c r="F121" i="41"/>
  <c r="F151" i="41"/>
  <c r="B108" i="41"/>
  <c r="F118" i="41"/>
  <c r="F79" i="41"/>
  <c r="F45" i="41"/>
  <c r="B124" i="41"/>
  <c r="B126" i="41"/>
  <c r="F58" i="41"/>
  <c r="F101" i="41"/>
  <c r="F93" i="41"/>
  <c r="F147" i="41"/>
  <c r="B42" i="41"/>
  <c r="B61" i="41"/>
  <c r="B102" i="41"/>
  <c r="F48" i="41"/>
  <c r="F43" i="41"/>
  <c r="F115" i="41"/>
  <c r="F55" i="41"/>
  <c r="B153" i="41"/>
  <c r="B100" i="41"/>
  <c r="B39" i="41"/>
  <c r="B177" i="41"/>
  <c r="B96" i="41"/>
  <c r="F161" i="41"/>
  <c r="F138" i="41"/>
  <c r="F99" i="41"/>
  <c r="F46" i="41"/>
  <c r="B69" i="41"/>
  <c r="F179" i="41"/>
  <c r="F51" i="41"/>
  <c r="F185" i="41"/>
  <c r="B158" i="41"/>
  <c r="B113" i="41"/>
  <c r="F40" i="41"/>
  <c r="B78" i="41"/>
  <c r="F106" i="41"/>
  <c r="B134" i="41"/>
  <c r="F120" i="41"/>
  <c r="B125" i="41"/>
  <c r="F62" i="41"/>
  <c r="F144" i="41"/>
  <c r="F49" i="41"/>
  <c r="F128" i="41"/>
  <c r="F188" i="41"/>
  <c r="B71" i="41"/>
  <c r="B80" i="41"/>
  <c r="F170" i="41"/>
  <c r="F66" i="41"/>
  <c r="F74" i="41"/>
  <c r="B59" i="41"/>
  <c r="F149" i="41"/>
  <c r="F77" i="41"/>
  <c r="B82" i="41"/>
  <c r="F142" i="41"/>
  <c r="B95" i="41"/>
  <c r="B60" i="41"/>
  <c r="B114" i="41"/>
  <c r="F110" i="41"/>
  <c r="F141" i="41"/>
  <c r="F97" i="41"/>
  <c r="B159" i="41"/>
  <c r="F36" i="41"/>
  <c r="B157" i="41"/>
  <c r="F88" i="41"/>
  <c r="B67" i="41"/>
  <c r="B137" i="41"/>
  <c r="F176" i="41"/>
  <c r="B186" i="41"/>
  <c r="B174" i="41"/>
  <c r="B167" i="41"/>
  <c r="B87" i="41"/>
  <c r="B127" i="41"/>
  <c r="F44" i="41"/>
  <c r="B83" i="41"/>
  <c r="F68" i="41"/>
  <c r="B89" i="41"/>
  <c r="B145" i="41"/>
  <c r="F156" i="41"/>
  <c r="F152" i="41"/>
  <c r="B72" i="41"/>
  <c r="B38" i="41"/>
  <c r="F84" i="41"/>
  <c r="B86" i="41"/>
  <c r="F171" i="41"/>
  <c r="F140" i="41"/>
  <c r="F139" i="41"/>
  <c r="B50" i="41"/>
  <c r="F76" i="41"/>
  <c r="F56" i="41"/>
  <c r="F52" i="41"/>
  <c r="B53" i="41"/>
  <c r="B178" i="41"/>
  <c r="F104" i="41"/>
  <c r="F116" i="41"/>
  <c r="B135" i="41"/>
  <c r="B85" i="41"/>
  <c r="B107" i="41"/>
  <c r="B169" i="41"/>
  <c r="F98" i="41"/>
  <c r="B105" i="41"/>
  <c r="F103" i="41"/>
  <c r="F35" i="41"/>
  <c r="F112" i="41"/>
  <c r="B70" i="41"/>
  <c r="F184" i="41"/>
  <c r="F135" i="42"/>
  <c r="B135" i="42"/>
  <c r="B99" i="42"/>
  <c r="F99" i="42"/>
  <c r="F88" i="42"/>
  <c r="B88" i="42"/>
  <c r="F74" i="42"/>
  <c r="B74" i="42"/>
  <c r="F117" i="42"/>
  <c r="B117" i="42"/>
  <c r="B51" i="42"/>
  <c r="F51" i="42"/>
  <c r="B68" i="42"/>
  <c r="F68" i="42"/>
  <c r="F166" i="42"/>
  <c r="B166" i="42"/>
  <c r="F46" i="42"/>
  <c r="B46" i="42"/>
  <c r="F71" i="42"/>
  <c r="B71" i="42"/>
  <c r="F34" i="42"/>
  <c r="B34" i="42"/>
  <c r="F162" i="42"/>
  <c r="B162" i="42"/>
  <c r="F85" i="42"/>
  <c r="B85" i="42"/>
  <c r="B175" i="42"/>
  <c r="F175" i="42"/>
  <c r="F110" i="42"/>
  <c r="B110" i="42"/>
  <c r="F150" i="42"/>
  <c r="B150" i="42"/>
  <c r="F98" i="42"/>
  <c r="B98" i="42"/>
  <c r="B83" i="42"/>
  <c r="F83" i="42"/>
  <c r="F87" i="42"/>
  <c r="B87" i="42"/>
  <c r="B111" i="42"/>
  <c r="F111" i="42"/>
  <c r="F63" i="42"/>
  <c r="B63" i="42"/>
  <c r="B159" i="42"/>
  <c r="F159" i="42"/>
  <c r="F73" i="42"/>
  <c r="B73" i="42"/>
  <c r="F72" i="42"/>
  <c r="B72" i="42"/>
  <c r="F133" i="42"/>
  <c r="B133" i="42"/>
  <c r="F183" i="42"/>
  <c r="B183" i="42"/>
  <c r="F78" i="42"/>
  <c r="B78" i="42"/>
  <c r="F165" i="42"/>
  <c r="B165" i="42"/>
  <c r="F80" i="42"/>
  <c r="B80" i="42"/>
  <c r="B185" i="42"/>
  <c r="F185" i="42"/>
  <c r="B129" i="42"/>
  <c r="F129" i="42"/>
  <c r="F178" i="42"/>
  <c r="B178" i="42"/>
  <c r="F101" i="42"/>
  <c r="B101" i="42"/>
  <c r="F170" i="42"/>
  <c r="B170" i="42"/>
  <c r="F130" i="42"/>
  <c r="B130" i="42"/>
  <c r="F77" i="42"/>
  <c r="B77" i="42"/>
  <c r="F55" i="42"/>
  <c r="B55" i="42"/>
  <c r="B143" i="42"/>
  <c r="F143" i="42"/>
  <c r="F91" i="42"/>
  <c r="B91" i="42"/>
  <c r="F152" i="42"/>
  <c r="B152" i="42"/>
  <c r="B163" i="42"/>
  <c r="F163" i="42"/>
  <c r="B153" i="42"/>
  <c r="F153" i="42"/>
  <c r="F50" i="42"/>
  <c r="B50" i="42"/>
  <c r="F180" i="42"/>
  <c r="B180" i="42"/>
  <c r="F118" i="42"/>
  <c r="B118" i="42"/>
  <c r="F142" i="42"/>
  <c r="B142" i="42"/>
  <c r="B89" i="42"/>
  <c r="F89" i="42"/>
  <c r="B177" i="42"/>
  <c r="F177" i="42"/>
  <c r="F94" i="42"/>
  <c r="B94" i="42"/>
  <c r="F54" i="42"/>
  <c r="B54" i="42"/>
  <c r="F41" i="42"/>
  <c r="B41" i="42"/>
  <c r="F174" i="42"/>
  <c r="B174" i="42"/>
  <c r="F134" i="42"/>
  <c r="B134" i="42"/>
  <c r="B57" i="42"/>
  <c r="F57" i="42"/>
  <c r="F84" i="42"/>
  <c r="B84" i="42"/>
  <c r="B115" i="42"/>
  <c r="F115" i="42"/>
  <c r="F70" i="42"/>
  <c r="B70" i="42"/>
  <c r="F93" i="42"/>
  <c r="B93" i="42"/>
  <c r="F136" i="42"/>
  <c r="B136" i="42"/>
  <c r="F154" i="42"/>
  <c r="B154" i="42"/>
  <c r="F56" i="42"/>
  <c r="B56" i="42"/>
  <c r="F106" i="42"/>
  <c r="B106" i="42"/>
  <c r="B65" i="42"/>
  <c r="F65" i="42"/>
  <c r="F44" i="42"/>
  <c r="B44" i="42"/>
  <c r="F156" i="42"/>
  <c r="B156" i="42"/>
  <c r="F64" i="42"/>
  <c r="B64" i="42"/>
  <c r="F127" i="42"/>
  <c r="B127" i="42"/>
  <c r="F188" i="42"/>
  <c r="B188" i="42"/>
  <c r="F148" i="42"/>
  <c r="B148" i="42"/>
  <c r="F69" i="42"/>
  <c r="B69" i="42"/>
  <c r="F34" i="41"/>
  <c r="B34" i="41"/>
  <c r="F119" i="42"/>
  <c r="B119" i="42"/>
  <c r="B161" i="42"/>
  <c r="F161" i="42"/>
  <c r="F124" i="42"/>
  <c r="B124" i="42"/>
  <c r="F52" i="42"/>
  <c r="B52" i="42"/>
  <c r="F102" i="42"/>
  <c r="B102" i="42"/>
  <c r="F104" i="42"/>
  <c r="B104" i="42"/>
  <c r="F186" i="42"/>
  <c r="B186" i="42"/>
  <c r="F182" i="42"/>
  <c r="B182" i="42"/>
  <c r="F66" i="42"/>
  <c r="B66" i="42"/>
  <c r="F112" i="42"/>
  <c r="B112" i="42"/>
  <c r="B79" i="42"/>
  <c r="F79" i="42"/>
  <c r="F158" i="42"/>
  <c r="B158" i="42"/>
  <c r="F160" i="42"/>
  <c r="B160" i="42"/>
  <c r="F132" i="42"/>
  <c r="B132" i="42"/>
  <c r="F48" i="42"/>
  <c r="B48" i="42"/>
  <c r="F58" i="42"/>
  <c r="B58" i="42"/>
  <c r="F149" i="42"/>
  <c r="B149" i="42"/>
  <c r="F96" i="42"/>
  <c r="B96" i="42"/>
  <c r="F125" i="42"/>
  <c r="B125" i="42"/>
  <c r="B131" i="42"/>
  <c r="F131" i="42"/>
  <c r="F171" i="42"/>
  <c r="B171" i="42"/>
  <c r="F151" i="42"/>
  <c r="B151" i="42"/>
  <c r="B147" i="42"/>
  <c r="F147" i="42"/>
  <c r="F123" i="42"/>
  <c r="B123" i="42"/>
  <c r="F107" i="42"/>
  <c r="B107" i="42"/>
  <c r="F167" i="42"/>
  <c r="B167" i="42"/>
  <c r="F108" i="42"/>
  <c r="B108" i="42"/>
  <c r="F138" i="42"/>
  <c r="B138" i="42"/>
  <c r="F86" i="42"/>
  <c r="B86" i="42"/>
  <c r="B179" i="42"/>
  <c r="F179" i="42"/>
  <c r="F144" i="42"/>
  <c r="B144" i="42"/>
  <c r="B47" i="42"/>
  <c r="F47" i="42"/>
  <c r="F169" i="42"/>
  <c r="B169" i="42"/>
  <c r="F38" i="42"/>
  <c r="B38" i="42"/>
  <c r="B164" i="42"/>
  <c r="F164" i="42"/>
  <c r="F116" i="42"/>
  <c r="B116" i="42"/>
  <c r="F139" i="42"/>
  <c r="B139" i="42"/>
  <c r="F92" i="42"/>
  <c r="B92" i="42"/>
  <c r="F168" i="42"/>
  <c r="B168" i="42"/>
  <c r="B100" i="42"/>
  <c r="F100" i="42"/>
  <c r="F173" i="42"/>
  <c r="B173" i="42"/>
  <c r="B67" i="42"/>
  <c r="F67" i="42"/>
  <c r="F76" i="42"/>
  <c r="B76" i="42"/>
  <c r="F105" i="42"/>
  <c r="B105" i="42"/>
  <c r="F60" i="42"/>
  <c r="B60" i="42"/>
  <c r="F103" i="42"/>
  <c r="B103" i="42"/>
  <c r="F126" i="42"/>
  <c r="B126" i="42"/>
  <c r="F40" i="42"/>
  <c r="B40" i="42"/>
  <c r="F122" i="42"/>
  <c r="B122" i="42"/>
  <c r="F45" i="42"/>
  <c r="B45" i="42"/>
  <c r="F95" i="42"/>
  <c r="B95" i="42"/>
  <c r="F62" i="42"/>
  <c r="B62" i="42"/>
  <c r="B97" i="42"/>
  <c r="F97" i="42"/>
  <c r="F36" i="42"/>
  <c r="B36" i="42"/>
  <c r="B121" i="42"/>
  <c r="F121" i="42"/>
  <c r="F157" i="42"/>
  <c r="B157" i="42"/>
  <c r="F53" i="42"/>
  <c r="B53" i="42"/>
  <c r="F184" i="42"/>
  <c r="B184" i="42"/>
  <c r="B113" i="42"/>
  <c r="F113" i="42"/>
  <c r="F187" i="42"/>
  <c r="B187" i="42"/>
  <c r="F146" i="42"/>
  <c r="B146" i="42"/>
  <c r="F61" i="42"/>
  <c r="B61" i="42"/>
  <c r="F120" i="42"/>
  <c r="B120" i="42"/>
  <c r="B49" i="42"/>
  <c r="F49" i="42"/>
  <c r="F137" i="42"/>
  <c r="B137" i="42"/>
  <c r="F75" i="42"/>
  <c r="B75" i="42"/>
  <c r="F82" i="42"/>
  <c r="B82" i="42"/>
  <c r="F128" i="42"/>
  <c r="B128" i="42"/>
  <c r="F43" i="42"/>
  <c r="B43" i="42"/>
  <c r="F90" i="42"/>
  <c r="B90" i="42"/>
  <c r="F42" i="42"/>
  <c r="B42" i="42"/>
  <c r="F176" i="42"/>
  <c r="B176" i="42"/>
  <c r="F39" i="42"/>
  <c r="B39" i="42"/>
  <c r="B145" i="42"/>
  <c r="F145" i="42"/>
  <c r="F141" i="42"/>
  <c r="B141" i="42"/>
  <c r="F140" i="42"/>
  <c r="B140" i="42"/>
  <c r="F155" i="42"/>
  <c r="B155" i="42"/>
  <c r="F172" i="42"/>
  <c r="B172" i="42"/>
  <c r="B81" i="42"/>
  <c r="F81" i="42"/>
  <c r="F35" i="42"/>
  <c r="B35" i="42"/>
  <c r="F114" i="42"/>
  <c r="B114" i="42"/>
  <c r="F37" i="42"/>
  <c r="B37" i="42"/>
  <c r="F109" i="42"/>
  <c r="B109" i="42"/>
  <c r="F59" i="42"/>
  <c r="B59" i="42"/>
  <c r="F181" i="42"/>
  <c r="B181" i="4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ムラマサ</author>
  </authors>
  <commentList>
    <comment ref="L22" authorId="0" shapeId="0" xr:uid="{00000000-0006-0000-0200-000001000000}">
      <text>
        <r>
          <rPr>
            <b/>
            <sz val="12"/>
            <color indexed="81"/>
            <rFont val="MS P ゴシック"/>
            <family val="3"/>
            <charset val="128"/>
          </rPr>
          <t>25まで入力できます。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tasimarie</author>
    <author>朝日新聞社</author>
    <author>埼玉県教育委員会</author>
  </authors>
  <commentList>
    <comment ref="AP2" authorId="0" shapeId="0" xr:uid="{00000000-0006-0000-1200-000001000000}">
      <text>
        <r>
          <rPr>
            <sz val="12"/>
            <color indexed="81"/>
            <rFont val="ＭＳ Ｐゴシック"/>
            <family val="3"/>
            <charset val="128"/>
          </rPr>
          <t xml:space="preserve">正式な学校名（県立等も）を入力してください。
</t>
        </r>
      </text>
    </comment>
    <comment ref="CV2" authorId="0" shapeId="0" xr:uid="{00000000-0006-0000-1200-000002000000}">
      <text>
        <r>
          <rPr>
            <sz val="12"/>
            <color indexed="81"/>
            <rFont val="ＭＳ Ｐゴシック"/>
            <family val="3"/>
            <charset val="128"/>
          </rPr>
          <t>☆学校番号が表示されているか確認してください</t>
        </r>
      </text>
    </comment>
    <comment ref="BT5" authorId="1" shapeId="0" xr:uid="{00000000-0006-0000-1200-000003000000}">
      <text>
        <r>
          <rPr>
            <sz val="12"/>
            <color indexed="81"/>
            <rFont val="ＭＳ Ｐゴシック"/>
            <family val="3"/>
            <charset val="128"/>
          </rPr>
          <t>入力セルをマウスでクリックして選択すると、右側に「▼」ボタンが表示されます。▼をクリックしてリストから「右・左・両」を選択してください。</t>
        </r>
      </text>
    </comment>
    <comment ref="C6" authorId="2" shapeId="0" xr:uid="{00000000-0006-0000-1200-000004000000}">
      <text>
        <r>
          <rPr>
            <sz val="12"/>
            <color indexed="81"/>
            <rFont val="MS P ゴシック"/>
            <family val="3"/>
            <charset val="128"/>
          </rPr>
          <t>☆主将には〇印を
つけてください。</t>
        </r>
      </text>
    </comment>
    <comment ref="H6" authorId="0" shapeId="0" xr:uid="{00000000-0006-0000-1200-000005000000}">
      <text>
        <r>
          <rPr>
            <sz val="12"/>
            <color indexed="81"/>
            <rFont val="ＭＳ Ｐゴシック"/>
            <family val="3"/>
            <charset val="128"/>
          </rPr>
          <t>☆選手登録シートにメンバーを登録すれば表示されます。</t>
        </r>
      </text>
    </comment>
    <comment ref="AH6" authorId="0" shapeId="0" xr:uid="{00000000-0006-0000-1200-000006000000}">
      <text>
        <r>
          <rPr>
            <sz val="12"/>
            <color indexed="81"/>
            <rFont val="ＭＳ Ｐゴシック"/>
            <family val="3"/>
            <charset val="128"/>
          </rPr>
          <t>☆選手登録シートにメンバーを登録すれば表示されます。</t>
        </r>
      </text>
    </comment>
    <comment ref="AL6" authorId="0" shapeId="0" xr:uid="{00000000-0006-0000-1200-000007000000}">
      <text>
        <r>
          <rPr>
            <sz val="12"/>
            <color indexed="81"/>
            <rFont val="ＭＳ Ｐゴシック"/>
            <family val="3"/>
            <charset val="128"/>
          </rPr>
          <t>☆選手登録シートにメンバーを登録すれば表示されます。</t>
        </r>
      </text>
    </comment>
    <comment ref="AY6" authorId="0" shapeId="0" xr:uid="{00000000-0006-0000-1200-000008000000}">
      <text>
        <r>
          <rPr>
            <sz val="12"/>
            <color indexed="81"/>
            <rFont val="ＭＳ Ｐゴシック"/>
            <family val="3"/>
            <charset val="128"/>
          </rPr>
          <t>☆選手登録シートにメンバーを登録すれば表示されます。</t>
        </r>
      </text>
    </comment>
    <comment ref="BH6" authorId="0" shapeId="0" xr:uid="{00000000-0006-0000-1200-000009000000}">
      <text>
        <r>
          <rPr>
            <sz val="12"/>
            <color indexed="81"/>
            <rFont val="ＭＳ Ｐゴシック"/>
            <family val="3"/>
            <charset val="128"/>
          </rPr>
          <t>数字は半角で入力してください。
※整数（四捨五入）</t>
        </r>
      </text>
    </comment>
    <comment ref="BN6" authorId="1" shapeId="0" xr:uid="{00000000-0006-0000-1200-00000A000000}">
      <text>
        <r>
          <rPr>
            <sz val="12"/>
            <color indexed="81"/>
            <rFont val="MS P ゴシック"/>
            <family val="3"/>
            <charset val="128"/>
          </rPr>
          <t>数字は半角で入力してください。
※整数（四捨五入）</t>
        </r>
      </text>
    </comment>
    <comment ref="H7" authorId="0" shapeId="0" xr:uid="{00000000-0006-0000-1200-00000B000000}">
      <text>
        <r>
          <rPr>
            <sz val="12"/>
            <color indexed="81"/>
            <rFont val="ＭＳ Ｐゴシック"/>
            <family val="3"/>
            <charset val="128"/>
          </rPr>
          <t>☆選手登録シートにメンバーを登録すれば表示されます。</t>
        </r>
      </text>
    </comment>
    <comment ref="BH46" authorId="2" shapeId="0" xr:uid="{00000000-0006-0000-1200-00000C000000}">
      <text>
        <r>
          <rPr>
            <sz val="11"/>
            <color indexed="81"/>
            <rFont val="MS P ゴシック"/>
            <family val="3"/>
            <charset val="128"/>
          </rPr>
          <t>記録員のフリガナは直接入力してください。複数人いる場合はスペース等で表示間隔を調節してください。</t>
        </r>
      </text>
    </comment>
    <comment ref="BV50" authorId="0" shapeId="0" xr:uid="{00000000-0006-0000-1200-00000D000000}">
      <text>
        <r>
          <rPr>
            <b/>
            <sz val="10"/>
            <color indexed="81"/>
            <rFont val="ＭＳ Ｐゴシック"/>
            <family val="3"/>
            <charset val="128"/>
          </rPr>
          <t xml:space="preserve">西暦で直接入力してください。
</t>
        </r>
        <r>
          <rPr>
            <sz val="10"/>
            <color indexed="81"/>
            <rFont val="ＭＳ Ｐゴシック"/>
            <family val="3"/>
            <charset val="128"/>
          </rPr>
          <t>【例】　2003</t>
        </r>
      </text>
    </comment>
    <comment ref="CG50" authorId="2" shapeId="0" xr:uid="{00000000-0006-0000-1200-00000E000000}">
      <text>
        <r>
          <rPr>
            <sz val="10"/>
            <color indexed="81"/>
            <rFont val="MS P ゴシック"/>
            <family val="3"/>
            <charset val="128"/>
          </rPr>
          <t>直接入力してください。</t>
        </r>
      </text>
    </comment>
    <comment ref="CN50" authorId="2" shapeId="0" xr:uid="{00000000-0006-0000-1200-00000F000000}">
      <text>
        <r>
          <rPr>
            <sz val="10"/>
            <color indexed="81"/>
            <rFont val="MS P ゴシック"/>
            <family val="3"/>
            <charset val="128"/>
          </rPr>
          <t>直接入力してください。</t>
        </r>
      </text>
    </comment>
    <comment ref="N52" authorId="0" shapeId="0" xr:uid="{00000000-0006-0000-1200-000010000000}">
      <text>
        <r>
          <rPr>
            <sz val="10"/>
            <color indexed="81"/>
            <rFont val="ＭＳ Ｐゴシック"/>
            <family val="3"/>
            <charset val="128"/>
          </rPr>
          <t>正式な学校所在地
を入力してください。</t>
        </r>
      </text>
    </comment>
    <comment ref="BQ52" authorId="0" shapeId="0" xr:uid="{00000000-0006-0000-1200-000011000000}">
      <text>
        <r>
          <rPr>
            <sz val="11"/>
            <color indexed="81"/>
            <rFont val="ＭＳ Ｐゴシック"/>
            <family val="3"/>
            <charset val="128"/>
          </rPr>
          <t>学校電話番号を半角で入力してください。</t>
        </r>
      </text>
    </comment>
    <comment ref="N55" authorId="0" shapeId="0" xr:uid="{00000000-0006-0000-1200-000012000000}">
      <text>
        <r>
          <rPr>
            <sz val="10"/>
            <color indexed="81"/>
            <rFont val="ＭＳ Ｐゴシック"/>
            <family val="3"/>
            <charset val="128"/>
          </rPr>
          <t>学校名のフリガナを
入力してください。</t>
        </r>
      </text>
    </comment>
    <comment ref="BK55" authorId="0" shapeId="0" xr:uid="{00000000-0006-0000-1200-000013000000}">
      <text>
        <r>
          <rPr>
            <sz val="12"/>
            <color indexed="81"/>
            <rFont val="ＭＳ Ｐゴシック"/>
            <family val="3"/>
            <charset val="128"/>
          </rPr>
          <t>☆校長名を入力してください。
☆氏名の間は1コマ空けてください。</t>
        </r>
      </text>
    </comment>
    <comment ref="CV55" authorId="0" shapeId="0" xr:uid="{00000000-0006-0000-1200-000014000000}">
      <text>
        <r>
          <rPr>
            <sz val="10"/>
            <color indexed="81"/>
            <rFont val="ＭＳ Ｐゴシック"/>
            <family val="3"/>
            <charset val="128"/>
          </rPr>
          <t>提出する全ての資格証明書に
学校長の公印を押印してください。</t>
        </r>
      </text>
    </comment>
    <comment ref="N56" authorId="0" shapeId="0" xr:uid="{00000000-0006-0000-1200-000015000000}">
      <text>
        <r>
          <rPr>
            <sz val="10"/>
            <color indexed="81"/>
            <rFont val="ＭＳ Ｐゴシック"/>
            <family val="3"/>
            <charset val="128"/>
          </rPr>
          <t>正式な学校名（県立等も）を入力してください。</t>
        </r>
      </text>
    </comment>
    <comment ref="U62" authorId="0" shapeId="0" xr:uid="{00000000-0006-0000-1200-000016000000}">
      <text>
        <r>
          <rPr>
            <b/>
            <sz val="12"/>
            <color indexed="81"/>
            <rFont val="ＭＳ Ｐゴシック"/>
            <family val="3"/>
            <charset val="128"/>
          </rPr>
          <t xml:space="preserve">西暦で直接入力してください。
</t>
        </r>
        <r>
          <rPr>
            <sz val="12"/>
            <color indexed="81"/>
            <rFont val="ＭＳ Ｐゴシック"/>
            <family val="3"/>
            <charset val="128"/>
          </rPr>
          <t>【例】　2003</t>
        </r>
      </text>
    </comment>
    <comment ref="AD62" authorId="0" shapeId="0" xr:uid="{00000000-0006-0000-1200-000017000000}">
      <text>
        <r>
          <rPr>
            <b/>
            <sz val="12"/>
            <color indexed="81"/>
            <rFont val="ＭＳ Ｐゴシック"/>
            <family val="3"/>
            <charset val="128"/>
          </rPr>
          <t>直接入力してください。</t>
        </r>
      </text>
    </comment>
    <comment ref="AJ62" authorId="0" shapeId="0" xr:uid="{00000000-0006-0000-1200-000018000000}">
      <text>
        <r>
          <rPr>
            <b/>
            <sz val="12"/>
            <color indexed="81"/>
            <rFont val="ＭＳ Ｐゴシック"/>
            <family val="3"/>
            <charset val="128"/>
          </rPr>
          <t>直接入力してください。</t>
        </r>
      </text>
    </comment>
    <comment ref="CV62" authorId="0" shapeId="0" xr:uid="{00000000-0006-0000-1200-000019000000}">
      <text>
        <r>
          <rPr>
            <sz val="12"/>
            <color indexed="81"/>
            <rFont val="ＭＳ Ｐゴシック"/>
            <family val="3"/>
            <charset val="128"/>
          </rPr>
          <t>提出する全ての資格証明書に
学校医の公印を押印してください。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tasimarie</author>
    <author>埼玉県教育委員会</author>
  </authors>
  <commentList>
    <comment ref="AP2" authorId="0" shapeId="0" xr:uid="{00000000-0006-0000-1300-000001000000}">
      <text>
        <r>
          <rPr>
            <sz val="12"/>
            <color indexed="81"/>
            <rFont val="ＭＳ Ｐゴシック"/>
            <family val="3"/>
            <charset val="128"/>
          </rPr>
          <t xml:space="preserve">正式な学校名（県立等も）を入力してください。
</t>
        </r>
      </text>
    </comment>
    <comment ref="C6" authorId="1" shapeId="0" xr:uid="{00000000-0006-0000-1300-000002000000}">
      <text>
        <r>
          <rPr>
            <sz val="12"/>
            <color indexed="81"/>
            <rFont val="MS P ゴシック"/>
            <family val="3"/>
            <charset val="128"/>
          </rPr>
          <t>☆主将には〇印を
つけてください。</t>
        </r>
      </text>
    </comment>
    <comment ref="H6" authorId="0" shapeId="0" xr:uid="{00000000-0006-0000-1300-000003000000}">
      <text>
        <r>
          <rPr>
            <sz val="12"/>
            <color indexed="81"/>
            <rFont val="ＭＳ Ｐゴシック"/>
            <family val="3"/>
            <charset val="128"/>
          </rPr>
          <t>☆漢字氏名を入力すると、フリガナが入力されます。
☆正しいフリガナでない場合は、数式を消去して直接入力
　してください。その際、氏と名の間は1マス空けてください。
☆再び数式を入れる場合は、コピー貼り付けで可能です。</t>
        </r>
      </text>
    </comment>
    <comment ref="AH6" authorId="0" shapeId="0" xr:uid="{00000000-0006-0000-1300-000004000000}">
      <text>
        <r>
          <rPr>
            <sz val="12"/>
            <color indexed="81"/>
            <rFont val="ＭＳ Ｐゴシック"/>
            <family val="3"/>
            <charset val="128"/>
          </rPr>
          <t>数字は半角で入力してください。</t>
        </r>
      </text>
    </comment>
    <comment ref="H7" authorId="0" shapeId="0" xr:uid="{00000000-0006-0000-1300-000005000000}">
      <text>
        <r>
          <rPr>
            <sz val="12"/>
            <color indexed="81"/>
            <rFont val="ＭＳ Ｐゴシック"/>
            <family val="3"/>
            <charset val="128"/>
          </rPr>
          <t>☆漢字氏名を入力してください。
☆氏名の間は1マス空けてください。</t>
        </r>
      </text>
    </comment>
    <comment ref="M46" authorId="1" shapeId="0" xr:uid="{00000000-0006-0000-1300-000006000000}">
      <text>
        <r>
          <rPr>
            <sz val="12"/>
            <color indexed="81"/>
            <rFont val="MS P ゴシック"/>
            <family val="3"/>
            <charset val="128"/>
          </rPr>
          <t>☆漢字氏名を入力すると、フリガナが入力されます。
☆正しいフリガナでない場合は、数式を消去して直接入力してください。その際、氏と名の間は1マス空けてください。
☆再び数式を入れる場合は、コピー貼り付けで可能です。</t>
        </r>
      </text>
    </comment>
    <comment ref="BH46" authorId="1" shapeId="0" xr:uid="{00000000-0006-0000-1300-000007000000}">
      <text>
        <r>
          <rPr>
            <sz val="11"/>
            <color indexed="81"/>
            <rFont val="MS P ゴシック"/>
            <family val="3"/>
            <charset val="128"/>
          </rPr>
          <t>記録員のフリガナはお手数ですが、直接入力してください。複数人いる場合はスペース等で表示間隔を調節してください。</t>
        </r>
      </text>
    </comment>
    <comment ref="M47" authorId="1" shapeId="0" xr:uid="{00000000-0006-0000-1300-000008000000}">
      <text>
        <r>
          <rPr>
            <sz val="12"/>
            <color indexed="81"/>
            <rFont val="MS P ゴシック"/>
            <family val="3"/>
            <charset val="128"/>
          </rPr>
          <t>☆漢字氏名を入力
　してください。
☆氏名の間は1コマ
　空けてください。</t>
        </r>
      </text>
    </comment>
    <comment ref="AL47" authorId="1" shapeId="0" xr:uid="{00000000-0006-0000-1300-000009000000}">
      <text>
        <r>
          <rPr>
            <sz val="12"/>
            <color indexed="81"/>
            <rFont val="MS P ゴシック"/>
            <family val="3"/>
            <charset val="128"/>
          </rPr>
          <t xml:space="preserve">☆数字は半角で入力してください。
☆01・02などがうまく表示されないとき
はセルの書式設定の表示形式で文字列を選択し入力してください。
</t>
        </r>
      </text>
    </comment>
    <comment ref="BH47" authorId="1" shapeId="0" xr:uid="{00000000-0006-0000-1300-00000A000000}">
      <text>
        <r>
          <rPr>
            <sz val="12"/>
            <color indexed="81"/>
            <rFont val="MS P ゴシック"/>
            <family val="3"/>
            <charset val="128"/>
          </rPr>
          <t>☆漢字氏名を入力
　してください。
☆氏名の間は1コマ
　空けてください。</t>
        </r>
      </text>
    </comment>
    <comment ref="M48" authorId="1" shapeId="0" xr:uid="{00000000-0006-0000-1300-00000B000000}">
      <text>
        <r>
          <rPr>
            <sz val="12"/>
            <color indexed="81"/>
            <rFont val="MS P ゴシック"/>
            <family val="3"/>
            <charset val="128"/>
          </rPr>
          <t>☆漢字氏名を入力すると、フリガナが入力されます。
☆正しいフリガナでない場合は、数式を消去して直接入力してください。その際、氏と名の間は1マス空けてください。
☆再び数式を入れる場合は、コピー貼り付けで可能です。</t>
        </r>
      </text>
    </comment>
    <comment ref="M49" authorId="1" shapeId="0" xr:uid="{00000000-0006-0000-1300-00000C000000}">
      <text>
        <r>
          <rPr>
            <sz val="12"/>
            <color indexed="81"/>
            <rFont val="MS P ゴシック"/>
            <family val="3"/>
            <charset val="128"/>
          </rPr>
          <t>☆漢字氏名を入力
　してください。
☆氏名の間は1コマ
　空けてください。</t>
        </r>
      </text>
    </comment>
    <comment ref="AL49" authorId="1" shapeId="0" xr:uid="{00000000-0006-0000-1300-00000D000000}">
      <text>
        <r>
          <rPr>
            <sz val="12"/>
            <color indexed="81"/>
            <rFont val="MS P ゴシック"/>
            <family val="3"/>
            <charset val="128"/>
          </rPr>
          <t xml:space="preserve">☆数字は半角で入力してください。
☆01・02などがうまく表示されないとき
はセルの書式設定の表示形式で文字列を選択し入力してください。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tasimarie</author>
    <author>朝日新聞社</author>
    <author>s1</author>
  </authors>
  <commentList>
    <comment ref="AU2" authorId="0" shapeId="0" xr:uid="{00000000-0006-0000-1B00-000001000000}">
      <text>
        <r>
          <rPr>
            <sz val="12"/>
            <color indexed="81"/>
            <rFont val="ＭＳ Ｐゴシック"/>
            <family val="3"/>
            <charset val="128"/>
          </rPr>
          <t>正式な学校名を入力してください。
（県立等も）</t>
        </r>
      </text>
    </comment>
    <comment ref="B6" authorId="0" shapeId="0" xr:uid="{00000000-0006-0000-1B00-000002000000}">
      <text>
        <r>
          <rPr>
            <sz val="12"/>
            <color indexed="81"/>
            <rFont val="ＭＳ Ｐゴシック"/>
            <family val="3"/>
            <charset val="128"/>
          </rPr>
          <t>☆主将には◎印を
　つけてください。
☆１０番以降の選手
　の守備位置を（　）
　書きで入力してく
　ださい。</t>
        </r>
      </text>
    </comment>
    <comment ref="H6" authorId="0" shapeId="0" xr:uid="{00000000-0006-0000-1B00-000003000000}">
      <text>
        <r>
          <rPr>
            <sz val="12"/>
            <color indexed="81"/>
            <rFont val="ＭＳ Ｐゴシック"/>
            <family val="3"/>
            <charset val="128"/>
          </rPr>
          <t>☆選手登録シートにメンバーを登録すれば表示されます。</t>
        </r>
      </text>
    </comment>
    <comment ref="Z6" authorId="0" shapeId="0" xr:uid="{00000000-0006-0000-1B00-000004000000}">
      <text>
        <r>
          <rPr>
            <sz val="12"/>
            <color indexed="81"/>
            <rFont val="ＭＳ Ｐゴシック"/>
            <family val="3"/>
            <charset val="128"/>
          </rPr>
          <t>選手登録シートに登録すれば表示されます。</t>
        </r>
      </text>
    </comment>
    <comment ref="AD6" authorId="0" shapeId="0" xr:uid="{00000000-0006-0000-1B00-000005000000}">
      <text>
        <r>
          <rPr>
            <sz val="12"/>
            <color indexed="81"/>
            <rFont val="ＭＳ Ｐゴシック"/>
            <family val="3"/>
            <charset val="128"/>
          </rPr>
          <t>☆選手登録シートにメンバーを登録すれば表示されます。</t>
        </r>
      </text>
    </comment>
    <comment ref="AS6" authorId="0" shapeId="0" xr:uid="{00000000-0006-0000-1B00-000006000000}">
      <text>
        <r>
          <rPr>
            <sz val="12"/>
            <color indexed="81"/>
            <rFont val="ＭＳ Ｐゴシック"/>
            <family val="3"/>
            <charset val="128"/>
          </rPr>
          <t>☆選手登録シートにメンバーを登録すれば表示されます。</t>
        </r>
      </text>
    </comment>
    <comment ref="BC6" authorId="0" shapeId="0" xr:uid="{00000000-0006-0000-1B00-000007000000}">
      <text>
        <r>
          <rPr>
            <sz val="12"/>
            <color indexed="81"/>
            <rFont val="ＭＳ Ｐゴシック"/>
            <family val="3"/>
            <charset val="128"/>
          </rPr>
          <t>数字は半角で入力してください。</t>
        </r>
      </text>
    </comment>
    <comment ref="BI6" authorId="0" shapeId="0" xr:uid="{00000000-0006-0000-1B00-000008000000}">
      <text>
        <r>
          <rPr>
            <sz val="12"/>
            <color indexed="81"/>
            <rFont val="ＭＳ Ｐゴシック"/>
            <family val="3"/>
            <charset val="128"/>
          </rPr>
          <t>数字は半角で入力してください。</t>
        </r>
      </text>
    </comment>
    <comment ref="BO6" authorId="0" shapeId="0" xr:uid="{00000000-0006-0000-1B00-000009000000}">
      <text>
        <r>
          <rPr>
            <sz val="12"/>
            <color indexed="81"/>
            <rFont val="ＭＳ Ｐゴシック"/>
            <family val="3"/>
            <charset val="128"/>
          </rPr>
          <t>○印をしてください。</t>
        </r>
      </text>
    </comment>
    <comment ref="BR6" authorId="0" shapeId="0" xr:uid="{00000000-0006-0000-1B00-00000A000000}">
      <text>
        <r>
          <rPr>
            <sz val="12"/>
            <color indexed="81"/>
            <rFont val="ＭＳ Ｐゴシック"/>
            <family val="3"/>
            <charset val="128"/>
          </rPr>
          <t>○印をしてください。</t>
        </r>
      </text>
    </comment>
    <comment ref="BU6" authorId="0" shapeId="0" xr:uid="{00000000-0006-0000-1B00-00000B000000}">
      <text>
        <r>
          <rPr>
            <sz val="12"/>
            <color indexed="81"/>
            <rFont val="ＭＳ Ｐゴシック"/>
            <family val="3"/>
            <charset val="128"/>
          </rPr>
          <t>☆○印をしてください。
☆両打は左右ともに○
　印をしてください。</t>
        </r>
      </text>
    </comment>
    <comment ref="BX6" authorId="0" shapeId="0" xr:uid="{00000000-0006-0000-1B00-00000C000000}">
      <text>
        <r>
          <rPr>
            <sz val="12"/>
            <color indexed="81"/>
            <rFont val="ＭＳ Ｐゴシック"/>
            <family val="3"/>
            <charset val="128"/>
          </rPr>
          <t>☆○印をしてください。
☆両打は左右ともに○
　印をしてください。</t>
        </r>
      </text>
    </comment>
    <comment ref="CB6" authorId="1" shapeId="0" xr:uid="{00000000-0006-0000-1B00-00000D000000}">
      <text>
        <r>
          <rPr>
            <sz val="9"/>
            <color indexed="81"/>
            <rFont val="ＭＳ Ｐゴシック"/>
            <family val="3"/>
            <charset val="128"/>
          </rPr>
          <t xml:space="preserve">他都道府県の場合、学校名（中学は省略）の後の(　)内に都道府県名のみ記入（都、道、府、県は省略して下さい）
</t>
        </r>
      </text>
    </comment>
    <comment ref="H7" authorId="0" shapeId="0" xr:uid="{00000000-0006-0000-1B00-00000E000000}">
      <text>
        <r>
          <rPr>
            <sz val="12"/>
            <color indexed="81"/>
            <rFont val="ＭＳ Ｐゴシック"/>
            <family val="3"/>
            <charset val="128"/>
          </rPr>
          <t xml:space="preserve">☆選手登録シートにメンバーを登録すれば表示されます。
</t>
        </r>
      </text>
    </comment>
    <comment ref="CB7" authorId="2" shapeId="0" xr:uid="{00000000-0006-0000-1B00-00000F000000}">
      <text>
        <r>
          <rPr>
            <sz val="9"/>
            <color indexed="81"/>
            <rFont val="ＭＳ Ｐゴシック"/>
            <family val="3"/>
            <charset val="128"/>
          </rPr>
          <t>☆選手登録シートにメンバーを登録すれば表示されます。</t>
        </r>
      </text>
    </comment>
    <comment ref="CM7" authorId="2" shapeId="0" xr:uid="{00000000-0006-0000-1B00-000010000000}">
      <text>
        <r>
          <rPr>
            <sz val="9"/>
            <color indexed="81"/>
            <rFont val="ＭＳ Ｐゴシック"/>
            <family val="3"/>
            <charset val="128"/>
          </rPr>
          <t xml:space="preserve">☆都道府県を入力します。
カッコは自動的に表示されます。
</t>
        </r>
      </text>
    </comment>
    <comment ref="R82" authorId="0" shapeId="0" xr:uid="{00000000-0006-0000-1B00-000011000000}">
      <text>
        <r>
          <rPr>
            <sz val="12"/>
            <color indexed="81"/>
            <rFont val="ＭＳ Ｐゴシック"/>
            <family val="3"/>
            <charset val="128"/>
          </rPr>
          <t>☆漢字氏名を入力
　してください。
☆氏名の間は1コマ
　空けてください。</t>
        </r>
      </text>
    </comment>
    <comment ref="AI82" authorId="0" shapeId="0" xr:uid="{00000000-0006-0000-1B00-000012000000}">
      <text>
        <r>
          <rPr>
            <sz val="12"/>
            <color indexed="81"/>
            <rFont val="ＭＳ Ｐゴシック"/>
            <family val="3"/>
            <charset val="128"/>
          </rPr>
          <t>☆</t>
        </r>
        <r>
          <rPr>
            <b/>
            <sz val="12"/>
            <color indexed="81"/>
            <rFont val="ＭＳ Ｐゴシック"/>
            <family val="3"/>
            <charset val="128"/>
          </rPr>
          <t>数字は半角で入力してください。</t>
        </r>
        <r>
          <rPr>
            <sz val="12"/>
            <color indexed="81"/>
            <rFont val="ＭＳ Ｐゴシック"/>
            <family val="3"/>
            <charset val="128"/>
          </rPr>
          <t>☆01・02などがうまく表示されないとき
　は</t>
        </r>
        <r>
          <rPr>
            <b/>
            <u/>
            <sz val="12"/>
            <color indexed="81"/>
            <rFont val="ＭＳ Ｐゴシック"/>
            <family val="3"/>
            <charset val="128"/>
          </rPr>
          <t>セルの書式設定</t>
        </r>
        <r>
          <rPr>
            <sz val="12"/>
            <color indexed="81"/>
            <rFont val="ＭＳ Ｐゴシック"/>
            <family val="3"/>
            <charset val="128"/>
          </rPr>
          <t>の</t>
        </r>
        <r>
          <rPr>
            <b/>
            <u/>
            <sz val="12"/>
            <color indexed="81"/>
            <rFont val="ＭＳ Ｐゴシック"/>
            <family val="3"/>
            <charset val="128"/>
          </rPr>
          <t>表示形式</t>
        </r>
        <r>
          <rPr>
            <sz val="12"/>
            <color indexed="81"/>
            <rFont val="ＭＳ Ｐゴシック"/>
            <family val="3"/>
            <charset val="128"/>
          </rPr>
          <t>で
　</t>
        </r>
        <r>
          <rPr>
            <b/>
            <u/>
            <sz val="12"/>
            <color indexed="81"/>
            <rFont val="ＭＳ Ｐゴシック"/>
            <family val="3"/>
            <charset val="128"/>
          </rPr>
          <t>文字列</t>
        </r>
        <r>
          <rPr>
            <sz val="12"/>
            <color indexed="81"/>
            <rFont val="ＭＳ Ｐゴシック"/>
            <family val="3"/>
            <charset val="128"/>
          </rPr>
          <t>を選択し入力してください。</t>
        </r>
      </text>
    </comment>
    <comment ref="AO82" authorId="0" shapeId="0" xr:uid="{00000000-0006-0000-1B00-000013000000}">
      <text>
        <r>
          <rPr>
            <sz val="12"/>
            <color indexed="81"/>
            <rFont val="ＭＳ Ｐゴシック"/>
            <family val="3"/>
            <charset val="128"/>
          </rPr>
          <t>数字は半角で入力してください。</t>
        </r>
      </text>
    </comment>
    <comment ref="AT82" authorId="0" shapeId="0" xr:uid="{00000000-0006-0000-1B00-000014000000}">
      <text>
        <r>
          <rPr>
            <sz val="12"/>
            <color indexed="81"/>
            <rFont val="ＭＳ Ｐゴシック"/>
            <family val="3"/>
            <charset val="128"/>
          </rPr>
          <t>数字は半角で入力してください。</t>
        </r>
      </text>
    </comment>
    <comment ref="BN82" authorId="0" shapeId="0" xr:uid="{00000000-0006-0000-1B00-000015000000}">
      <text>
        <r>
          <rPr>
            <sz val="12"/>
            <color indexed="81"/>
            <rFont val="ＭＳ Ｐゴシック"/>
            <family val="3"/>
            <charset val="128"/>
          </rPr>
          <t>☆漢字氏名を入力
　してください。
☆氏名の間は1コマ
　空けてください。</t>
        </r>
      </text>
    </comment>
    <comment ref="CE82" authorId="0" shapeId="0" xr:uid="{00000000-0006-0000-1B00-000016000000}">
      <text>
        <r>
          <rPr>
            <sz val="12"/>
            <color indexed="81"/>
            <rFont val="ＭＳ Ｐゴシック"/>
            <family val="3"/>
            <charset val="128"/>
          </rPr>
          <t>☆</t>
        </r>
        <r>
          <rPr>
            <b/>
            <sz val="12"/>
            <color indexed="81"/>
            <rFont val="ＭＳ Ｐゴシック"/>
            <family val="3"/>
            <charset val="128"/>
          </rPr>
          <t>数字は半角で入力してください。</t>
        </r>
        <r>
          <rPr>
            <sz val="12"/>
            <color indexed="81"/>
            <rFont val="ＭＳ Ｐゴシック"/>
            <family val="3"/>
            <charset val="128"/>
          </rPr>
          <t>☆01・02などがうまく表示されないとき
　は</t>
        </r>
        <r>
          <rPr>
            <b/>
            <u/>
            <sz val="12"/>
            <color indexed="81"/>
            <rFont val="ＭＳ Ｐゴシック"/>
            <family val="3"/>
            <charset val="128"/>
          </rPr>
          <t>セルの書式設定</t>
        </r>
        <r>
          <rPr>
            <sz val="12"/>
            <color indexed="81"/>
            <rFont val="ＭＳ Ｐゴシック"/>
            <family val="3"/>
            <charset val="128"/>
          </rPr>
          <t>の</t>
        </r>
        <r>
          <rPr>
            <b/>
            <u/>
            <sz val="12"/>
            <color indexed="81"/>
            <rFont val="ＭＳ Ｐゴシック"/>
            <family val="3"/>
            <charset val="128"/>
          </rPr>
          <t>表示形式</t>
        </r>
        <r>
          <rPr>
            <sz val="12"/>
            <color indexed="81"/>
            <rFont val="ＭＳ Ｐゴシック"/>
            <family val="3"/>
            <charset val="128"/>
          </rPr>
          <t>で
　</t>
        </r>
        <r>
          <rPr>
            <b/>
            <u/>
            <sz val="12"/>
            <color indexed="81"/>
            <rFont val="ＭＳ Ｐゴシック"/>
            <family val="3"/>
            <charset val="128"/>
          </rPr>
          <t>文字列</t>
        </r>
        <r>
          <rPr>
            <sz val="12"/>
            <color indexed="81"/>
            <rFont val="ＭＳ Ｐゴシック"/>
            <family val="3"/>
            <charset val="128"/>
          </rPr>
          <t>を選択し入力してください。</t>
        </r>
      </text>
    </comment>
    <comment ref="CK82" authorId="0" shapeId="0" xr:uid="{00000000-0006-0000-1B00-000017000000}">
      <text>
        <r>
          <rPr>
            <sz val="12"/>
            <color indexed="81"/>
            <rFont val="ＭＳ Ｐゴシック"/>
            <family val="3"/>
            <charset val="128"/>
          </rPr>
          <t>数字は半角で入力してください。</t>
        </r>
      </text>
    </comment>
    <comment ref="CP82" authorId="0" shapeId="0" xr:uid="{00000000-0006-0000-1B00-000018000000}">
      <text>
        <r>
          <rPr>
            <sz val="12"/>
            <color indexed="81"/>
            <rFont val="ＭＳ Ｐゴシック"/>
            <family val="3"/>
            <charset val="128"/>
          </rPr>
          <t>数字は半角で入力してください。</t>
        </r>
      </text>
    </comment>
    <comment ref="BC85" authorId="0" shapeId="0" xr:uid="{00000000-0006-0000-1B00-000019000000}">
      <text>
        <r>
          <rPr>
            <b/>
            <sz val="12"/>
            <color indexed="81"/>
            <rFont val="ＭＳ Ｐゴシック"/>
            <family val="3"/>
            <charset val="128"/>
          </rPr>
          <t xml:space="preserve">西暦で直接入力
してください。
</t>
        </r>
        <r>
          <rPr>
            <sz val="12"/>
            <color indexed="81"/>
            <rFont val="ＭＳ Ｐゴシック"/>
            <family val="3"/>
            <charset val="128"/>
          </rPr>
          <t>【例】　2003</t>
        </r>
      </text>
    </comment>
    <comment ref="BL85" authorId="0" shapeId="0" xr:uid="{00000000-0006-0000-1B00-00001A000000}">
      <text>
        <r>
          <rPr>
            <b/>
            <sz val="12"/>
            <color indexed="81"/>
            <rFont val="ＭＳ Ｐゴシック"/>
            <family val="3"/>
            <charset val="128"/>
          </rPr>
          <t>直接入力してください。</t>
        </r>
      </text>
    </comment>
    <comment ref="BR85" authorId="0" shapeId="0" xr:uid="{00000000-0006-0000-1B00-00001B000000}">
      <text>
        <r>
          <rPr>
            <b/>
            <sz val="12"/>
            <color indexed="81"/>
            <rFont val="ＭＳ Ｐゴシック"/>
            <family val="3"/>
            <charset val="128"/>
          </rPr>
          <t>直接入力してください。</t>
        </r>
      </text>
    </comment>
    <comment ref="M87" authorId="0" shapeId="0" xr:uid="{00000000-0006-0000-1B00-00001C000000}">
      <text>
        <r>
          <rPr>
            <sz val="12"/>
            <color indexed="81"/>
            <rFont val="ＭＳ Ｐゴシック"/>
            <family val="3"/>
            <charset val="128"/>
          </rPr>
          <t>正式な学校所在地
を入力してください。</t>
        </r>
      </text>
    </comment>
    <comment ref="BL87" authorId="0" shapeId="0" xr:uid="{00000000-0006-0000-1B00-00001D000000}">
      <text>
        <r>
          <rPr>
            <sz val="12"/>
            <color indexed="81"/>
            <rFont val="ＭＳ Ｐゴシック"/>
            <family val="3"/>
            <charset val="128"/>
          </rPr>
          <t>学校電話番号を半角で入力してください。</t>
        </r>
      </text>
    </comment>
    <comment ref="M90" authorId="0" shapeId="0" xr:uid="{00000000-0006-0000-1B00-00001E000000}">
      <text>
        <r>
          <rPr>
            <sz val="12"/>
            <color indexed="81"/>
            <rFont val="ＭＳ Ｐゴシック"/>
            <family val="3"/>
            <charset val="128"/>
          </rPr>
          <t>学校名のフリガナを
入力してください。</t>
        </r>
      </text>
    </comment>
    <comment ref="BJ90" authorId="0" shapeId="0" xr:uid="{00000000-0006-0000-1B00-00001F000000}">
      <text>
        <r>
          <rPr>
            <sz val="12"/>
            <color indexed="81"/>
            <rFont val="ＭＳ Ｐゴシック"/>
            <family val="3"/>
            <charset val="128"/>
          </rPr>
          <t>☆校長名を入力して
　ください。
☆氏名の間は1コマ
　空けてください。</t>
        </r>
      </text>
    </comment>
    <comment ref="CK90" authorId="0" shapeId="0" xr:uid="{00000000-0006-0000-1B00-000020000000}">
      <text>
        <r>
          <rPr>
            <sz val="12"/>
            <color indexed="81"/>
            <rFont val="ＭＳ Ｐゴシック"/>
            <family val="3"/>
            <charset val="128"/>
          </rPr>
          <t>提出する全ての
資格証明書に
学校長の公印を
押印してください。</t>
        </r>
      </text>
    </comment>
    <comment ref="M91" authorId="0" shapeId="0" xr:uid="{00000000-0006-0000-1B00-000021000000}">
      <text>
        <r>
          <rPr>
            <sz val="12"/>
            <color indexed="81"/>
            <rFont val="ＭＳ Ｐゴシック"/>
            <family val="3"/>
            <charset val="128"/>
          </rPr>
          <t>正式な学校名を入力してください。
（県立等も）</t>
        </r>
      </text>
    </comment>
    <comment ref="N98" authorId="0" shapeId="0" xr:uid="{00000000-0006-0000-1B00-000022000000}">
      <text>
        <r>
          <rPr>
            <b/>
            <sz val="12"/>
            <color indexed="81"/>
            <rFont val="ＭＳ Ｐゴシック"/>
            <family val="3"/>
            <charset val="128"/>
          </rPr>
          <t xml:space="preserve">西暦で直接入力
してください。
</t>
        </r>
        <r>
          <rPr>
            <sz val="12"/>
            <color indexed="81"/>
            <rFont val="ＭＳ Ｐゴシック"/>
            <family val="3"/>
            <charset val="128"/>
          </rPr>
          <t>【例】　2003</t>
        </r>
      </text>
    </comment>
    <comment ref="W98" authorId="0" shapeId="0" xr:uid="{00000000-0006-0000-1B00-000023000000}">
      <text>
        <r>
          <rPr>
            <b/>
            <sz val="12"/>
            <color indexed="81"/>
            <rFont val="ＭＳ Ｐゴシック"/>
            <family val="3"/>
            <charset val="128"/>
          </rPr>
          <t>直接入力してください。</t>
        </r>
      </text>
    </comment>
    <comment ref="AB98" authorId="0" shapeId="0" xr:uid="{00000000-0006-0000-1B00-000024000000}">
      <text>
        <r>
          <rPr>
            <b/>
            <sz val="12"/>
            <color indexed="81"/>
            <rFont val="ＭＳ Ｐゴシック"/>
            <family val="3"/>
            <charset val="128"/>
          </rPr>
          <t>直接入力してください。</t>
        </r>
      </text>
    </comment>
    <comment ref="CK98" authorId="0" shapeId="0" xr:uid="{00000000-0006-0000-1B00-000025000000}">
      <text>
        <r>
          <rPr>
            <sz val="12"/>
            <color indexed="81"/>
            <rFont val="ＭＳ Ｐゴシック"/>
            <family val="3"/>
            <charset val="128"/>
          </rPr>
          <t>提出する全ての
資格証明書に
学校医の公印を
押印してください。</t>
        </r>
      </text>
    </comment>
    <comment ref="CE103" authorId="0" shapeId="0" xr:uid="{00000000-0006-0000-1B00-000026000000}">
      <text>
        <r>
          <rPr>
            <b/>
            <sz val="12"/>
            <color indexed="81"/>
            <rFont val="ＭＳ Ｐゴシック"/>
            <family val="3"/>
            <charset val="128"/>
          </rPr>
          <t>「主催者記入欄」</t>
        </r>
        <r>
          <rPr>
            <sz val="12"/>
            <color indexed="81"/>
            <rFont val="ＭＳ Ｐゴシック"/>
            <family val="3"/>
            <charset val="128"/>
          </rPr>
          <t xml:space="preserve">
☆何も入力しない
　でください。</t>
        </r>
      </text>
    </comment>
  </commentList>
</comments>
</file>

<file path=xl/sharedStrings.xml><?xml version="1.0" encoding="utf-8"?>
<sst xmlns="http://schemas.openxmlformats.org/spreadsheetml/2006/main" count="5543" uniqueCount="370">
  <si>
    <t>学校名</t>
    <rPh sb="0" eb="3">
      <t>ガッコウメイ</t>
    </rPh>
    <phoneticPr fontId="6"/>
  </si>
  <si>
    <t>学校長氏名</t>
    <rPh sb="0" eb="3">
      <t>ガッコウチョウ</t>
    </rPh>
    <rPh sb="3" eb="5">
      <t>シメイ</t>
    </rPh>
    <phoneticPr fontId="6"/>
  </si>
  <si>
    <t>学校所在地</t>
    <rPh sb="0" eb="2">
      <t>ガッコウ</t>
    </rPh>
    <rPh sb="2" eb="5">
      <t>ショザイチ</t>
    </rPh>
    <phoneticPr fontId="6"/>
  </si>
  <si>
    <t>部員氏名</t>
    <rPh sb="0" eb="2">
      <t>ブイン</t>
    </rPh>
    <rPh sb="2" eb="4">
      <t>シメイ</t>
    </rPh>
    <phoneticPr fontId="6"/>
  </si>
  <si>
    <t>学年</t>
    <rPh sb="0" eb="2">
      <t>ガクネン</t>
    </rPh>
    <phoneticPr fontId="6"/>
  </si>
  <si>
    <t>生年月日</t>
    <rPh sb="0" eb="2">
      <t>セイネン</t>
    </rPh>
    <rPh sb="2" eb="4">
      <t>ガッピ</t>
    </rPh>
    <phoneticPr fontId="6"/>
  </si>
  <si>
    <t>主将氏名</t>
    <rPh sb="0" eb="2">
      <t>シュショウ</t>
    </rPh>
    <rPh sb="2" eb="4">
      <t>シメイ</t>
    </rPh>
    <phoneticPr fontId="6"/>
  </si>
  <si>
    <t>学校ＴＥＬ</t>
    <rPh sb="0" eb="2">
      <t>ガッコウ</t>
    </rPh>
    <phoneticPr fontId="6"/>
  </si>
  <si>
    <t>監督ＴＥＬ</t>
    <rPh sb="0" eb="2">
      <t>カントク</t>
    </rPh>
    <phoneticPr fontId="6"/>
  </si>
  <si>
    <t>出身中学</t>
    <rPh sb="0" eb="2">
      <t>シュッシン</t>
    </rPh>
    <rPh sb="2" eb="4">
      <t>チュウガク</t>
    </rPh>
    <phoneticPr fontId="6"/>
  </si>
  <si>
    <t>監督氏名</t>
    <rPh sb="0" eb="2">
      <t>カントク</t>
    </rPh>
    <rPh sb="2" eb="4">
      <t>シメイ</t>
    </rPh>
    <phoneticPr fontId="6"/>
  </si>
  <si>
    <t>記録員氏名</t>
    <rPh sb="0" eb="3">
      <t>キロクイン</t>
    </rPh>
    <rPh sb="3" eb="5">
      <t>シメイ</t>
    </rPh>
    <phoneticPr fontId="6"/>
  </si>
  <si>
    <t>年月日</t>
    <rPh sb="0" eb="3">
      <t>ネンガッピ</t>
    </rPh>
    <phoneticPr fontId="6"/>
  </si>
  <si>
    <t>登録番号</t>
    <rPh sb="0" eb="2">
      <t>トウロク</t>
    </rPh>
    <rPh sb="2" eb="4">
      <t>バンゴウ</t>
    </rPh>
    <phoneticPr fontId="6"/>
  </si>
  <si>
    <t>責任教師ＴＥＬ</t>
    <rPh sb="0" eb="2">
      <t>セキニン</t>
    </rPh>
    <rPh sb="2" eb="4">
      <t>キョウシ</t>
    </rPh>
    <phoneticPr fontId="6"/>
  </si>
  <si>
    <t>1．シートの説明</t>
    <rPh sb="6" eb="8">
      <t>セツメイ</t>
    </rPh>
    <phoneticPr fontId="6"/>
  </si>
  <si>
    <r>
      <t>登録番号</t>
    </r>
    <r>
      <rPr>
        <sz val="11"/>
        <rFont val="ＭＳ Ｐ明朝"/>
        <family val="1"/>
        <charset val="128"/>
      </rPr>
      <t>：連盟の登録番号を入力してください。</t>
    </r>
    <rPh sb="0" eb="2">
      <t>トウロク</t>
    </rPh>
    <rPh sb="2" eb="4">
      <t>バンゴウ</t>
    </rPh>
    <rPh sb="5" eb="7">
      <t>レンメイ</t>
    </rPh>
    <rPh sb="8" eb="10">
      <t>トウロク</t>
    </rPh>
    <rPh sb="10" eb="12">
      <t>バンゴウ</t>
    </rPh>
    <rPh sb="13" eb="15">
      <t>ニュウリョク</t>
    </rPh>
    <phoneticPr fontId="6"/>
  </si>
  <si>
    <r>
      <t>学校名</t>
    </r>
    <r>
      <rPr>
        <sz val="11"/>
        <rFont val="ＭＳ Ｐ明朝"/>
        <family val="1"/>
        <charset val="128"/>
      </rPr>
      <t>：正式名称を入力してください。</t>
    </r>
    <rPh sb="0" eb="3">
      <t>ガッコウメイ</t>
    </rPh>
    <rPh sb="4" eb="6">
      <t>セイシキ</t>
    </rPh>
    <rPh sb="6" eb="8">
      <t>メイショウ</t>
    </rPh>
    <rPh sb="9" eb="11">
      <t>ニュウリョク</t>
    </rPh>
    <phoneticPr fontId="6"/>
  </si>
  <si>
    <r>
      <t>主将氏名</t>
    </r>
    <r>
      <rPr>
        <sz val="11"/>
        <rFont val="ＭＳ Ｐ明朝"/>
        <family val="1"/>
        <charset val="128"/>
      </rPr>
      <t>：姓名の間に空白を1文字入れてください。</t>
    </r>
    <rPh sb="0" eb="2">
      <t>シュショウ</t>
    </rPh>
    <rPh sb="2" eb="4">
      <t>シメイ</t>
    </rPh>
    <rPh sb="5" eb="7">
      <t>セイメイ</t>
    </rPh>
    <rPh sb="8" eb="9">
      <t>アイダ</t>
    </rPh>
    <rPh sb="10" eb="12">
      <t>クウハク</t>
    </rPh>
    <rPh sb="14" eb="16">
      <t>モジ</t>
    </rPh>
    <rPh sb="16" eb="17">
      <t>イ</t>
    </rPh>
    <phoneticPr fontId="6"/>
  </si>
  <si>
    <t>①学校基本情報を次のように入力します。</t>
    <rPh sb="1" eb="3">
      <t>ガッコウ</t>
    </rPh>
    <rPh sb="3" eb="5">
      <t>キホン</t>
    </rPh>
    <rPh sb="5" eb="7">
      <t>ジョウホウ</t>
    </rPh>
    <rPh sb="8" eb="9">
      <t>ツギ</t>
    </rPh>
    <rPh sb="13" eb="15">
      <t>ニュウリョク</t>
    </rPh>
    <phoneticPr fontId="6"/>
  </si>
  <si>
    <t>②部員データを入力します。</t>
    <rPh sb="1" eb="3">
      <t>ブイン</t>
    </rPh>
    <rPh sb="7" eb="9">
      <t>ニュウリョク</t>
    </rPh>
    <phoneticPr fontId="6"/>
  </si>
  <si>
    <r>
      <t>部員氏名</t>
    </r>
    <r>
      <rPr>
        <sz val="11"/>
        <rFont val="ＭＳ Ｐ明朝"/>
        <family val="1"/>
        <charset val="128"/>
      </rPr>
      <t>：姓名の間に空白を1文字入れてください。</t>
    </r>
    <rPh sb="0" eb="2">
      <t>ブイン</t>
    </rPh>
    <rPh sb="2" eb="4">
      <t>シメイ</t>
    </rPh>
    <rPh sb="5" eb="7">
      <t>セイメイ</t>
    </rPh>
    <rPh sb="8" eb="9">
      <t>アイダ</t>
    </rPh>
    <rPh sb="10" eb="12">
      <t>クウハク</t>
    </rPh>
    <rPh sb="14" eb="16">
      <t>モジ</t>
    </rPh>
    <rPh sb="16" eb="17">
      <t>イ</t>
    </rPh>
    <phoneticPr fontId="6"/>
  </si>
  <si>
    <r>
      <t>学年</t>
    </r>
    <r>
      <rPr>
        <sz val="11"/>
        <rFont val="ＭＳ Ｐ明朝"/>
        <family val="1"/>
        <charset val="128"/>
      </rPr>
      <t>:学年を数字で入力してください。</t>
    </r>
    <rPh sb="0" eb="2">
      <t>ガクネン</t>
    </rPh>
    <rPh sb="3" eb="5">
      <t>ガクネン</t>
    </rPh>
    <rPh sb="6" eb="8">
      <t>スウジ</t>
    </rPh>
    <rPh sb="9" eb="11">
      <t>ニュウリョク</t>
    </rPh>
    <phoneticPr fontId="6"/>
  </si>
  <si>
    <t>２．部員情報を入力する(最重要）</t>
    <rPh sb="2" eb="4">
      <t>ブイン</t>
    </rPh>
    <rPh sb="4" eb="6">
      <t>ジョウホウ</t>
    </rPh>
    <rPh sb="7" eb="9">
      <t>ニュウリョク</t>
    </rPh>
    <rPh sb="12" eb="15">
      <t>サイジュウヨウ</t>
    </rPh>
    <phoneticPr fontId="6"/>
  </si>
  <si>
    <t>中学フリガナ</t>
    <rPh sb="0" eb="2">
      <t>チュウガク</t>
    </rPh>
    <phoneticPr fontId="6"/>
  </si>
  <si>
    <t>区分</t>
    <rPh sb="0" eb="2">
      <t>クブン</t>
    </rPh>
    <phoneticPr fontId="6"/>
  </si>
  <si>
    <t>※部員データは学年順（3年→2年→1年）、フリガナのアイウエオ順に入力してください。</t>
    <rPh sb="1" eb="3">
      <t>ブイン</t>
    </rPh>
    <rPh sb="7" eb="9">
      <t>ガクネン</t>
    </rPh>
    <rPh sb="9" eb="10">
      <t>ジュン</t>
    </rPh>
    <rPh sb="12" eb="13">
      <t>ネン</t>
    </rPh>
    <rPh sb="15" eb="16">
      <t>ネン</t>
    </rPh>
    <rPh sb="18" eb="19">
      <t>ネン</t>
    </rPh>
    <rPh sb="31" eb="32">
      <t>ジュン</t>
    </rPh>
    <rPh sb="33" eb="35">
      <t>ニュウリョク</t>
    </rPh>
    <phoneticPr fontId="6"/>
  </si>
  <si>
    <r>
      <t>区分</t>
    </r>
    <r>
      <rPr>
        <sz val="11"/>
        <rFont val="ＭＳ Ｐ明朝"/>
        <family val="1"/>
        <charset val="128"/>
      </rPr>
      <t>：選手とマネージャーの区分を入力します。セルの横にリスト入力のための▼が表示されますのでご利用ください。</t>
    </r>
    <rPh sb="0" eb="2">
      <t>クブン</t>
    </rPh>
    <rPh sb="3" eb="5">
      <t>センシュ</t>
    </rPh>
    <rPh sb="13" eb="15">
      <t>クブン</t>
    </rPh>
    <rPh sb="16" eb="18">
      <t>ニュウリョク</t>
    </rPh>
    <rPh sb="25" eb="26">
      <t>ヨコ</t>
    </rPh>
    <rPh sb="30" eb="32">
      <t>ニュウリョク</t>
    </rPh>
    <rPh sb="38" eb="40">
      <t>ヒョウジ</t>
    </rPh>
    <rPh sb="47" eb="49">
      <t>リヨウ</t>
    </rPh>
    <phoneticPr fontId="6"/>
  </si>
  <si>
    <t>※年度変わりによるデータの更新方法</t>
    <rPh sb="1" eb="3">
      <t>ネンド</t>
    </rPh>
    <rPh sb="3" eb="4">
      <t>ガ</t>
    </rPh>
    <rPh sb="13" eb="15">
      <t>コウシン</t>
    </rPh>
    <rPh sb="15" eb="17">
      <t>ホウホウ</t>
    </rPh>
    <phoneticPr fontId="6"/>
  </si>
  <si>
    <t>①旧３年生のデータを削除します。</t>
    <rPh sb="1" eb="2">
      <t>キュウ</t>
    </rPh>
    <rPh sb="3" eb="5">
      <t>ネンセイ</t>
    </rPh>
    <rPh sb="10" eb="12">
      <t>サクジョ</t>
    </rPh>
    <phoneticPr fontId="6"/>
  </si>
  <si>
    <t>②旧１・２年生の学年を変更してください。</t>
    <rPh sb="1" eb="2">
      <t>キュウ</t>
    </rPh>
    <rPh sb="5" eb="7">
      <t>ネンセイ</t>
    </rPh>
    <rPh sb="8" eb="10">
      <t>ガクネン</t>
    </rPh>
    <rPh sb="11" eb="13">
      <t>ヘンコウ</t>
    </rPh>
    <phoneticPr fontId="6"/>
  </si>
  <si>
    <t>③新入生のデータを新2年生の下に入力してください。</t>
    <rPh sb="1" eb="4">
      <t>シンニュウセイ</t>
    </rPh>
    <rPh sb="9" eb="10">
      <t>シン</t>
    </rPh>
    <rPh sb="11" eb="13">
      <t>ネンセイ</t>
    </rPh>
    <rPh sb="14" eb="15">
      <t>シタ</t>
    </rPh>
    <rPh sb="16" eb="18">
      <t>ニュウリョク</t>
    </rPh>
    <phoneticPr fontId="6"/>
  </si>
  <si>
    <t>④データの並べ替え作業を下記のように行います。</t>
    <rPh sb="5" eb="6">
      <t>ナラ</t>
    </rPh>
    <rPh sb="7" eb="8">
      <t>カ</t>
    </rPh>
    <rPh sb="9" eb="11">
      <t>サギョウ</t>
    </rPh>
    <rPh sb="12" eb="14">
      <t>カキ</t>
    </rPh>
    <rPh sb="18" eb="19">
      <t>オコナ</t>
    </rPh>
    <phoneticPr fontId="6"/>
  </si>
  <si>
    <r>
      <t>ａ．部員データの一覧表の</t>
    </r>
    <r>
      <rPr>
        <sz val="11"/>
        <color indexed="10"/>
        <rFont val="ＭＳ Ｐ明朝"/>
        <family val="1"/>
        <charset val="128"/>
      </rPr>
      <t>部員氏名から区分までを項目行を含めて</t>
    </r>
    <r>
      <rPr>
        <sz val="11"/>
        <rFont val="ＭＳ Ｐ明朝"/>
        <family val="1"/>
        <charset val="128"/>
      </rPr>
      <t>部員全員を範囲指定（マウスでドラッグ）します。</t>
    </r>
    <rPh sb="2" eb="4">
      <t>ブイン</t>
    </rPh>
    <rPh sb="8" eb="11">
      <t>イチランヒョウ</t>
    </rPh>
    <rPh sb="12" eb="14">
      <t>ブイン</t>
    </rPh>
    <rPh sb="14" eb="16">
      <t>シメイ</t>
    </rPh>
    <rPh sb="18" eb="20">
      <t>クブン</t>
    </rPh>
    <rPh sb="23" eb="25">
      <t>コウモク</t>
    </rPh>
    <rPh sb="25" eb="26">
      <t>ギョウ</t>
    </rPh>
    <rPh sb="27" eb="28">
      <t>フク</t>
    </rPh>
    <rPh sb="30" eb="32">
      <t>ブイン</t>
    </rPh>
    <rPh sb="32" eb="34">
      <t>ゼンイン</t>
    </rPh>
    <rPh sb="35" eb="37">
      <t>ハンイ</t>
    </rPh>
    <rPh sb="37" eb="39">
      <t>シテイ</t>
    </rPh>
    <phoneticPr fontId="6"/>
  </si>
  <si>
    <t>　※旧３年生の空欄部分も含めてください。</t>
    <rPh sb="2" eb="3">
      <t>キュウ</t>
    </rPh>
    <rPh sb="4" eb="6">
      <t>ネンセイ</t>
    </rPh>
    <rPh sb="7" eb="9">
      <t>クウラン</t>
    </rPh>
    <rPh sb="9" eb="11">
      <t>ブブン</t>
    </rPh>
    <rPh sb="12" eb="13">
      <t>フク</t>
    </rPh>
    <phoneticPr fontId="6"/>
  </si>
  <si>
    <t>　　第1キー：区分＝降順</t>
    <rPh sb="2" eb="3">
      <t>ダイ</t>
    </rPh>
    <rPh sb="7" eb="9">
      <t>クブン</t>
    </rPh>
    <rPh sb="10" eb="12">
      <t>コウジュン</t>
    </rPh>
    <phoneticPr fontId="6"/>
  </si>
  <si>
    <t>　　第2キー：学年＝降順</t>
    <rPh sb="2" eb="3">
      <t>ダイ</t>
    </rPh>
    <rPh sb="7" eb="9">
      <t>ガクネン</t>
    </rPh>
    <rPh sb="10" eb="12">
      <t>コウジュン</t>
    </rPh>
    <phoneticPr fontId="6"/>
  </si>
  <si>
    <t>　　第3キー：フリガナ＝昇順</t>
    <rPh sb="2" eb="3">
      <t>ダイ</t>
    </rPh>
    <rPh sb="12" eb="14">
      <t>ショウジュン</t>
    </rPh>
    <phoneticPr fontId="6"/>
  </si>
  <si>
    <t>ｂ．メニューより並べ替えを選択し、次の条件を設定して並べ替えを実行ください。</t>
    <rPh sb="8" eb="9">
      <t>ナラ</t>
    </rPh>
    <rPh sb="10" eb="11">
      <t>カ</t>
    </rPh>
    <rPh sb="13" eb="15">
      <t>センタク</t>
    </rPh>
    <rPh sb="17" eb="18">
      <t>ツギ</t>
    </rPh>
    <rPh sb="19" eb="21">
      <t>ジョウケン</t>
    </rPh>
    <rPh sb="22" eb="24">
      <t>セッテイ</t>
    </rPh>
    <rPh sb="26" eb="27">
      <t>ナラ</t>
    </rPh>
    <rPh sb="28" eb="29">
      <t>カ</t>
    </rPh>
    <rPh sb="31" eb="33">
      <t>ジッコウ</t>
    </rPh>
    <phoneticPr fontId="6"/>
  </si>
  <si>
    <t>自動的に学年順アイウエオ順の表が作成できます。</t>
    <rPh sb="0" eb="3">
      <t>ジドウテキ</t>
    </rPh>
    <rPh sb="4" eb="6">
      <t>ガクネン</t>
    </rPh>
    <rPh sb="6" eb="7">
      <t>ジュン</t>
    </rPh>
    <rPh sb="12" eb="13">
      <t>ジュン</t>
    </rPh>
    <rPh sb="14" eb="15">
      <t>ヒョウ</t>
    </rPh>
    <rPh sb="16" eb="18">
      <t>サクセイ</t>
    </rPh>
    <phoneticPr fontId="6"/>
  </si>
  <si>
    <r>
      <t>部員の追加・削除におけるエクセルの</t>
    </r>
    <r>
      <rPr>
        <b/>
        <sz val="12"/>
        <color indexed="10"/>
        <rFont val="ＭＳ Ｐ明朝"/>
        <family val="1"/>
        <charset val="128"/>
      </rPr>
      <t>行挿入・行削除は行わない</t>
    </r>
    <r>
      <rPr>
        <b/>
        <sz val="12"/>
        <rFont val="ＭＳ Ｐ明朝"/>
        <family val="1"/>
        <charset val="128"/>
      </rPr>
      <t>でください。以下の操作を行えば</t>
    </r>
    <rPh sb="0" eb="2">
      <t>ブイン</t>
    </rPh>
    <rPh sb="3" eb="5">
      <t>ツイカ</t>
    </rPh>
    <rPh sb="6" eb="8">
      <t>サクジョ</t>
    </rPh>
    <rPh sb="17" eb="18">
      <t>ギョウ</t>
    </rPh>
    <rPh sb="18" eb="20">
      <t>ソウニュウ</t>
    </rPh>
    <rPh sb="21" eb="24">
      <t>ギョウサクジョ</t>
    </rPh>
    <rPh sb="25" eb="26">
      <t>オコナ</t>
    </rPh>
    <rPh sb="35" eb="37">
      <t>イカ</t>
    </rPh>
    <rPh sb="38" eb="40">
      <t>ソウサ</t>
    </rPh>
    <rPh sb="41" eb="42">
      <t>オコナ</t>
    </rPh>
    <phoneticPr fontId="6"/>
  </si>
  <si>
    <t>性別</t>
    <rPh sb="0" eb="2">
      <t>セイベツ</t>
    </rPh>
    <phoneticPr fontId="6"/>
  </si>
  <si>
    <r>
      <t>性別：</t>
    </r>
    <r>
      <rPr>
        <sz val="11"/>
        <rFont val="ＭＳ Ｐ明朝"/>
        <family val="1"/>
        <charset val="128"/>
      </rPr>
      <t>男または女の性別を入力します。</t>
    </r>
    <r>
      <rPr>
        <sz val="11"/>
        <color indexed="10"/>
        <rFont val="ＭＳ Ｐ明朝"/>
        <family val="1"/>
        <charset val="128"/>
      </rPr>
      <t>選手は”男”、マネージャーは”女”と表示される設定になっています</t>
    </r>
    <r>
      <rPr>
        <sz val="11"/>
        <rFont val="ＭＳ Ｐ明朝"/>
        <family val="1"/>
        <charset val="128"/>
      </rPr>
      <t>。訂正は直接入力してください。</t>
    </r>
    <rPh sb="0" eb="2">
      <t>セイベツ</t>
    </rPh>
    <rPh sb="3" eb="4">
      <t>オトコ</t>
    </rPh>
    <rPh sb="7" eb="8">
      <t>オンナ</t>
    </rPh>
    <rPh sb="9" eb="11">
      <t>セイベツ</t>
    </rPh>
    <rPh sb="12" eb="14">
      <t>ニュウリョク</t>
    </rPh>
    <rPh sb="18" eb="20">
      <t>センシュ</t>
    </rPh>
    <rPh sb="22" eb="23">
      <t>オトコ</t>
    </rPh>
    <rPh sb="33" eb="34">
      <t>オンナ</t>
    </rPh>
    <rPh sb="36" eb="38">
      <t>ヒョウジ</t>
    </rPh>
    <rPh sb="41" eb="43">
      <t>セッテイ</t>
    </rPh>
    <rPh sb="51" eb="53">
      <t>テイセイ</t>
    </rPh>
    <rPh sb="54" eb="56">
      <t>チョクセツ</t>
    </rPh>
    <rPh sb="56" eb="58">
      <t>ニュウリョク</t>
    </rPh>
    <phoneticPr fontId="6"/>
  </si>
  <si>
    <t>春背番号</t>
    <rPh sb="0" eb="1">
      <t>ハル</t>
    </rPh>
    <rPh sb="1" eb="4">
      <t>セバンゴウ</t>
    </rPh>
    <phoneticPr fontId="6"/>
  </si>
  <si>
    <t>夏背番号</t>
    <rPh sb="0" eb="1">
      <t>ナツ</t>
    </rPh>
    <rPh sb="1" eb="4">
      <t>セバンゴウ</t>
    </rPh>
    <phoneticPr fontId="6"/>
  </si>
  <si>
    <t>秋背番号</t>
    <rPh sb="0" eb="1">
      <t>アキ</t>
    </rPh>
    <rPh sb="1" eb="4">
      <t>セバンゴウ</t>
    </rPh>
    <phoneticPr fontId="6"/>
  </si>
  <si>
    <r>
      <t>　 女子マネージャーは、すべての選手の入力後に</t>
    </r>
    <r>
      <rPr>
        <sz val="11"/>
        <rFont val="ＭＳ Ｐ明朝"/>
        <family val="1"/>
        <charset val="128"/>
      </rPr>
      <t>入力してください。</t>
    </r>
    <rPh sb="2" eb="4">
      <t>ジョシ</t>
    </rPh>
    <rPh sb="16" eb="18">
      <t>センシュ</t>
    </rPh>
    <rPh sb="19" eb="21">
      <t>ニュウリョク</t>
    </rPh>
    <rPh sb="21" eb="22">
      <t>ゴ</t>
    </rPh>
    <rPh sb="23" eb="25">
      <t>ニュウリョク</t>
    </rPh>
    <phoneticPr fontId="6"/>
  </si>
  <si>
    <r>
      <t>　　削除は、３年生データの</t>
    </r>
    <r>
      <rPr>
        <sz val="11"/>
        <color indexed="10"/>
        <rFont val="ＭＳ Ｐ明朝"/>
        <family val="1"/>
        <charset val="128"/>
      </rPr>
      <t>部員氏名から性別まで</t>
    </r>
    <r>
      <rPr>
        <sz val="11"/>
        <rFont val="ＭＳ Ｐ明朝"/>
        <family val="1"/>
        <charset val="128"/>
      </rPr>
      <t>を範囲指定し、</t>
    </r>
    <r>
      <rPr>
        <sz val="11"/>
        <color indexed="10"/>
        <rFont val="ＭＳ Ｐ明朝"/>
        <family val="1"/>
        <charset val="128"/>
      </rPr>
      <t>DELETEキー</t>
    </r>
    <r>
      <rPr>
        <sz val="11"/>
        <rFont val="ＭＳ Ｐ明朝"/>
        <family val="1"/>
        <charset val="128"/>
      </rPr>
      <t>を押してください。</t>
    </r>
    <rPh sb="2" eb="4">
      <t>サクジョ</t>
    </rPh>
    <rPh sb="7" eb="9">
      <t>ネンセイ</t>
    </rPh>
    <rPh sb="13" eb="15">
      <t>ブイン</t>
    </rPh>
    <rPh sb="15" eb="17">
      <t>シメイ</t>
    </rPh>
    <rPh sb="19" eb="21">
      <t>セイベツ</t>
    </rPh>
    <rPh sb="24" eb="26">
      <t>ハンイ</t>
    </rPh>
    <rPh sb="26" eb="28">
      <t>シテイ</t>
    </rPh>
    <rPh sb="39" eb="40">
      <t>オ</t>
    </rPh>
    <phoneticPr fontId="6"/>
  </si>
  <si>
    <t>②主将の背番号に○印を付けてください。</t>
    <rPh sb="1" eb="3">
      <t>シュショウ</t>
    </rPh>
    <rPh sb="4" eb="7">
      <t>セバンゴウ</t>
    </rPh>
    <rPh sb="9" eb="10">
      <t>シルシ</t>
    </rPh>
    <rPh sb="11" eb="12">
      <t>ツ</t>
    </rPh>
    <phoneticPr fontId="6"/>
  </si>
  <si>
    <r>
      <t>③</t>
    </r>
    <r>
      <rPr>
        <b/>
        <sz val="11"/>
        <color indexed="10"/>
        <rFont val="ＭＳ Ｐ明朝"/>
        <family val="1"/>
        <charset val="128"/>
      </rPr>
      <t>Ａ３用紙</t>
    </r>
    <r>
      <rPr>
        <sz val="11"/>
        <rFont val="ＭＳ Ｐ明朝"/>
        <family val="1"/>
        <charset val="128"/>
      </rPr>
      <t>に印刷し職印を押印のうえ、提出してください。</t>
    </r>
    <rPh sb="3" eb="5">
      <t>ヨウシ</t>
    </rPh>
    <rPh sb="6" eb="8">
      <t>インサツ</t>
    </rPh>
    <rPh sb="9" eb="11">
      <t>ショクイン</t>
    </rPh>
    <rPh sb="12" eb="14">
      <t>オウイン</t>
    </rPh>
    <rPh sb="18" eb="20">
      <t>テイシュツ</t>
    </rPh>
    <phoneticPr fontId="6"/>
  </si>
  <si>
    <t>責任教師フリガナ</t>
    <rPh sb="0" eb="2">
      <t>セキニン</t>
    </rPh>
    <rPh sb="2" eb="4">
      <t>キョウシ</t>
    </rPh>
    <phoneticPr fontId="6"/>
  </si>
  <si>
    <t>監督フリガナ</t>
    <rPh sb="0" eb="2">
      <t>カントク</t>
    </rPh>
    <phoneticPr fontId="6"/>
  </si>
  <si>
    <t>基本データ入力</t>
    <rPh sb="0" eb="2">
      <t>キホン</t>
    </rPh>
    <rPh sb="5" eb="7">
      <t>ニュウリョク</t>
    </rPh>
    <phoneticPr fontId="6"/>
  </si>
  <si>
    <t>責任教師住所</t>
    <rPh sb="0" eb="2">
      <t>セキニン</t>
    </rPh>
    <rPh sb="2" eb="4">
      <t>キョウシ</t>
    </rPh>
    <rPh sb="4" eb="6">
      <t>ジュウショ</t>
    </rPh>
    <phoneticPr fontId="6"/>
  </si>
  <si>
    <t>責任教師氏名</t>
    <rPh sb="0" eb="2">
      <t>セキニン</t>
    </rPh>
    <rPh sb="2" eb="4">
      <t>キョウシ</t>
    </rPh>
    <rPh sb="4" eb="6">
      <t>シメイ</t>
    </rPh>
    <phoneticPr fontId="6"/>
  </si>
  <si>
    <t>学校名フリガナ</t>
    <rPh sb="0" eb="3">
      <t>ガッコウメイ</t>
    </rPh>
    <phoneticPr fontId="6"/>
  </si>
  <si>
    <t>監督住所</t>
    <rPh sb="0" eb="2">
      <t>カントク</t>
    </rPh>
    <rPh sb="2" eb="4">
      <t>ジュウショ</t>
    </rPh>
    <phoneticPr fontId="6"/>
  </si>
  <si>
    <t>部員データ入力</t>
    <rPh sb="0" eb="2">
      <t>ブイン</t>
    </rPh>
    <rPh sb="5" eb="7">
      <t>ニュウリョク</t>
    </rPh>
    <phoneticPr fontId="6"/>
  </si>
  <si>
    <t>通番号</t>
    <rPh sb="0" eb="1">
      <t>トオ</t>
    </rPh>
    <rPh sb="1" eb="3">
      <t>バンゴウ</t>
    </rPh>
    <phoneticPr fontId="6"/>
  </si>
  <si>
    <t>入学年月日</t>
    <rPh sb="0" eb="2">
      <t>ニュウガク</t>
    </rPh>
    <rPh sb="2" eb="5">
      <t>ネンガッピ</t>
    </rPh>
    <phoneticPr fontId="6"/>
  </si>
  <si>
    <t>氏名フリガナ</t>
    <rPh sb="0" eb="2">
      <t>シメイ</t>
    </rPh>
    <phoneticPr fontId="6"/>
  </si>
  <si>
    <r>
      <t>①</t>
    </r>
    <r>
      <rPr>
        <b/>
        <sz val="11"/>
        <color indexed="12"/>
        <rFont val="ＭＳ Ｐ明朝"/>
        <family val="1"/>
        <charset val="128"/>
      </rPr>
      <t>［使用説明］</t>
    </r>
    <r>
      <rPr>
        <sz val="11"/>
        <rFont val="ＭＳ Ｐ明朝"/>
        <family val="1"/>
        <charset val="128"/>
      </rPr>
      <t>シート：このシートです。</t>
    </r>
    <rPh sb="2" eb="4">
      <t>シヨウ</t>
    </rPh>
    <rPh sb="4" eb="6">
      <t>セツメイ</t>
    </rPh>
    <phoneticPr fontId="6"/>
  </si>
  <si>
    <r>
      <t>学校所在地</t>
    </r>
    <r>
      <rPr>
        <sz val="11"/>
        <rFont val="ＭＳ Ｐ明朝"/>
        <family val="1"/>
        <charset val="128"/>
      </rPr>
      <t>：○○市○○町～</t>
    </r>
    <rPh sb="0" eb="2">
      <t>ガッコウ</t>
    </rPh>
    <rPh sb="2" eb="5">
      <t>ショザイチ</t>
    </rPh>
    <rPh sb="8" eb="9">
      <t>シ</t>
    </rPh>
    <rPh sb="11" eb="12">
      <t>マチ</t>
    </rPh>
    <phoneticPr fontId="6"/>
  </si>
  <si>
    <r>
      <t>学校長氏名</t>
    </r>
    <r>
      <rPr>
        <sz val="11"/>
        <rFont val="ＭＳ Ｐ明朝"/>
        <family val="1"/>
        <charset val="128"/>
      </rPr>
      <t>：姓名の間に</t>
    </r>
    <r>
      <rPr>
        <sz val="11"/>
        <color indexed="10"/>
        <rFont val="ＭＳ Ｐ明朝"/>
        <family val="1"/>
        <charset val="128"/>
      </rPr>
      <t>空白を1文字</t>
    </r>
    <r>
      <rPr>
        <sz val="11"/>
        <rFont val="ＭＳ Ｐ明朝"/>
        <family val="1"/>
        <charset val="128"/>
      </rPr>
      <t>入れてください。</t>
    </r>
    <rPh sb="0" eb="3">
      <t>ガッコウチョウ</t>
    </rPh>
    <rPh sb="3" eb="5">
      <t>シメイ</t>
    </rPh>
    <rPh sb="6" eb="7">
      <t>セイ</t>
    </rPh>
    <rPh sb="7" eb="8">
      <t>メイ</t>
    </rPh>
    <rPh sb="9" eb="10">
      <t>アイダ</t>
    </rPh>
    <rPh sb="11" eb="13">
      <t>クウハク</t>
    </rPh>
    <rPh sb="15" eb="17">
      <t>モジ</t>
    </rPh>
    <rPh sb="17" eb="18">
      <t>イ</t>
    </rPh>
    <phoneticPr fontId="6"/>
  </si>
  <si>
    <r>
      <t>責任教師氏名</t>
    </r>
    <r>
      <rPr>
        <sz val="11"/>
        <rFont val="ＭＳ Ｐ明朝"/>
        <family val="1"/>
        <charset val="128"/>
      </rPr>
      <t>：氏名を入力します。姓名の間に空白を1文字入れてください。</t>
    </r>
    <rPh sb="0" eb="2">
      <t>セキニン</t>
    </rPh>
    <rPh sb="2" eb="4">
      <t>キョウシ</t>
    </rPh>
    <rPh sb="4" eb="6">
      <t>シメイ</t>
    </rPh>
    <rPh sb="7" eb="9">
      <t>シメイ</t>
    </rPh>
    <rPh sb="10" eb="12">
      <t>ニュウリョク</t>
    </rPh>
    <rPh sb="16" eb="18">
      <t>セイメイ</t>
    </rPh>
    <rPh sb="19" eb="20">
      <t>アイダ</t>
    </rPh>
    <rPh sb="21" eb="23">
      <t>クウハク</t>
    </rPh>
    <rPh sb="25" eb="27">
      <t>モジ</t>
    </rPh>
    <rPh sb="27" eb="28">
      <t>イ</t>
    </rPh>
    <phoneticPr fontId="6"/>
  </si>
  <si>
    <r>
      <t>責任教師住所</t>
    </r>
    <r>
      <rPr>
        <sz val="11"/>
        <rFont val="ＭＳ Ｐ明朝"/>
        <family val="1"/>
        <charset val="128"/>
      </rPr>
      <t>：〇〇市〇〇町～</t>
    </r>
    <rPh sb="0" eb="2">
      <t>セキニン</t>
    </rPh>
    <rPh sb="2" eb="4">
      <t>キョウシ</t>
    </rPh>
    <rPh sb="4" eb="6">
      <t>ジュウショ</t>
    </rPh>
    <rPh sb="9" eb="10">
      <t>シ</t>
    </rPh>
    <rPh sb="12" eb="13">
      <t>マチ</t>
    </rPh>
    <phoneticPr fontId="6"/>
  </si>
  <si>
    <r>
      <t>学校ＴＥＬ</t>
    </r>
    <r>
      <rPr>
        <sz val="11"/>
        <rFont val="ＭＳ Ｐ明朝"/>
        <family val="1"/>
        <charset val="128"/>
      </rPr>
      <t>：○○○（○○○）○○○○　市内局番は</t>
    </r>
    <r>
      <rPr>
        <b/>
        <sz val="11"/>
        <color indexed="10"/>
        <rFont val="ＭＳ Ｐ明朝"/>
        <family val="1"/>
        <charset val="128"/>
      </rPr>
      <t>（　）で括って</t>
    </r>
    <r>
      <rPr>
        <sz val="11"/>
        <rFont val="ＭＳ Ｐ明朝"/>
        <family val="1"/>
        <charset val="128"/>
      </rPr>
      <t>ください。</t>
    </r>
    <rPh sb="0" eb="2">
      <t>ガッコウ</t>
    </rPh>
    <rPh sb="19" eb="21">
      <t>シナイ</t>
    </rPh>
    <rPh sb="21" eb="23">
      <t>キョクバン</t>
    </rPh>
    <rPh sb="28" eb="29">
      <t>クク</t>
    </rPh>
    <phoneticPr fontId="6"/>
  </si>
  <si>
    <r>
      <t>責任教師ＴＥＬ</t>
    </r>
    <r>
      <rPr>
        <sz val="11"/>
        <rFont val="ＭＳ Ｐ明朝"/>
        <family val="1"/>
        <charset val="128"/>
      </rPr>
      <t>：〇〇〇（〇〇〇）〇〇〇〇　市内局番は</t>
    </r>
    <r>
      <rPr>
        <b/>
        <sz val="11"/>
        <color indexed="10"/>
        <rFont val="ＭＳ Ｐ明朝"/>
        <family val="1"/>
        <charset val="128"/>
      </rPr>
      <t>（　）で括って</t>
    </r>
    <r>
      <rPr>
        <sz val="11"/>
        <rFont val="ＭＳ Ｐ明朝"/>
        <family val="1"/>
        <charset val="128"/>
      </rPr>
      <t>ください。</t>
    </r>
    <rPh sb="0" eb="2">
      <t>セキニン</t>
    </rPh>
    <rPh sb="2" eb="4">
      <t>キョウシ</t>
    </rPh>
    <rPh sb="21" eb="23">
      <t>シナイ</t>
    </rPh>
    <rPh sb="23" eb="25">
      <t>キョクバン</t>
    </rPh>
    <rPh sb="30" eb="31">
      <t>クク</t>
    </rPh>
    <phoneticPr fontId="6"/>
  </si>
  <si>
    <r>
      <t>監督氏名・フリガナ・住所・ＴＥＬ</t>
    </r>
    <r>
      <rPr>
        <sz val="11"/>
        <rFont val="ＭＳ Ｐ明朝"/>
        <family val="1"/>
        <charset val="128"/>
      </rPr>
      <t>：責任教師の欄に準じます。</t>
    </r>
    <rPh sb="0" eb="2">
      <t>カントク</t>
    </rPh>
    <rPh sb="2" eb="4">
      <t>シメイ</t>
    </rPh>
    <rPh sb="10" eb="12">
      <t>ジュウショ</t>
    </rPh>
    <rPh sb="17" eb="19">
      <t>セキニン</t>
    </rPh>
    <rPh sb="19" eb="21">
      <t>キョウシ</t>
    </rPh>
    <rPh sb="22" eb="23">
      <t>ラン</t>
    </rPh>
    <rPh sb="24" eb="25">
      <t>ジュン</t>
    </rPh>
    <phoneticPr fontId="6"/>
  </si>
  <si>
    <r>
      <t>記録員氏名</t>
    </r>
    <r>
      <rPr>
        <sz val="11"/>
        <rFont val="ＭＳ Ｐ明朝"/>
        <family val="1"/>
        <charset val="128"/>
      </rPr>
      <t>：大会ごとに変わる場合は、その都度記録員氏名を入力してください。</t>
    </r>
    <rPh sb="0" eb="3">
      <t>キロクイン</t>
    </rPh>
    <rPh sb="3" eb="5">
      <t>シメイ</t>
    </rPh>
    <rPh sb="6" eb="8">
      <t>タイカイ</t>
    </rPh>
    <rPh sb="11" eb="12">
      <t>カ</t>
    </rPh>
    <rPh sb="14" eb="16">
      <t>バアイ</t>
    </rPh>
    <rPh sb="20" eb="22">
      <t>ツド</t>
    </rPh>
    <rPh sb="22" eb="25">
      <t>キロクイン</t>
    </rPh>
    <rPh sb="25" eb="27">
      <t>シメイ</t>
    </rPh>
    <rPh sb="28" eb="30">
      <t>ニュウリョク</t>
    </rPh>
    <phoneticPr fontId="6"/>
  </si>
  <si>
    <r>
      <t>出身中学</t>
    </r>
    <r>
      <rPr>
        <sz val="11"/>
        <rFont val="ＭＳ Ｐ明朝"/>
        <family val="1"/>
        <charset val="128"/>
      </rPr>
      <t>：「川口東西」のように</t>
    </r>
    <r>
      <rPr>
        <b/>
        <sz val="11"/>
        <color indexed="10"/>
        <rFont val="ＭＳ Ｐ明朝"/>
        <family val="1"/>
        <charset val="128"/>
      </rPr>
      <t>市町村名＋中学校名</t>
    </r>
    <r>
      <rPr>
        <sz val="11"/>
        <rFont val="ＭＳ Ｐ明朝"/>
        <family val="1"/>
        <charset val="128"/>
      </rPr>
      <t>で入力してください。「川口市立川口中学」のように市町村名と</t>
    </r>
    <r>
      <rPr>
        <b/>
        <sz val="11"/>
        <color indexed="10"/>
        <rFont val="ＭＳ Ｐ明朝"/>
        <family val="1"/>
        <charset val="128"/>
      </rPr>
      <t>学校名一致している場合</t>
    </r>
    <r>
      <rPr>
        <sz val="11"/>
        <rFont val="ＭＳ Ｐ明朝"/>
        <family val="1"/>
        <charset val="128"/>
      </rPr>
      <t>は市町村名（学校名）の「川口」だけ入力します。</t>
    </r>
    <rPh sb="0" eb="2">
      <t>シュッシン</t>
    </rPh>
    <rPh sb="2" eb="4">
      <t>チュウガク</t>
    </rPh>
    <rPh sb="6" eb="8">
      <t>カワグチ</t>
    </rPh>
    <rPh sb="8" eb="10">
      <t>トウザイ</t>
    </rPh>
    <rPh sb="15" eb="19">
      <t>シチョウソンメイ</t>
    </rPh>
    <rPh sb="20" eb="23">
      <t>チュウガッコウ</t>
    </rPh>
    <rPh sb="23" eb="24">
      <t>メイ</t>
    </rPh>
    <rPh sb="25" eb="27">
      <t>ニュウリョク</t>
    </rPh>
    <rPh sb="35" eb="37">
      <t>カワグチ</t>
    </rPh>
    <rPh sb="37" eb="39">
      <t>シリツ</t>
    </rPh>
    <rPh sb="39" eb="41">
      <t>カワグチ</t>
    </rPh>
    <rPh sb="41" eb="43">
      <t>チュウガク</t>
    </rPh>
    <rPh sb="48" eb="52">
      <t>シチョウソンメイ</t>
    </rPh>
    <rPh sb="53" eb="56">
      <t>ガッコウメイ</t>
    </rPh>
    <rPh sb="56" eb="58">
      <t>イッチ</t>
    </rPh>
    <rPh sb="62" eb="64">
      <t>バアイ</t>
    </rPh>
    <rPh sb="65" eb="69">
      <t>シチョウソンメイ</t>
    </rPh>
    <rPh sb="70" eb="73">
      <t>ガッコウメイ</t>
    </rPh>
    <rPh sb="76" eb="78">
      <t>カワグチ</t>
    </rPh>
    <rPh sb="81" eb="83">
      <t>ニュウリョク</t>
    </rPh>
    <phoneticPr fontId="6"/>
  </si>
  <si>
    <r>
      <t>入学年月日</t>
    </r>
    <r>
      <rPr>
        <sz val="11"/>
        <rFont val="ＭＳ Ｐ明朝"/>
        <family val="1"/>
        <charset val="128"/>
      </rPr>
      <t>：入学もしくは転入学の日を　「〇〇〇〇／〇〇／〇〇」　西暦／月／日で入力してください。</t>
    </r>
    <rPh sb="0" eb="2">
      <t>ニュウガク</t>
    </rPh>
    <rPh sb="2" eb="3">
      <t>トシ</t>
    </rPh>
    <rPh sb="3" eb="5">
      <t>ガッピ</t>
    </rPh>
    <rPh sb="6" eb="8">
      <t>ニュウガク</t>
    </rPh>
    <rPh sb="12" eb="15">
      <t>テンニュウガク</t>
    </rPh>
    <rPh sb="16" eb="17">
      <t>ヒ</t>
    </rPh>
    <rPh sb="32" eb="34">
      <t>セイレキ</t>
    </rPh>
    <rPh sb="35" eb="36">
      <t>ツキ</t>
    </rPh>
    <rPh sb="37" eb="38">
      <t>ヒ</t>
    </rPh>
    <rPh sb="39" eb="41">
      <t>ニュウリョク</t>
    </rPh>
    <phoneticPr fontId="6"/>
  </si>
  <si>
    <t>生年月日：　「〇〇〇〇／〇〇／〇〇」　西暦／月／日で入力してください。</t>
    <rPh sb="0" eb="2">
      <t>セイネン</t>
    </rPh>
    <rPh sb="2" eb="4">
      <t>ガッピ</t>
    </rPh>
    <phoneticPr fontId="6"/>
  </si>
  <si>
    <r>
      <t>フリガナ</t>
    </r>
    <r>
      <rPr>
        <sz val="11"/>
        <rFont val="ＭＳ Ｐ明朝"/>
        <family val="1"/>
        <charset val="128"/>
      </rPr>
      <t>：</t>
    </r>
    <r>
      <rPr>
        <b/>
        <sz val="11"/>
        <color indexed="10"/>
        <rFont val="ＭＳ Ｐ明朝"/>
        <family val="1"/>
        <charset val="128"/>
      </rPr>
      <t>全角カタカナ</t>
    </r>
    <r>
      <rPr>
        <sz val="11"/>
        <rFont val="ＭＳ Ｐ明朝"/>
        <family val="1"/>
        <charset val="128"/>
      </rPr>
      <t>で入力してください。姓名の間に空白を1文字入れてください。</t>
    </r>
    <rPh sb="5" eb="7">
      <t>ゼンカク</t>
    </rPh>
    <rPh sb="12" eb="14">
      <t>ニュウリョク</t>
    </rPh>
    <rPh sb="21" eb="23">
      <t>セイメイ</t>
    </rPh>
    <rPh sb="24" eb="25">
      <t>アイダ</t>
    </rPh>
    <rPh sb="26" eb="28">
      <t>クウハク</t>
    </rPh>
    <rPh sb="30" eb="32">
      <t>モジ</t>
    </rPh>
    <rPh sb="32" eb="33">
      <t>イ</t>
    </rPh>
    <phoneticPr fontId="6"/>
  </si>
  <si>
    <r>
      <t>責任教師フリガナ</t>
    </r>
    <r>
      <rPr>
        <sz val="11"/>
        <rFont val="ＭＳ Ｐ明朝"/>
        <family val="1"/>
        <charset val="128"/>
      </rPr>
      <t>：</t>
    </r>
    <r>
      <rPr>
        <b/>
        <sz val="11"/>
        <color indexed="10"/>
        <rFont val="ＭＳ Ｐ明朝"/>
        <family val="1"/>
        <charset val="128"/>
      </rPr>
      <t>全角カタカナ</t>
    </r>
    <r>
      <rPr>
        <sz val="11"/>
        <rFont val="ＭＳ Ｐ明朝"/>
        <family val="1"/>
        <charset val="128"/>
      </rPr>
      <t>で入力します。姓名の間に空白を１文字入れてください。</t>
    </r>
    <r>
      <rPr>
        <sz val="11"/>
        <rFont val="ＭＳ Ｐ明朝"/>
        <family val="1"/>
        <charset val="128"/>
      </rPr>
      <t/>
    </r>
    <rPh sb="0" eb="2">
      <t>セキニン</t>
    </rPh>
    <rPh sb="2" eb="4">
      <t>キョウシ</t>
    </rPh>
    <rPh sb="9" eb="11">
      <t>ゼンカク</t>
    </rPh>
    <rPh sb="16" eb="18">
      <t>ニュウリョク</t>
    </rPh>
    <rPh sb="22" eb="24">
      <t>セイメイ</t>
    </rPh>
    <rPh sb="25" eb="26">
      <t>アイダ</t>
    </rPh>
    <rPh sb="27" eb="29">
      <t>クウハク</t>
    </rPh>
    <rPh sb="31" eb="33">
      <t>モジ</t>
    </rPh>
    <rPh sb="33" eb="34">
      <t>イ</t>
    </rPh>
    <phoneticPr fontId="6"/>
  </si>
  <si>
    <r>
      <t>中学フリガナ</t>
    </r>
    <r>
      <rPr>
        <sz val="11"/>
        <rFont val="ＭＳ Ｐ明朝"/>
        <family val="1"/>
        <charset val="128"/>
      </rPr>
      <t>：</t>
    </r>
    <r>
      <rPr>
        <b/>
        <sz val="11"/>
        <color indexed="10"/>
        <rFont val="ＭＳ Ｐ明朝"/>
        <family val="1"/>
        <charset val="128"/>
      </rPr>
      <t>全角カタカナ</t>
    </r>
    <r>
      <rPr>
        <sz val="11"/>
        <rFont val="ＭＳ Ｐ明朝"/>
        <family val="1"/>
        <charset val="128"/>
      </rPr>
      <t>で入力してください。市町村名と学校名の間を</t>
    </r>
    <r>
      <rPr>
        <b/>
        <sz val="11"/>
        <color indexed="10"/>
        <rFont val="ＭＳ Ｐ明朝"/>
        <family val="1"/>
        <charset val="128"/>
      </rPr>
      <t>中点「・」で区切って</t>
    </r>
    <r>
      <rPr>
        <sz val="11"/>
        <rFont val="ＭＳ Ｐ明朝"/>
        <family val="1"/>
        <charset val="128"/>
      </rPr>
      <t>ください。</t>
    </r>
    <rPh sb="0" eb="2">
      <t>チュウガク</t>
    </rPh>
    <rPh sb="7" eb="9">
      <t>ゼンカク</t>
    </rPh>
    <rPh sb="14" eb="16">
      <t>ニュウリョク</t>
    </rPh>
    <rPh sb="23" eb="27">
      <t>シチョウソンメイ</t>
    </rPh>
    <rPh sb="28" eb="31">
      <t>ガッコウメイ</t>
    </rPh>
    <rPh sb="32" eb="33">
      <t>アイダ</t>
    </rPh>
    <rPh sb="34" eb="36">
      <t>ナカテン</t>
    </rPh>
    <rPh sb="40" eb="42">
      <t>クギ</t>
    </rPh>
    <phoneticPr fontId="6"/>
  </si>
  <si>
    <t>昨年までのデータ（生年月日・入学年月日）をデータ変換する方法</t>
    <rPh sb="0" eb="2">
      <t>サクネン</t>
    </rPh>
    <rPh sb="9" eb="11">
      <t>セイネン</t>
    </rPh>
    <rPh sb="11" eb="13">
      <t>ガッピ</t>
    </rPh>
    <rPh sb="14" eb="16">
      <t>ニュウガク</t>
    </rPh>
    <rPh sb="16" eb="19">
      <t>ネンガッピ</t>
    </rPh>
    <rPh sb="24" eb="26">
      <t>ヘンカン</t>
    </rPh>
    <rPh sb="28" eb="30">
      <t>ホウホウ</t>
    </rPh>
    <phoneticPr fontId="6"/>
  </si>
  <si>
    <t>年</t>
    <rPh sb="0" eb="1">
      <t>ネン</t>
    </rPh>
    <phoneticPr fontId="6"/>
  </si>
  <si>
    <t>月</t>
    <rPh sb="0" eb="1">
      <t>ツキ</t>
    </rPh>
    <phoneticPr fontId="6"/>
  </si>
  <si>
    <t>日</t>
    <rPh sb="0" eb="1">
      <t>ヒ</t>
    </rPh>
    <phoneticPr fontId="6"/>
  </si>
  <si>
    <t>昨年までの「年」「月」「日」を別々に入力していたデータを日付データ「年月日」に変換する方法</t>
    <rPh sb="0" eb="2">
      <t>サクネン</t>
    </rPh>
    <rPh sb="6" eb="7">
      <t>ネン</t>
    </rPh>
    <rPh sb="9" eb="10">
      <t>ツキ</t>
    </rPh>
    <rPh sb="12" eb="13">
      <t>ヒ</t>
    </rPh>
    <rPh sb="15" eb="17">
      <t>ベツベツ</t>
    </rPh>
    <rPh sb="18" eb="20">
      <t>ニュウリョク</t>
    </rPh>
    <rPh sb="28" eb="30">
      <t>ヒヅケ</t>
    </rPh>
    <rPh sb="34" eb="37">
      <t>ネンガッピ</t>
    </rPh>
    <rPh sb="39" eb="41">
      <t>ヘンカン</t>
    </rPh>
    <rPh sb="43" eb="45">
      <t>ホウホウ</t>
    </rPh>
    <phoneticPr fontId="6"/>
  </si>
  <si>
    <t>→</t>
    <phoneticPr fontId="6"/>
  </si>
  <si>
    <t>後は下にコピーで全てのデータを日付データに変換できます。</t>
    <rPh sb="0" eb="1">
      <t>アト</t>
    </rPh>
    <rPh sb="2" eb="3">
      <t>シタ</t>
    </rPh>
    <rPh sb="8" eb="9">
      <t>スベ</t>
    </rPh>
    <rPh sb="15" eb="17">
      <t>ヒヅケ</t>
    </rPh>
    <rPh sb="21" eb="23">
      <t>ヘンカン</t>
    </rPh>
    <phoneticPr fontId="6"/>
  </si>
  <si>
    <t>昨年までのデータ形式</t>
    <rPh sb="0" eb="2">
      <t>サクネン</t>
    </rPh>
    <rPh sb="8" eb="10">
      <t>ケイシキ</t>
    </rPh>
    <phoneticPr fontId="6"/>
  </si>
  <si>
    <t>今年のデータ形式</t>
    <rPh sb="0" eb="2">
      <t>コトシ</t>
    </rPh>
    <rPh sb="6" eb="8">
      <t>ケイシキ</t>
    </rPh>
    <phoneticPr fontId="6"/>
  </si>
  <si>
    <r>
      <rPr>
        <b/>
        <sz val="11"/>
        <color indexed="10"/>
        <rFont val="ＭＳ Ｐ明朝"/>
        <family val="1"/>
        <charset val="128"/>
      </rPr>
      <t>DATE関数</t>
    </r>
    <r>
      <rPr>
        <sz val="11"/>
        <rFont val="ＭＳ Ｐ明朝"/>
        <family val="1"/>
        <charset val="128"/>
      </rPr>
      <t>を使用して、日付データに変換して下さい。</t>
    </r>
    <rPh sb="4" eb="6">
      <t>カンスウ</t>
    </rPh>
    <rPh sb="7" eb="9">
      <t>シヨウ</t>
    </rPh>
    <rPh sb="12" eb="14">
      <t>ヒヅケ</t>
    </rPh>
    <rPh sb="18" eb="20">
      <t>ヘンカン</t>
    </rPh>
    <rPh sb="22" eb="23">
      <t>クダ</t>
    </rPh>
    <phoneticPr fontId="6"/>
  </si>
  <si>
    <r>
      <t>←ここに　</t>
    </r>
    <r>
      <rPr>
        <b/>
        <sz val="11"/>
        <rFont val="ＭＳ Ｐ明朝"/>
        <family val="1"/>
        <charset val="128"/>
      </rPr>
      <t>=DATE(</t>
    </r>
    <r>
      <rPr>
        <b/>
        <sz val="11"/>
        <color indexed="10"/>
        <rFont val="ＭＳ Ｐ明朝"/>
        <family val="1"/>
        <charset val="128"/>
      </rPr>
      <t>A6</t>
    </r>
    <r>
      <rPr>
        <b/>
        <sz val="11"/>
        <rFont val="ＭＳ Ｐ明朝"/>
        <family val="1"/>
        <charset val="128"/>
      </rPr>
      <t>,</t>
    </r>
    <r>
      <rPr>
        <b/>
        <sz val="11"/>
        <color indexed="17"/>
        <rFont val="ＭＳ Ｐ明朝"/>
        <family val="1"/>
        <charset val="128"/>
      </rPr>
      <t>B6</t>
    </r>
    <r>
      <rPr>
        <b/>
        <sz val="11"/>
        <rFont val="ＭＳ Ｐ明朝"/>
        <family val="1"/>
        <charset val="128"/>
      </rPr>
      <t>,</t>
    </r>
    <r>
      <rPr>
        <b/>
        <sz val="11"/>
        <color indexed="36"/>
        <rFont val="ＭＳ Ｐ明朝"/>
        <family val="1"/>
        <charset val="128"/>
      </rPr>
      <t>C6</t>
    </r>
    <r>
      <rPr>
        <b/>
        <sz val="11"/>
        <rFont val="ＭＳ Ｐ明朝"/>
        <family val="1"/>
        <charset val="128"/>
      </rPr>
      <t>)</t>
    </r>
    <r>
      <rPr>
        <sz val="11"/>
        <rFont val="ＭＳ Ｐ明朝"/>
        <family val="1"/>
        <charset val="128"/>
      </rPr>
      <t>　と入力する</t>
    </r>
    <rPh sb="22" eb="24">
      <t>ニュウリョク</t>
    </rPh>
    <phoneticPr fontId="6"/>
  </si>
  <si>
    <t>中学都道府県(県外）</t>
    <rPh sb="0" eb="2">
      <t>チュウガク</t>
    </rPh>
    <rPh sb="2" eb="6">
      <t>トドウフケン</t>
    </rPh>
    <rPh sb="7" eb="9">
      <t>ケンガイ</t>
    </rPh>
    <phoneticPr fontId="6"/>
  </si>
  <si>
    <t>学 校 名</t>
    <rPh sb="0" eb="1">
      <t>ガク</t>
    </rPh>
    <rPh sb="2" eb="3">
      <t>コウ</t>
    </rPh>
    <rPh sb="4" eb="5">
      <t>ナ</t>
    </rPh>
    <phoneticPr fontId="15"/>
  </si>
  <si>
    <t>責任教師</t>
    <rPh sb="0" eb="2">
      <t>セキニン</t>
    </rPh>
    <rPh sb="2" eb="4">
      <t>キョウシ</t>
    </rPh>
    <phoneticPr fontId="15"/>
  </si>
  <si>
    <t>登　録</t>
    <rPh sb="0" eb="1">
      <t>ト</t>
    </rPh>
    <rPh sb="2" eb="3">
      <t>ロク</t>
    </rPh>
    <phoneticPr fontId="15"/>
  </si>
  <si>
    <t>氏   名</t>
    <rPh sb="0" eb="1">
      <t>シ</t>
    </rPh>
    <rPh sb="4" eb="5">
      <t>メイ</t>
    </rPh>
    <phoneticPr fontId="15"/>
  </si>
  <si>
    <t>体 温</t>
    <rPh sb="0" eb="1">
      <t>カラダ</t>
    </rPh>
    <rPh sb="2" eb="3">
      <t>オン</t>
    </rPh>
    <phoneticPr fontId="15"/>
  </si>
  <si>
    <t>次のような症状があれば☑してください</t>
    <rPh sb="0" eb="1">
      <t>ツギ</t>
    </rPh>
    <rPh sb="5" eb="7">
      <t>ショウジョウ</t>
    </rPh>
    <phoneticPr fontId="15"/>
  </si>
  <si>
    <t>備　　考</t>
    <rPh sb="0" eb="1">
      <t>ビ</t>
    </rPh>
    <rPh sb="3" eb="4">
      <t>コウ</t>
    </rPh>
    <phoneticPr fontId="15"/>
  </si>
  <si>
    <t>責任教師</t>
    <rPh sb="0" eb="4">
      <t>セキニンキョウシ</t>
    </rPh>
    <phoneticPr fontId="15"/>
  </si>
  <si>
    <t>　　． ℃</t>
    <phoneticPr fontId="15"/>
  </si>
  <si>
    <r>
      <rPr>
        <sz val="10"/>
        <color theme="1"/>
        <rFont val="ＭＳ Ｐ明朝"/>
        <family val="1"/>
        <charset val="128"/>
      </rPr>
      <t>□</t>
    </r>
    <r>
      <rPr>
        <sz val="9"/>
        <color theme="1"/>
        <rFont val="ＭＳ Ｐ明朝"/>
        <family val="1"/>
        <charset val="128"/>
      </rPr>
      <t xml:space="preserve"> 頭痛　</t>
    </r>
    <r>
      <rPr>
        <sz val="10"/>
        <color theme="1"/>
        <rFont val="ＭＳ Ｐ明朝"/>
        <family val="1"/>
        <charset val="128"/>
      </rPr>
      <t>□</t>
    </r>
    <r>
      <rPr>
        <sz val="9"/>
        <color theme="1"/>
        <rFont val="ＭＳ Ｐ明朝"/>
        <family val="1"/>
        <charset val="128"/>
      </rPr>
      <t xml:space="preserve"> せき　</t>
    </r>
    <r>
      <rPr>
        <sz val="10"/>
        <color theme="1"/>
        <rFont val="ＭＳ Ｐ明朝"/>
        <family val="1"/>
        <charset val="128"/>
      </rPr>
      <t>□</t>
    </r>
    <r>
      <rPr>
        <sz val="9"/>
        <color theme="1"/>
        <rFont val="ＭＳ Ｐ明朝"/>
        <family val="1"/>
        <charset val="128"/>
      </rPr>
      <t xml:space="preserve"> のどの痛み　</t>
    </r>
    <r>
      <rPr>
        <sz val="10"/>
        <color theme="1"/>
        <rFont val="ＭＳ Ｐ明朝"/>
        <family val="1"/>
        <charset val="128"/>
      </rPr>
      <t>□</t>
    </r>
    <r>
      <rPr>
        <sz val="9"/>
        <color theme="1"/>
        <rFont val="ＭＳ Ｐ明朝"/>
        <family val="1"/>
        <charset val="128"/>
      </rPr>
      <t xml:space="preserve"> 息苦しい　</t>
    </r>
    <r>
      <rPr>
        <sz val="10"/>
        <color theme="1"/>
        <rFont val="ＭＳ Ｐ明朝"/>
        <family val="1"/>
        <charset val="128"/>
      </rPr>
      <t>□</t>
    </r>
    <r>
      <rPr>
        <sz val="9"/>
        <color theme="1"/>
        <rFont val="ＭＳ Ｐ明朝"/>
        <family val="1"/>
        <charset val="128"/>
      </rPr>
      <t xml:space="preserve"> 体がだるい</t>
    </r>
    <rPh sb="2" eb="4">
      <t>ズツウ</t>
    </rPh>
    <rPh sb="15" eb="16">
      <t>イタ</t>
    </rPh>
    <rPh sb="20" eb="22">
      <t>イキグル</t>
    </rPh>
    <rPh sb="27" eb="28">
      <t>カラダ</t>
    </rPh>
    <phoneticPr fontId="15"/>
  </si>
  <si>
    <t>監　督</t>
    <rPh sb="0" eb="1">
      <t>カン</t>
    </rPh>
    <rPh sb="2" eb="3">
      <t>トク</t>
    </rPh>
    <phoneticPr fontId="15"/>
  </si>
  <si>
    <t>　　． ℃</t>
    <phoneticPr fontId="15"/>
  </si>
  <si>
    <t>行　動　歴　の　記　録　　　　　　　　　No.</t>
    <rPh sb="0" eb="1">
      <t>ギョウ</t>
    </rPh>
    <rPh sb="2" eb="3">
      <t>ドウ</t>
    </rPh>
    <rPh sb="4" eb="5">
      <t>レキ</t>
    </rPh>
    <rPh sb="8" eb="9">
      <t>キ</t>
    </rPh>
    <rPh sb="10" eb="11">
      <t>ロク</t>
    </rPh>
    <phoneticPr fontId="41"/>
  </si>
  <si>
    <t>所属</t>
    <rPh sb="0" eb="2">
      <t>ショゾク</t>
    </rPh>
    <phoneticPr fontId="41"/>
  </si>
  <si>
    <t>日　付</t>
    <rPh sb="0" eb="1">
      <t>ニチ</t>
    </rPh>
    <rPh sb="2" eb="3">
      <t>フ</t>
    </rPh>
    <phoneticPr fontId="41"/>
  </si>
  <si>
    <t>行　先</t>
    <rPh sb="0" eb="1">
      <t>ギョウ</t>
    </rPh>
    <rPh sb="2" eb="3">
      <t>サキ</t>
    </rPh>
    <phoneticPr fontId="41"/>
  </si>
  <si>
    <t>滞在時間</t>
    <rPh sb="0" eb="2">
      <t>タイザイ</t>
    </rPh>
    <rPh sb="2" eb="4">
      <t>ジカン</t>
    </rPh>
    <phoneticPr fontId="41"/>
  </si>
  <si>
    <t>接　触　者</t>
    <rPh sb="0" eb="1">
      <t>セッ</t>
    </rPh>
    <rPh sb="2" eb="3">
      <t>ショク</t>
    </rPh>
    <rPh sb="4" eb="5">
      <t>シャ</t>
    </rPh>
    <phoneticPr fontId="41"/>
  </si>
  <si>
    <t>学校　部活動</t>
    <rPh sb="0" eb="2">
      <t>ガッコウ</t>
    </rPh>
    <rPh sb="3" eb="6">
      <t>ブカツドウ</t>
    </rPh>
    <phoneticPr fontId="41"/>
  </si>
  <si>
    <t>２時間</t>
    <rPh sb="1" eb="3">
      <t>ジカン</t>
    </rPh>
    <phoneticPr fontId="41"/>
  </si>
  <si>
    <t>部員全員</t>
    <rPh sb="0" eb="2">
      <t>ブイン</t>
    </rPh>
    <rPh sb="2" eb="4">
      <t>ゼンイン</t>
    </rPh>
    <phoneticPr fontId="41"/>
  </si>
  <si>
    <t>○△病院</t>
    <rPh sb="2" eb="4">
      <t>ビョウイン</t>
    </rPh>
    <phoneticPr fontId="41"/>
  </si>
  <si>
    <t>１時間</t>
    <rPh sb="1" eb="3">
      <t>ジカン</t>
    </rPh>
    <phoneticPr fontId="41"/>
  </si>
  <si>
    <t>担当施術者と受付担当者</t>
    <rPh sb="0" eb="2">
      <t>タントウ</t>
    </rPh>
    <rPh sb="2" eb="4">
      <t>セジュツ</t>
    </rPh>
    <rPh sb="4" eb="5">
      <t>シャ</t>
    </rPh>
    <rPh sb="6" eb="8">
      <t>ウケツケ</t>
    </rPh>
    <rPh sb="8" eb="11">
      <t>タントウシャ</t>
    </rPh>
    <phoneticPr fontId="41"/>
  </si>
  <si>
    <t>職　名</t>
    <rPh sb="0" eb="1">
      <t>ショク</t>
    </rPh>
    <rPh sb="2" eb="3">
      <t>メイ</t>
    </rPh>
    <phoneticPr fontId="42"/>
  </si>
  <si>
    <t>坂東太郎</t>
    <rPh sb="0" eb="2">
      <t>バンドウ</t>
    </rPh>
    <rPh sb="2" eb="4">
      <t>タロウ</t>
    </rPh>
    <phoneticPr fontId="42"/>
  </si>
  <si>
    <t>36．5℃</t>
    <phoneticPr fontId="15"/>
  </si>
  <si>
    <t>※</t>
    <phoneticPr fontId="42"/>
  </si>
  <si>
    <t>チーム同行者の表には記入しないこと。</t>
  </si>
  <si>
    <t>職名は下記の記載例に従い，記入すること。</t>
    <rPh sb="0" eb="2">
      <t>ショクメイ</t>
    </rPh>
    <rPh sb="3" eb="5">
      <t>カキ</t>
    </rPh>
    <rPh sb="6" eb="8">
      <t>キサイ</t>
    </rPh>
    <rPh sb="8" eb="9">
      <t>レイ</t>
    </rPh>
    <rPh sb="10" eb="11">
      <t>シタガ</t>
    </rPh>
    <rPh sb="13" eb="15">
      <t>キニュウ</t>
    </rPh>
    <phoneticPr fontId="42"/>
  </si>
  <si>
    <t>職名記載例</t>
    <rPh sb="0" eb="2">
      <t>ショクメイ</t>
    </rPh>
    <rPh sb="2" eb="4">
      <t>キサイ</t>
    </rPh>
    <rPh sb="4" eb="5">
      <t>レイ</t>
    </rPh>
    <phoneticPr fontId="42"/>
  </si>
  <si>
    <t>　　顧問　　　　　　　　　：顧問</t>
    <rPh sb="2" eb="4">
      <t>コモン</t>
    </rPh>
    <rPh sb="14" eb="16">
      <t>コモン</t>
    </rPh>
    <phoneticPr fontId="42"/>
  </si>
  <si>
    <t>　　学校が認める外部指導者：外部</t>
    <rPh sb="2" eb="4">
      <t>ガッコウ</t>
    </rPh>
    <rPh sb="5" eb="6">
      <t>ミト</t>
    </rPh>
    <rPh sb="8" eb="10">
      <t>ガイブ</t>
    </rPh>
    <rPh sb="10" eb="13">
      <t>シドウシャ</t>
    </rPh>
    <rPh sb="14" eb="16">
      <t>ガイブ</t>
    </rPh>
    <phoneticPr fontId="42"/>
  </si>
  <si>
    <t>　　チーム付き理学療法士　：ＰＴ</t>
    <rPh sb="5" eb="6">
      <t>ヅ</t>
    </rPh>
    <rPh sb="7" eb="12">
      <t>リガクリョウホウシ</t>
    </rPh>
    <phoneticPr fontId="42"/>
  </si>
  <si>
    <t>（一財）埼玉県高等学校野球連盟会長　様</t>
    <rPh sb="1" eb="2">
      <t>イチ</t>
    </rPh>
    <rPh sb="2" eb="3">
      <t>ザイ</t>
    </rPh>
    <rPh sb="4" eb="7">
      <t>サイタマケン</t>
    </rPh>
    <rPh sb="7" eb="9">
      <t>コウトウ</t>
    </rPh>
    <rPh sb="9" eb="11">
      <t>ガッコウ</t>
    </rPh>
    <rPh sb="11" eb="13">
      <t>ヤキュウ</t>
    </rPh>
    <rPh sb="13" eb="15">
      <t>レンメイ</t>
    </rPh>
    <rPh sb="15" eb="17">
      <t>カイチョウ</t>
    </rPh>
    <rPh sb="18" eb="19">
      <t>サマ</t>
    </rPh>
    <phoneticPr fontId="6"/>
  </si>
  <si>
    <t>TEL</t>
    <phoneticPr fontId="6"/>
  </si>
  <si>
    <t>責任教師氏名（職名）</t>
    <rPh sb="0" eb="2">
      <t>セキニン</t>
    </rPh>
    <rPh sb="2" eb="4">
      <t>キョウシ</t>
    </rPh>
    <rPh sb="4" eb="6">
      <t>シメイ</t>
    </rPh>
    <rPh sb="7" eb="9">
      <t>ショクメイ</t>
    </rPh>
    <phoneticPr fontId="6"/>
  </si>
  <si>
    <t>TEL</t>
    <phoneticPr fontId="6"/>
  </si>
  <si>
    <t>守備位置</t>
    <rPh sb="0" eb="2">
      <t>シュビ</t>
    </rPh>
    <rPh sb="2" eb="4">
      <t>イチ</t>
    </rPh>
    <phoneticPr fontId="6"/>
  </si>
  <si>
    <t>背番号</t>
    <rPh sb="0" eb="3">
      <t>セバンゴウ</t>
    </rPh>
    <phoneticPr fontId="6"/>
  </si>
  <si>
    <t>フリガナ</t>
    <phoneticPr fontId="6"/>
  </si>
  <si>
    <t>入学</t>
    <rPh sb="0" eb="2">
      <t>ニュウガク</t>
    </rPh>
    <phoneticPr fontId="6"/>
  </si>
  <si>
    <t>又　は　転入学</t>
    <rPh sb="0" eb="1">
      <t>マタ</t>
    </rPh>
    <rPh sb="4" eb="7">
      <t>テンニュウガク</t>
    </rPh>
    <phoneticPr fontId="6"/>
  </si>
  <si>
    <t>生　年　月　日</t>
    <rPh sb="0" eb="1">
      <t>ショウ</t>
    </rPh>
    <rPh sb="2" eb="3">
      <t>トシ</t>
    </rPh>
    <rPh sb="4" eb="5">
      <t>ツキ</t>
    </rPh>
    <rPh sb="6" eb="7">
      <t>ヒ</t>
    </rPh>
    <phoneticPr fontId="6"/>
  </si>
  <si>
    <t>備　　　考</t>
    <rPh sb="0" eb="1">
      <t>ソナエ</t>
    </rPh>
    <rPh sb="4" eb="5">
      <t>コウ</t>
    </rPh>
    <phoneticPr fontId="6"/>
  </si>
  <si>
    <t>氏名</t>
    <rPh sb="0" eb="2">
      <t>シメイ</t>
    </rPh>
    <phoneticPr fontId="6"/>
  </si>
  <si>
    <t>出身中学校</t>
    <rPh sb="0" eb="2">
      <t>シュッシン</t>
    </rPh>
    <rPh sb="2" eb="5">
      <t>チュウガッコウ</t>
    </rPh>
    <phoneticPr fontId="6"/>
  </si>
  <si>
    <t>転入学の場合の許可年月日等記入欄</t>
    <rPh sb="0" eb="3">
      <t>テンニュウガク</t>
    </rPh>
    <rPh sb="4" eb="6">
      <t>バアイ</t>
    </rPh>
    <rPh sb="7" eb="9">
      <t>キョカ</t>
    </rPh>
    <rPh sb="9" eb="12">
      <t>ネンガッピ</t>
    </rPh>
    <rPh sb="12" eb="13">
      <t>トウ</t>
    </rPh>
    <rPh sb="13" eb="16">
      <t>キニュウラン</t>
    </rPh>
    <phoneticPr fontId="6"/>
  </si>
  <si>
    <t>投　　手</t>
    <rPh sb="0" eb="1">
      <t>トウ</t>
    </rPh>
    <rPh sb="3" eb="4">
      <t>テ</t>
    </rPh>
    <phoneticPr fontId="6"/>
  </si>
  <si>
    <t>捕　　手</t>
    <rPh sb="0" eb="1">
      <t>ツカ</t>
    </rPh>
    <rPh sb="3" eb="4">
      <t>テ</t>
    </rPh>
    <phoneticPr fontId="6"/>
  </si>
  <si>
    <t>一塁手</t>
    <rPh sb="0" eb="3">
      <t>イチルイシュ</t>
    </rPh>
    <phoneticPr fontId="6"/>
  </si>
  <si>
    <t>二塁手</t>
    <rPh sb="0" eb="3">
      <t>ニルイシュ</t>
    </rPh>
    <phoneticPr fontId="6"/>
  </si>
  <si>
    <t>三塁手</t>
    <rPh sb="0" eb="3">
      <t>サンルイシュ</t>
    </rPh>
    <phoneticPr fontId="6"/>
  </si>
  <si>
    <t>遊撃手</t>
    <rPh sb="0" eb="3">
      <t>ユウゲキシュ</t>
    </rPh>
    <phoneticPr fontId="6"/>
  </si>
  <si>
    <t>左翼手</t>
    <rPh sb="0" eb="3">
      <t>サヨクシュ</t>
    </rPh>
    <phoneticPr fontId="6"/>
  </si>
  <si>
    <t>中堅手</t>
    <rPh sb="0" eb="3">
      <t>チュウケンシュ</t>
    </rPh>
    <phoneticPr fontId="6"/>
  </si>
  <si>
    <t>右翼手</t>
    <rPh sb="0" eb="3">
      <t>ウヨクシュ</t>
    </rPh>
    <phoneticPr fontId="6"/>
  </si>
  <si>
    <t>補　　欠</t>
    <rPh sb="0" eb="1">
      <t>タスク</t>
    </rPh>
    <rPh sb="3" eb="4">
      <t>ケツ</t>
    </rPh>
    <phoneticPr fontId="6"/>
  </si>
  <si>
    <t>〃</t>
    <phoneticPr fontId="6"/>
  </si>
  <si>
    <t>（主将には背番号に○印をつける）</t>
    <rPh sb="1" eb="3">
      <t>シュショウ</t>
    </rPh>
    <rPh sb="5" eb="8">
      <t>セバンゴウ</t>
    </rPh>
    <rPh sb="10" eb="11">
      <t>シルシ</t>
    </rPh>
    <phoneticPr fontId="6"/>
  </si>
  <si>
    <t>上記は本校生徒であって、所定の出場資格を有し、野球競技に耐えうる生徒であることを証明します。</t>
    <rPh sb="0" eb="2">
      <t>ジョウキ</t>
    </rPh>
    <rPh sb="3" eb="5">
      <t>ホンコウ</t>
    </rPh>
    <rPh sb="5" eb="7">
      <t>セイト</t>
    </rPh>
    <rPh sb="12" eb="14">
      <t>ショテイ</t>
    </rPh>
    <rPh sb="15" eb="17">
      <t>シュツジョウ</t>
    </rPh>
    <rPh sb="17" eb="19">
      <t>シカク</t>
    </rPh>
    <rPh sb="20" eb="21">
      <t>ユウ</t>
    </rPh>
    <rPh sb="23" eb="25">
      <t>ヤキュウ</t>
    </rPh>
    <rPh sb="25" eb="27">
      <t>キョウギ</t>
    </rPh>
    <rPh sb="28" eb="29">
      <t>タ</t>
    </rPh>
    <rPh sb="32" eb="34">
      <t>セイト</t>
    </rPh>
    <rPh sb="40" eb="42">
      <t>ショウメイ</t>
    </rPh>
    <phoneticPr fontId="6"/>
  </si>
  <si>
    <t>学校長氏名印</t>
    <rPh sb="0" eb="3">
      <t>ガッコウチョウ</t>
    </rPh>
    <rPh sb="3" eb="5">
      <t>シメイ</t>
    </rPh>
    <rPh sb="5" eb="6">
      <t>イン</t>
    </rPh>
    <phoneticPr fontId="6"/>
  </si>
  <si>
    <t>印</t>
    <rPh sb="0" eb="1">
      <t>イン</t>
    </rPh>
    <phoneticPr fontId="6"/>
  </si>
  <si>
    <t>TEL</t>
    <phoneticPr fontId="6"/>
  </si>
  <si>
    <t>フリガナ</t>
    <phoneticPr fontId="6"/>
  </si>
  <si>
    <t>フリガナ</t>
    <phoneticPr fontId="6"/>
  </si>
  <si>
    <t>〃</t>
    <phoneticPr fontId="6"/>
  </si>
  <si>
    <t>〃</t>
    <phoneticPr fontId="6"/>
  </si>
  <si>
    <t>〃</t>
    <phoneticPr fontId="6"/>
  </si>
  <si>
    <t>【提出先】保護者から校長へ提出（　　月　　日まで）</t>
    <rPh sb="1" eb="3">
      <t>テイシュツ</t>
    </rPh>
    <rPh sb="3" eb="4">
      <t>サキ</t>
    </rPh>
    <rPh sb="5" eb="8">
      <t>ホゴシャ</t>
    </rPh>
    <rPh sb="10" eb="12">
      <t>コウチョウ</t>
    </rPh>
    <rPh sb="13" eb="15">
      <t>テイシュツ</t>
    </rPh>
    <rPh sb="18" eb="19">
      <t>ガツ</t>
    </rPh>
    <rPh sb="21" eb="22">
      <t>ニチ</t>
    </rPh>
    <phoneticPr fontId="41"/>
  </si>
  <si>
    <t>同意書</t>
    <rPh sb="0" eb="3">
      <t>ドウイショ</t>
    </rPh>
    <phoneticPr fontId="41"/>
  </si>
  <si>
    <r>
      <t>（一財）埼玉県高等学校野球連盟　</t>
    </r>
    <r>
      <rPr>
        <sz val="11"/>
        <color theme="1"/>
        <rFont val="ＭＳ 明朝"/>
        <family val="1"/>
        <charset val="128"/>
      </rPr>
      <t>ならびに</t>
    </r>
    <rPh sb="1" eb="2">
      <t>イチ</t>
    </rPh>
    <rPh sb="2" eb="3">
      <t>ザイ</t>
    </rPh>
    <rPh sb="4" eb="7">
      <t>サイタマケン</t>
    </rPh>
    <rPh sb="7" eb="9">
      <t>コウトウ</t>
    </rPh>
    <rPh sb="9" eb="11">
      <t>ガッコウ</t>
    </rPh>
    <rPh sb="11" eb="13">
      <t>ヤキュウ</t>
    </rPh>
    <rPh sb="13" eb="15">
      <t>レンメイ</t>
    </rPh>
    <phoneticPr fontId="41"/>
  </si>
  <si>
    <t>学校名</t>
    <rPh sb="0" eb="3">
      <t>ガッコウメイ</t>
    </rPh>
    <phoneticPr fontId="41"/>
  </si>
  <si>
    <t>殿</t>
    <rPh sb="0" eb="1">
      <t>ドノ</t>
    </rPh>
    <phoneticPr fontId="41"/>
  </si>
  <si>
    <t>校長名</t>
    <rPh sb="0" eb="3">
      <t>コウチョウメイ</t>
    </rPh>
    <phoneticPr fontId="41"/>
  </si>
  <si>
    <t>問題はありません。同大会の開催要項、大会参加者資格規定、日本学生野球憲章、</t>
    <rPh sb="28" eb="30">
      <t>ニホン</t>
    </rPh>
    <rPh sb="30" eb="32">
      <t>ガクセイ</t>
    </rPh>
    <rPh sb="32" eb="34">
      <t>ヤキュウ</t>
    </rPh>
    <rPh sb="34" eb="36">
      <t>ケンショウ</t>
    </rPh>
    <phoneticPr fontId="41"/>
  </si>
  <si>
    <t>感染防止対策ガイドラインにしたがい同大会に参加することに同意します。</t>
    <phoneticPr fontId="41"/>
  </si>
  <si>
    <t>参加者名</t>
    <rPh sb="0" eb="3">
      <t>サンカシャ</t>
    </rPh>
    <rPh sb="3" eb="4">
      <t>メイ</t>
    </rPh>
    <phoneticPr fontId="41"/>
  </si>
  <si>
    <t>保護者名</t>
    <rPh sb="0" eb="3">
      <t>ホゴシャ</t>
    </rPh>
    <rPh sb="3" eb="4">
      <t>メイ</t>
    </rPh>
    <phoneticPr fontId="41"/>
  </si>
  <si>
    <t>印</t>
    <rPh sb="0" eb="1">
      <t>イン</t>
    </rPh>
    <phoneticPr fontId="41"/>
  </si>
  <si>
    <t>※参加者が生徒の場合は保護者も署名捺印してください。</t>
    <rPh sb="1" eb="4">
      <t>サンカシャ</t>
    </rPh>
    <rPh sb="5" eb="7">
      <t>セイト</t>
    </rPh>
    <rPh sb="8" eb="10">
      <t>バアイ</t>
    </rPh>
    <rPh sb="11" eb="14">
      <t>ホゴシャ</t>
    </rPh>
    <rPh sb="15" eb="17">
      <t>ショメイ</t>
    </rPh>
    <rPh sb="17" eb="19">
      <t>ナツイン</t>
    </rPh>
    <phoneticPr fontId="41"/>
  </si>
  <si>
    <t>秋</t>
    <rPh sb="0" eb="1">
      <t>アキ</t>
    </rPh>
    <phoneticPr fontId="6"/>
  </si>
  <si>
    <t>春</t>
    <rPh sb="0" eb="1">
      <t>ハル</t>
    </rPh>
    <phoneticPr fontId="6"/>
  </si>
  <si>
    <t>夏</t>
    <rPh sb="0" eb="1">
      <t>ナツ</t>
    </rPh>
    <phoneticPr fontId="6"/>
  </si>
  <si>
    <t>令和３年　　 月　　 日</t>
    <phoneticPr fontId="15"/>
  </si>
  <si>
    <t>顧問</t>
    <rPh sb="0" eb="2">
      <t>コモン</t>
    </rPh>
    <phoneticPr fontId="42"/>
  </si>
  <si>
    <t>顧問，学校が認める外部指導者，チーム付き理学療法士はこの表に記入すること。</t>
    <rPh sb="0" eb="2">
      <t>コモン</t>
    </rPh>
    <rPh sb="3" eb="5">
      <t>ガッコウ</t>
    </rPh>
    <rPh sb="6" eb="7">
      <t>ミト</t>
    </rPh>
    <rPh sb="9" eb="11">
      <t>ガイブ</t>
    </rPh>
    <rPh sb="11" eb="14">
      <t>シドウシャ</t>
    </rPh>
    <rPh sb="18" eb="19">
      <t>ヅ</t>
    </rPh>
    <rPh sb="20" eb="22">
      <t>リガク</t>
    </rPh>
    <rPh sb="22" eb="25">
      <t>リョウホウシ</t>
    </rPh>
    <phoneticPr fontId="42"/>
  </si>
  <si>
    <t>責任教師・監督はこの表に記入せず、チーム同行者の表に記入すること。</t>
    <rPh sb="0" eb="4">
      <t>セキニンキョウシ</t>
    </rPh>
    <rPh sb="5" eb="7">
      <t>カントク</t>
    </rPh>
    <rPh sb="10" eb="11">
      <t>ヒョウ</t>
    </rPh>
    <rPh sb="12" eb="14">
      <t>キニュウ</t>
    </rPh>
    <rPh sb="20" eb="23">
      <t>ドウコウシャ</t>
    </rPh>
    <rPh sb="24" eb="25">
      <t>ヒョウ</t>
    </rPh>
    <rPh sb="26" eb="28">
      <t>キニュウ</t>
    </rPh>
    <phoneticPr fontId="42"/>
  </si>
  <si>
    <t>保護者</t>
    <rPh sb="0" eb="3">
      <t>ホゴシャ</t>
    </rPh>
    <phoneticPr fontId="15"/>
  </si>
  <si>
    <t>引率責任者</t>
    <rPh sb="0" eb="2">
      <t>インソツ</t>
    </rPh>
    <rPh sb="2" eb="4">
      <t>セキニン</t>
    </rPh>
    <rPh sb="4" eb="5">
      <t>シャ</t>
    </rPh>
    <phoneticPr fontId="15"/>
  </si>
  <si>
    <t>応援生徒</t>
    <rPh sb="0" eb="2">
      <t>オウエン</t>
    </rPh>
    <rPh sb="2" eb="4">
      <t>セイト</t>
    </rPh>
    <phoneticPr fontId="15"/>
  </si>
  <si>
    <t>学校番号</t>
    <rPh sb="0" eb="2">
      <t>ガッコウ</t>
    </rPh>
    <rPh sb="2" eb="4">
      <t>バンゴウ</t>
    </rPh>
    <phoneticPr fontId="6"/>
  </si>
  <si>
    <t>（一財）埼玉県高等学校野球連盟会長　様</t>
    <rPh sb="1" eb="2">
      <t>イッ</t>
    </rPh>
    <rPh sb="2" eb="3">
      <t>ザイ</t>
    </rPh>
    <rPh sb="4" eb="7">
      <t>サイタマケン</t>
    </rPh>
    <rPh sb="7" eb="9">
      <t>コウトウ</t>
    </rPh>
    <rPh sb="9" eb="11">
      <t>ガッコウ</t>
    </rPh>
    <rPh sb="11" eb="13">
      <t>ヤキュウ</t>
    </rPh>
    <rPh sb="13" eb="15">
      <t>レンメイ</t>
    </rPh>
    <rPh sb="15" eb="17">
      <t>カイチョウ</t>
    </rPh>
    <rPh sb="18" eb="19">
      <t>サマ</t>
    </rPh>
    <phoneticPr fontId="6"/>
  </si>
  <si>
    <t>ＴＥＬ</t>
    <phoneticPr fontId="6"/>
  </si>
  <si>
    <t>部長（顧問）住所氏名</t>
    <rPh sb="0" eb="2">
      <t>ブチョウ</t>
    </rPh>
    <rPh sb="3" eb="5">
      <t>コモン</t>
    </rPh>
    <rPh sb="6" eb="8">
      <t>ジュウショ</t>
    </rPh>
    <rPh sb="8" eb="10">
      <t>シメイ</t>
    </rPh>
    <phoneticPr fontId="6"/>
  </si>
  <si>
    <t>監督住所氏名</t>
    <rPh sb="0" eb="2">
      <t>カントク</t>
    </rPh>
    <rPh sb="2" eb="4">
      <t>ジュウショ</t>
    </rPh>
    <rPh sb="4" eb="6">
      <t>シメイ</t>
    </rPh>
    <phoneticPr fontId="6"/>
  </si>
  <si>
    <t>部員数</t>
    <rPh sb="0" eb="3">
      <t>ブインスウ</t>
    </rPh>
    <phoneticPr fontId="6"/>
  </si>
  <si>
    <t>１年</t>
    <rPh sb="1" eb="2">
      <t>ネン</t>
    </rPh>
    <phoneticPr fontId="6"/>
  </si>
  <si>
    <t>２年</t>
    <rPh sb="1" eb="2">
      <t>ネン</t>
    </rPh>
    <phoneticPr fontId="6"/>
  </si>
  <si>
    <t>３年</t>
    <rPh sb="1" eb="2">
      <t>ネン</t>
    </rPh>
    <phoneticPr fontId="6"/>
  </si>
  <si>
    <t>計</t>
    <rPh sb="0" eb="1">
      <t>ケイ</t>
    </rPh>
    <phoneticPr fontId="6"/>
  </si>
  <si>
    <t>男</t>
    <rPh sb="0" eb="1">
      <t>オトコ</t>
    </rPh>
    <phoneticPr fontId="6"/>
  </si>
  <si>
    <t>女</t>
    <rPh sb="0" eb="1">
      <t>オンナ</t>
    </rPh>
    <phoneticPr fontId="6"/>
  </si>
  <si>
    <t>うちマネージャー</t>
    <phoneticPr fontId="6"/>
  </si>
  <si>
    <t>番号</t>
    <rPh sb="0" eb="2">
      <t>バンゴウ</t>
    </rPh>
    <phoneticPr fontId="6"/>
  </si>
  <si>
    <r>
      <t>入学</t>
    </r>
    <r>
      <rPr>
        <sz val="6"/>
        <rFont val="ＭＳ Ｐ明朝"/>
        <family val="1"/>
        <charset val="128"/>
      </rPr>
      <t>（又は転入学）</t>
    </r>
    <r>
      <rPr>
        <sz val="11"/>
        <rFont val="ＭＳ Ｐ明朝"/>
        <family val="1"/>
        <charset val="128"/>
      </rPr>
      <t>月日</t>
    </r>
    <rPh sb="0" eb="2">
      <t>ニュウガク</t>
    </rPh>
    <rPh sb="3" eb="4">
      <t>マタ</t>
    </rPh>
    <rPh sb="5" eb="8">
      <t>テンニュウガク</t>
    </rPh>
    <rPh sb="9" eb="11">
      <t>ガッピ</t>
    </rPh>
    <phoneticPr fontId="6"/>
  </si>
  <si>
    <t>転入学の場合前の高校名及び資格許可年月日</t>
    <rPh sb="0" eb="3">
      <t>テンニュウガク</t>
    </rPh>
    <rPh sb="4" eb="6">
      <t>バアイ</t>
    </rPh>
    <rPh sb="6" eb="7">
      <t>マエ</t>
    </rPh>
    <rPh sb="8" eb="11">
      <t>コウコウメイ</t>
    </rPh>
    <rPh sb="11" eb="12">
      <t>オヨ</t>
    </rPh>
    <rPh sb="13" eb="15">
      <t>シカク</t>
    </rPh>
    <rPh sb="15" eb="17">
      <t>キョカ</t>
    </rPh>
    <rPh sb="17" eb="20">
      <t>ネンガッピ</t>
    </rPh>
    <phoneticPr fontId="6"/>
  </si>
  <si>
    <t>上記のとおり登録します。</t>
    <rPh sb="0" eb="2">
      <t>ジョウキ</t>
    </rPh>
    <rPh sb="6" eb="8">
      <t>トウロク</t>
    </rPh>
    <phoneticPr fontId="6"/>
  </si>
  <si>
    <t>学校長氏名</t>
    <rPh sb="0" eb="2">
      <t>ガッコウ</t>
    </rPh>
    <rPh sb="2" eb="3">
      <t>チョウ</t>
    </rPh>
    <rPh sb="3" eb="5">
      <t>シメイ</t>
    </rPh>
    <phoneticPr fontId="6"/>
  </si>
  <si>
    <t>（備考）</t>
    <rPh sb="1" eb="3">
      <t>ビコウ</t>
    </rPh>
    <phoneticPr fontId="6"/>
  </si>
  <si>
    <t>１．大会出場の選手はこの名簿の中から選ぶこと。</t>
    <rPh sb="2" eb="4">
      <t>タイカイ</t>
    </rPh>
    <rPh sb="4" eb="6">
      <t>シュツジョウ</t>
    </rPh>
    <rPh sb="7" eb="9">
      <t>センシュ</t>
    </rPh>
    <rPh sb="12" eb="14">
      <t>メイボ</t>
    </rPh>
    <rPh sb="15" eb="16">
      <t>ナカ</t>
    </rPh>
    <rPh sb="18" eb="19">
      <t>エラ</t>
    </rPh>
    <phoneticPr fontId="6"/>
  </si>
  <si>
    <t>２．年度途中で退部したものは登録抹消届を至急埼玉県高野連事務局宛提出のこと。</t>
    <rPh sb="2" eb="4">
      <t>ネンド</t>
    </rPh>
    <rPh sb="4" eb="6">
      <t>トチュウ</t>
    </rPh>
    <rPh sb="7" eb="9">
      <t>タイブ</t>
    </rPh>
    <rPh sb="14" eb="16">
      <t>トウロク</t>
    </rPh>
    <rPh sb="16" eb="18">
      <t>マッショウ</t>
    </rPh>
    <rPh sb="18" eb="19">
      <t>トドケ</t>
    </rPh>
    <rPh sb="20" eb="22">
      <t>シキュウ</t>
    </rPh>
    <rPh sb="22" eb="25">
      <t>サイタマケン</t>
    </rPh>
    <rPh sb="25" eb="28">
      <t>コウヤレン</t>
    </rPh>
    <rPh sb="28" eb="31">
      <t>ジムキョク</t>
    </rPh>
    <rPh sb="31" eb="32">
      <t>アテ</t>
    </rPh>
    <rPh sb="32" eb="34">
      <t>テイシュツ</t>
    </rPh>
    <phoneticPr fontId="6"/>
  </si>
  <si>
    <t>３．年度の途中で入部したものについては、追加登録届を埼玉県高野連事務局宛提出のこと。</t>
    <rPh sb="2" eb="4">
      <t>ネンド</t>
    </rPh>
    <rPh sb="5" eb="7">
      <t>トチュウ</t>
    </rPh>
    <rPh sb="8" eb="10">
      <t>ニュウブ</t>
    </rPh>
    <rPh sb="20" eb="22">
      <t>ツイカ</t>
    </rPh>
    <rPh sb="22" eb="24">
      <t>トウロク</t>
    </rPh>
    <rPh sb="24" eb="25">
      <t>トドケ</t>
    </rPh>
    <rPh sb="26" eb="29">
      <t>サイタマケン</t>
    </rPh>
    <rPh sb="29" eb="32">
      <t>コウヤレン</t>
    </rPh>
    <rPh sb="32" eb="35">
      <t>ジムキョク</t>
    </rPh>
    <rPh sb="35" eb="36">
      <t>アテ</t>
    </rPh>
    <rPh sb="36" eb="38">
      <t>テイシュツ</t>
    </rPh>
    <phoneticPr fontId="6"/>
  </si>
  <si>
    <t>４．女子マネージャーも部員として登録すること。</t>
    <rPh sb="2" eb="4">
      <t>ジョシ</t>
    </rPh>
    <rPh sb="11" eb="13">
      <t>ブイン</t>
    </rPh>
    <rPh sb="16" eb="18">
      <t>トウロク</t>
    </rPh>
    <phoneticPr fontId="6"/>
  </si>
  <si>
    <t>ＴＥＬ</t>
    <phoneticPr fontId="6"/>
  </si>
  <si>
    <t>ＴＥＬ</t>
    <phoneticPr fontId="6"/>
  </si>
  <si>
    <t>ＴＥＬ</t>
    <phoneticPr fontId="6"/>
  </si>
  <si>
    <t>ＴＥＬ</t>
    <phoneticPr fontId="6"/>
  </si>
  <si>
    <t>ＴＥＬ</t>
    <phoneticPr fontId="6"/>
  </si>
  <si>
    <t>ＴＥＬ</t>
    <phoneticPr fontId="6"/>
  </si>
  <si>
    <t>ＴＥＬ</t>
    <phoneticPr fontId="6"/>
  </si>
  <si>
    <t>選手資格証明書</t>
    <rPh sb="0" eb="2">
      <t>センシュ</t>
    </rPh>
    <rPh sb="2" eb="4">
      <t>シカク</t>
    </rPh>
    <rPh sb="4" eb="7">
      <t>ショウメイショ</t>
    </rPh>
    <phoneticPr fontId="15"/>
  </si>
  <si>
    <t>学校名</t>
    <rPh sb="0" eb="2">
      <t>ガッコウ</t>
    </rPh>
    <rPh sb="2" eb="3">
      <t>メイ</t>
    </rPh>
    <phoneticPr fontId="15"/>
  </si>
  <si>
    <t xml:space="preserve"> ▽校長印は必ず公印をご捺印下さい　　▽身長・体重は整数で記入してください（四捨五入）　　▽主将には背番号に必ず◎印をつけて下さい　　▽背番号下のカッコ内は守備位置（投・捕・内・外）を記入して下さい</t>
    <rPh sb="2" eb="4">
      <t>コウチョウ</t>
    </rPh>
    <rPh sb="4" eb="5">
      <t>イン</t>
    </rPh>
    <rPh sb="6" eb="7">
      <t>カナラ</t>
    </rPh>
    <rPh sb="8" eb="10">
      <t>コウイン</t>
    </rPh>
    <rPh sb="12" eb="14">
      <t>ナツイン</t>
    </rPh>
    <rPh sb="14" eb="15">
      <t>クダ</t>
    </rPh>
    <rPh sb="20" eb="22">
      <t>シンチョウ</t>
    </rPh>
    <rPh sb="23" eb="25">
      <t>タイジュウ</t>
    </rPh>
    <rPh sb="26" eb="28">
      <t>セイスウ</t>
    </rPh>
    <rPh sb="29" eb="31">
      <t>キニュウ</t>
    </rPh>
    <rPh sb="38" eb="42">
      <t>シシャゴニュウ</t>
    </rPh>
    <rPh sb="46" eb="48">
      <t>シュショウ</t>
    </rPh>
    <rPh sb="50" eb="53">
      <t>セバンゴウ</t>
    </rPh>
    <rPh sb="54" eb="55">
      <t>カナラ</t>
    </rPh>
    <rPh sb="57" eb="58">
      <t>シルシ</t>
    </rPh>
    <rPh sb="62" eb="63">
      <t>クダ</t>
    </rPh>
    <rPh sb="68" eb="71">
      <t>セバンゴウ</t>
    </rPh>
    <rPh sb="71" eb="72">
      <t>シタ</t>
    </rPh>
    <rPh sb="76" eb="77">
      <t>ナイ</t>
    </rPh>
    <rPh sb="78" eb="80">
      <t>シュビ</t>
    </rPh>
    <rPh sb="80" eb="82">
      <t>イチ</t>
    </rPh>
    <rPh sb="83" eb="84">
      <t>トウ</t>
    </rPh>
    <rPh sb="85" eb="86">
      <t>ホ</t>
    </rPh>
    <rPh sb="87" eb="88">
      <t>ウチ</t>
    </rPh>
    <rPh sb="89" eb="90">
      <t>ソト</t>
    </rPh>
    <rPh sb="92" eb="94">
      <t>キニュウ</t>
    </rPh>
    <rPh sb="96" eb="97">
      <t>クダ</t>
    </rPh>
    <phoneticPr fontId="15"/>
  </si>
  <si>
    <t>背番号</t>
    <rPh sb="0" eb="3">
      <t>セバンゴウ</t>
    </rPh>
    <phoneticPr fontId="15"/>
  </si>
  <si>
    <t>(フリガナ)</t>
    <phoneticPr fontId="15"/>
  </si>
  <si>
    <t>学年</t>
    <rPh sb="0" eb="2">
      <t>ガクネン</t>
    </rPh>
    <phoneticPr fontId="15"/>
  </si>
  <si>
    <t>生 年 月 日</t>
    <rPh sb="0" eb="1">
      <t>ショウ</t>
    </rPh>
    <rPh sb="2" eb="3">
      <t>トシ</t>
    </rPh>
    <rPh sb="4" eb="5">
      <t>ツキ</t>
    </rPh>
    <rPh sb="6" eb="7">
      <t>ヒ</t>
    </rPh>
    <phoneticPr fontId="15"/>
  </si>
  <si>
    <t>入 学 年 月</t>
    <rPh sb="0" eb="1">
      <t>イリ</t>
    </rPh>
    <rPh sb="2" eb="3">
      <t>ガク</t>
    </rPh>
    <rPh sb="4" eb="5">
      <t>トシ</t>
    </rPh>
    <rPh sb="6" eb="7">
      <t>ツキ</t>
    </rPh>
    <phoneticPr fontId="15"/>
  </si>
  <si>
    <t>身　長</t>
    <rPh sb="0" eb="1">
      <t>ミ</t>
    </rPh>
    <rPh sb="2" eb="3">
      <t>チョウ</t>
    </rPh>
    <phoneticPr fontId="15"/>
  </si>
  <si>
    <t>体　重</t>
    <rPh sb="0" eb="1">
      <t>カラダ</t>
    </rPh>
    <rPh sb="2" eb="3">
      <t>ジュウ</t>
    </rPh>
    <phoneticPr fontId="15"/>
  </si>
  <si>
    <t>投　　　打</t>
    <rPh sb="0" eb="1">
      <t>トウ</t>
    </rPh>
    <rPh sb="4" eb="5">
      <t>ダ</t>
    </rPh>
    <phoneticPr fontId="15"/>
  </si>
  <si>
    <t>出身中学校（都道府県名）</t>
    <rPh sb="0" eb="2">
      <t>シュッシン</t>
    </rPh>
    <rPh sb="2" eb="5">
      <t>チュウガッコウ</t>
    </rPh>
    <rPh sb="6" eb="10">
      <t>トドウフケン</t>
    </rPh>
    <rPh sb="10" eb="11">
      <t>メイ</t>
    </rPh>
    <phoneticPr fontId="15"/>
  </si>
  <si>
    <t>氏　　　　名</t>
    <rPh sb="0" eb="1">
      <t>シ</t>
    </rPh>
    <rPh sb="5" eb="6">
      <t>メイ</t>
    </rPh>
    <phoneticPr fontId="15"/>
  </si>
  <si>
    <t>(西　暦)</t>
    <rPh sb="1" eb="2">
      <t>ニシ</t>
    </rPh>
    <rPh sb="3" eb="4">
      <t>コヨミ</t>
    </rPh>
    <phoneticPr fontId="15"/>
  </si>
  <si>
    <t>(㎝)</t>
    <phoneticPr fontId="15"/>
  </si>
  <si>
    <t>(㎏)</t>
    <phoneticPr fontId="15"/>
  </si>
  <si>
    <t>(○で囲む)</t>
    <rPh sb="3" eb="4">
      <t>カコ</t>
    </rPh>
    <phoneticPr fontId="15"/>
  </si>
  <si>
    <t>右</t>
    <rPh sb="0" eb="1">
      <t>ミギ</t>
    </rPh>
    <phoneticPr fontId="15"/>
  </si>
  <si>
    <t>左</t>
    <rPh sb="0" eb="1">
      <t>ヒダリ</t>
    </rPh>
    <phoneticPr fontId="15"/>
  </si>
  <si>
    <t>▽出身中学校が他都道府県の場合に限り、カッコ内に都道府県名を記入のこと</t>
  </si>
  <si>
    <t>（  ）</t>
    <phoneticPr fontId="15"/>
  </si>
  <si>
    <t>▽この書類のデータは大会運営に使用するほか、報道各社に公開します</t>
    <rPh sb="3" eb="5">
      <t>ショルイ</t>
    </rPh>
    <rPh sb="10" eb="12">
      <t>タイカイ</t>
    </rPh>
    <rPh sb="12" eb="14">
      <t>ウンエイ</t>
    </rPh>
    <rPh sb="15" eb="17">
      <t>シヨウ</t>
    </rPh>
    <rPh sb="22" eb="24">
      <t>ホウドウ</t>
    </rPh>
    <rPh sb="24" eb="26">
      <t>カクシャ</t>
    </rPh>
    <rPh sb="27" eb="29">
      <t>コウカイ</t>
    </rPh>
    <phoneticPr fontId="6"/>
  </si>
  <si>
    <t>責任教師</t>
    <rPh sb="0" eb="1">
      <t>セキ</t>
    </rPh>
    <rPh sb="1" eb="2">
      <t>ニン</t>
    </rPh>
    <rPh sb="2" eb="3">
      <t>キョウ</t>
    </rPh>
    <rPh sb="3" eb="4">
      <t>シ</t>
    </rPh>
    <phoneticPr fontId="15"/>
  </si>
  <si>
    <r>
      <t xml:space="preserve"> </t>
    </r>
    <r>
      <rPr>
        <sz val="7"/>
        <rFont val="ＭＳ ゴシック"/>
        <family val="3"/>
        <charset val="128"/>
      </rPr>
      <t>生年月日</t>
    </r>
    <r>
      <rPr>
        <sz val="7"/>
        <rFont val="ＭＳ 明朝"/>
        <family val="1"/>
        <charset val="128"/>
      </rPr>
      <t>(西暦)</t>
    </r>
    <rPh sb="1" eb="3">
      <t>セイネン</t>
    </rPh>
    <rPh sb="3" eb="5">
      <t>ガッピ</t>
    </rPh>
    <rPh sb="6" eb="8">
      <t>セイレキ</t>
    </rPh>
    <phoneticPr fontId="15"/>
  </si>
  <si>
    <t>監督</t>
    <rPh sb="0" eb="2">
      <t>カントク</t>
    </rPh>
    <phoneticPr fontId="15"/>
  </si>
  <si>
    <t>・</t>
  </si>
  <si>
    <t>・</t>
    <phoneticPr fontId="6"/>
  </si>
  <si>
    <t>記録員氏名</t>
    <rPh sb="0" eb="3">
      <t>キロクイン</t>
    </rPh>
    <rPh sb="3" eb="5">
      <t>シメイ</t>
    </rPh>
    <phoneticPr fontId="15"/>
  </si>
  <si>
    <t>校名表記</t>
    <rPh sb="0" eb="2">
      <t>コウメイ</t>
    </rPh>
    <rPh sb="2" eb="4">
      <t>ヒョウキ</t>
    </rPh>
    <phoneticPr fontId="6"/>
  </si>
  <si>
    <t>２文字</t>
    <rPh sb="1" eb="3">
      <t>モジ</t>
    </rPh>
    <phoneticPr fontId="6"/>
  </si>
  <si>
    <t>３文字</t>
    <rPh sb="1" eb="3">
      <t>モジ</t>
    </rPh>
    <phoneticPr fontId="6"/>
  </si>
  <si>
    <t>選手は大会参加者資格規定に相違ないことを証明します</t>
    <rPh sb="0" eb="2">
      <t>センシュ</t>
    </rPh>
    <rPh sb="3" eb="5">
      <t>タイカイ</t>
    </rPh>
    <rPh sb="5" eb="7">
      <t>サンカ</t>
    </rPh>
    <rPh sb="7" eb="8">
      <t>シャ</t>
    </rPh>
    <rPh sb="8" eb="10">
      <t>シカク</t>
    </rPh>
    <rPh sb="10" eb="12">
      <t>キテイ</t>
    </rPh>
    <rPh sb="13" eb="15">
      <t>ソウイ</t>
    </rPh>
    <rPh sb="20" eb="22">
      <t>ショウメイ</t>
    </rPh>
    <phoneticPr fontId="15"/>
  </si>
  <si>
    <t>年</t>
    <rPh sb="0" eb="1">
      <t>ネン</t>
    </rPh>
    <phoneticPr fontId="15"/>
  </si>
  <si>
    <t>月</t>
    <rPh sb="0" eb="1">
      <t>ツキ</t>
    </rPh>
    <phoneticPr fontId="15"/>
  </si>
  <si>
    <t>日</t>
    <rPh sb="0" eb="1">
      <t>ヒ</t>
    </rPh>
    <phoneticPr fontId="15"/>
  </si>
  <si>
    <t>学校所在地</t>
    <rPh sb="0" eb="2">
      <t>ガッコウ</t>
    </rPh>
    <rPh sb="2" eb="5">
      <t>ショザイチ</t>
    </rPh>
    <phoneticPr fontId="15"/>
  </si>
  <si>
    <t>学校電話番号</t>
    <rPh sb="0" eb="2">
      <t>ガッコウ</t>
    </rPh>
    <rPh sb="2" eb="4">
      <t>デンワ</t>
    </rPh>
    <rPh sb="4" eb="6">
      <t>バンゴウ</t>
    </rPh>
    <phoneticPr fontId="15"/>
  </si>
  <si>
    <t>（</t>
    <phoneticPr fontId="15"/>
  </si>
  <si>
    <t>）</t>
    <phoneticPr fontId="15"/>
  </si>
  <si>
    <t>－</t>
    <phoneticPr fontId="15"/>
  </si>
  <si>
    <t>校長印　(公印)</t>
    <rPh sb="0" eb="2">
      <t>コウチョウ</t>
    </rPh>
    <rPh sb="2" eb="3">
      <t>イン</t>
    </rPh>
    <rPh sb="5" eb="7">
      <t>コウイン</t>
    </rPh>
    <phoneticPr fontId="15"/>
  </si>
  <si>
    <t>校長名</t>
    <rPh sb="0" eb="2">
      <t>コウチョウ</t>
    </rPh>
    <rPh sb="2" eb="3">
      <t>メイ</t>
    </rPh>
    <phoneticPr fontId="15"/>
  </si>
  <si>
    <t>選手健康証明書</t>
    <rPh sb="0" eb="2">
      <t>センシュ</t>
    </rPh>
    <rPh sb="2" eb="4">
      <t>ケンコウ</t>
    </rPh>
    <rPh sb="4" eb="7">
      <t>ショウメイショ</t>
    </rPh>
    <phoneticPr fontId="15"/>
  </si>
  <si>
    <t>上記の者</t>
    <rPh sb="0" eb="2">
      <t>ジョウキノ</t>
    </rPh>
    <phoneticPr fontId="15"/>
  </si>
  <si>
    <t>全員健康診断の時点では</t>
    <rPh sb="0" eb="2">
      <t>ゼンイン</t>
    </rPh>
    <rPh sb="2" eb="4">
      <t>ケンコウ</t>
    </rPh>
    <rPh sb="4" eb="6">
      <t>シンダン</t>
    </rPh>
    <rPh sb="7" eb="9">
      <t>ジテン</t>
    </rPh>
    <phoneticPr fontId="15"/>
  </si>
  <si>
    <t>問題がないことを証明します</t>
    <rPh sb="0" eb="2">
      <t>モンダイ</t>
    </rPh>
    <rPh sb="8" eb="10">
      <t>ショウメイ</t>
    </rPh>
    <phoneticPr fontId="15"/>
  </si>
  <si>
    <t>学校医</t>
    <rPh sb="0" eb="2">
      <t>ガッコウ</t>
    </rPh>
    <rPh sb="2" eb="3">
      <t>イ</t>
    </rPh>
    <phoneticPr fontId="15"/>
  </si>
  <si>
    <t>学校医　印</t>
    <rPh sb="0" eb="2">
      <t>ガッコウ</t>
    </rPh>
    <rPh sb="2" eb="3">
      <t>イ</t>
    </rPh>
    <rPh sb="4" eb="5">
      <t>イン</t>
    </rPh>
    <phoneticPr fontId="15"/>
  </si>
  <si>
    <t>全国高校野球選手権大会 地方大会用</t>
    <rPh sb="0" eb="2">
      <t>ゼンコク</t>
    </rPh>
    <rPh sb="2" eb="4">
      <t>コウコウ</t>
    </rPh>
    <rPh sb="4" eb="6">
      <t>ヤキュウ</t>
    </rPh>
    <rPh sb="6" eb="9">
      <t>センシュケン</t>
    </rPh>
    <rPh sb="9" eb="11">
      <t>タイカイ</t>
    </rPh>
    <rPh sb="12" eb="14">
      <t>チホウ</t>
    </rPh>
    <rPh sb="14" eb="17">
      <t>タイカイヨウ</t>
    </rPh>
    <phoneticPr fontId="15"/>
  </si>
  <si>
    <t>No.</t>
    <phoneticPr fontId="15"/>
  </si>
  <si>
    <t>　令和３年度　全国高等学校野球選手権埼玉大会　チーム同行者 検温確認表</t>
    <rPh sb="7" eb="9">
      <t>ゼンコク</t>
    </rPh>
    <rPh sb="9" eb="11">
      <t>コウトウ</t>
    </rPh>
    <rPh sb="11" eb="13">
      <t>ガッコウ</t>
    </rPh>
    <rPh sb="13" eb="15">
      <t>ヤキュウ</t>
    </rPh>
    <rPh sb="15" eb="18">
      <t>センシュケン</t>
    </rPh>
    <phoneticPr fontId="6"/>
  </si>
  <si>
    <t>　令和３年度　秋季埼玉県高等学校野球大会　チーム同行者 検温確認表</t>
    <rPh sb="7" eb="8">
      <t>アキ</t>
    </rPh>
    <phoneticPr fontId="6"/>
  </si>
  <si>
    <t>(選択)</t>
    <phoneticPr fontId="15"/>
  </si>
  <si>
    <t>　</t>
  </si>
  <si>
    <t>入学年月</t>
    <rPh sb="0" eb="1">
      <t>イリ</t>
    </rPh>
    <rPh sb="1" eb="2">
      <t>ガク</t>
    </rPh>
    <rPh sb="2" eb="3">
      <t>トシ</t>
    </rPh>
    <rPh sb="3" eb="4">
      <t>ツキ</t>
    </rPh>
    <phoneticPr fontId="15"/>
  </si>
  <si>
    <t>身　長
(cm)</t>
    <rPh sb="0" eb="1">
      <t>ミ</t>
    </rPh>
    <rPh sb="2" eb="3">
      <t>チョウ</t>
    </rPh>
    <phoneticPr fontId="15"/>
  </si>
  <si>
    <t>体　重
(kg)</t>
    <phoneticPr fontId="15"/>
  </si>
  <si>
    <t>投　打</t>
    <rPh sb="0" eb="1">
      <t>トウ</t>
    </rPh>
    <rPh sb="2" eb="3">
      <t>ダ</t>
    </rPh>
    <phoneticPr fontId="15"/>
  </si>
  <si>
    <r>
      <t>出身中学校</t>
    </r>
    <r>
      <rPr>
        <sz val="8"/>
        <rFont val="ＭＳ 明朝"/>
        <family val="1"/>
        <charset val="128"/>
      </rPr>
      <t>（都道府県名）</t>
    </r>
    <rPh sb="0" eb="2">
      <t>シュッシン</t>
    </rPh>
    <rPh sb="2" eb="5">
      <t>チュウガッコウ</t>
    </rPh>
    <rPh sb="6" eb="10">
      <t>トドウフケン</t>
    </rPh>
    <rPh sb="10" eb="11">
      <t>メイ</t>
    </rPh>
    <phoneticPr fontId="15"/>
  </si>
  <si>
    <t>▽校長印は必ず公印をご捺印ください</t>
    <rPh sb="1" eb="3">
      <t>コウチョウ</t>
    </rPh>
    <rPh sb="3" eb="4">
      <t>イン</t>
    </rPh>
    <rPh sb="5" eb="6">
      <t>カナラ</t>
    </rPh>
    <rPh sb="7" eb="9">
      <t>コウイン</t>
    </rPh>
    <rPh sb="11" eb="13">
      <t>ナツイン</t>
    </rPh>
    <phoneticPr fontId="15"/>
  </si>
  <si>
    <t>１
(投)</t>
    <rPh sb="3" eb="4">
      <t>トウ</t>
    </rPh>
    <phoneticPr fontId="15"/>
  </si>
  <si>
    <t>▽出身中学校が他都道府県の場合に限り、カッコ内に都道府県名を記入してください</t>
    <phoneticPr fontId="15"/>
  </si>
  <si>
    <t>２
(捕)</t>
    <rPh sb="3" eb="4">
      <t>ホ</t>
    </rPh>
    <phoneticPr fontId="15"/>
  </si>
  <si>
    <t>３
(一)</t>
    <rPh sb="3" eb="4">
      <t>イチ</t>
    </rPh>
    <phoneticPr fontId="15"/>
  </si>
  <si>
    <t>４
(二)</t>
    <rPh sb="3" eb="4">
      <t>ニ</t>
    </rPh>
    <phoneticPr fontId="15"/>
  </si>
  <si>
    <t>５
(三)</t>
    <rPh sb="3" eb="4">
      <t>サン</t>
    </rPh>
    <phoneticPr fontId="15"/>
  </si>
  <si>
    <t>▽身長・体重は整数で記入してください</t>
    <rPh sb="1" eb="3">
      <t>シンチョウ</t>
    </rPh>
    <rPh sb="4" eb="6">
      <t>タイジュウ</t>
    </rPh>
    <rPh sb="7" eb="9">
      <t>セイスウ</t>
    </rPh>
    <rPh sb="10" eb="12">
      <t>キニュウ</t>
    </rPh>
    <phoneticPr fontId="15"/>
  </si>
  <si>
    <t>６
(遊)</t>
    <rPh sb="3" eb="4">
      <t>アソ</t>
    </rPh>
    <phoneticPr fontId="15"/>
  </si>
  <si>
    <t>７
(左)</t>
    <rPh sb="3" eb="4">
      <t>ヒダリ</t>
    </rPh>
    <phoneticPr fontId="15"/>
  </si>
  <si>
    <t>８
(中)</t>
    <rPh sb="3" eb="4">
      <t>ナカ</t>
    </rPh>
    <phoneticPr fontId="15"/>
  </si>
  <si>
    <t>９
(右)</t>
    <rPh sb="3" eb="4">
      <t>ミギ</t>
    </rPh>
    <phoneticPr fontId="15"/>
  </si>
  <si>
    <t>10
()</t>
    <phoneticPr fontId="15"/>
  </si>
  <si>
    <t>11
()</t>
  </si>
  <si>
    <t>▽背番号下のカッコ内は守備位置(投・捕・内・外)を記入してください</t>
    <rPh sb="1" eb="4">
      <t>セバンゴウ</t>
    </rPh>
    <rPh sb="4" eb="5">
      <t>シタ</t>
    </rPh>
    <rPh sb="9" eb="10">
      <t>ナイ</t>
    </rPh>
    <rPh sb="11" eb="13">
      <t>シュビ</t>
    </rPh>
    <rPh sb="13" eb="15">
      <t>イチ</t>
    </rPh>
    <rPh sb="16" eb="17">
      <t>トウ</t>
    </rPh>
    <rPh sb="18" eb="19">
      <t>ホ</t>
    </rPh>
    <rPh sb="20" eb="21">
      <t>ナイ</t>
    </rPh>
    <rPh sb="22" eb="23">
      <t>ガイ</t>
    </rPh>
    <rPh sb="25" eb="27">
      <t>キニュウ</t>
    </rPh>
    <phoneticPr fontId="15"/>
  </si>
  <si>
    <t>12
()</t>
  </si>
  <si>
    <t>13
()</t>
  </si>
  <si>
    <t>▽この書類のデータは大会運営等で使用するほか、報道各社に提供します</t>
    <rPh sb="14" eb="15">
      <t>トウ</t>
    </rPh>
    <rPh sb="28" eb="30">
      <t>テイキョウ</t>
    </rPh>
    <phoneticPr fontId="15"/>
  </si>
  <si>
    <t>14
()</t>
  </si>
  <si>
    <t>15
()</t>
  </si>
  <si>
    <t>16
()</t>
  </si>
  <si>
    <t>17
()</t>
  </si>
  <si>
    <t>18
()</t>
  </si>
  <si>
    <t>19
()</t>
  </si>
  <si>
    <t>20
()</t>
  </si>
  <si>
    <t>生年月日（西暦）</t>
    <phoneticPr fontId="15"/>
  </si>
  <si>
    <t>記録員</t>
    <phoneticPr fontId="86" alignment="distributed"/>
  </si>
  <si>
    <t>生年月日（西暦）</t>
    <phoneticPr fontId="15"/>
  </si>
  <si>
    <t>選手は今大会の参加者資格規定に相違ないことを証明します</t>
    <rPh sb="0" eb="2">
      <t>センシュ</t>
    </rPh>
    <rPh sb="3" eb="4">
      <t>コン</t>
    </rPh>
    <rPh sb="4" eb="6">
      <t>タイカイ</t>
    </rPh>
    <rPh sb="7" eb="9">
      <t>サンカ</t>
    </rPh>
    <rPh sb="9" eb="10">
      <t>シャ</t>
    </rPh>
    <rPh sb="10" eb="12">
      <t>シカク</t>
    </rPh>
    <rPh sb="12" eb="14">
      <t>キテイ</t>
    </rPh>
    <rPh sb="15" eb="17">
      <t>ソウイ</t>
    </rPh>
    <rPh sb="22" eb="24">
      <t>ショウメイ</t>
    </rPh>
    <phoneticPr fontId="15"/>
  </si>
  <si>
    <t>月</t>
    <rPh sb="0" eb="1">
      <t>ゲツ</t>
    </rPh>
    <phoneticPr fontId="15"/>
  </si>
  <si>
    <t>（</t>
    <phoneticPr fontId="15"/>
  </si>
  <si>
    <t>）</t>
    <phoneticPr fontId="15"/>
  </si>
  <si>
    <t>－</t>
    <phoneticPr fontId="15"/>
  </si>
  <si>
    <t>(フリガナ)</t>
    <phoneticPr fontId="15"/>
  </si>
  <si>
    <t>上記の選手全員健康診断の時点では問題がないことを証明します</t>
    <rPh sb="0" eb="2">
      <t>ジョウキノ</t>
    </rPh>
    <rPh sb="3" eb="5">
      <t>センシュ</t>
    </rPh>
    <phoneticPr fontId="15"/>
  </si>
  <si>
    <t>２文字</t>
    <phoneticPr fontId="6"/>
  </si>
  <si>
    <t>３文字</t>
    <phoneticPr fontId="6"/>
  </si>
  <si>
    <t>校名表記</t>
    <phoneticPr fontId="6"/>
  </si>
  <si>
    <t>19
()</t>
    <phoneticPr fontId="6"/>
  </si>
  <si>
    <t>監　督</t>
    <phoneticPr fontId="86" alignment="distributed"/>
  </si>
  <si>
    <t>1
(投)</t>
    <rPh sb="3" eb="4">
      <t>トウ</t>
    </rPh>
    <phoneticPr fontId="15"/>
  </si>
  <si>
    <t>６
(遊)</t>
    <rPh sb="3" eb="4">
      <t>ユウ</t>
    </rPh>
    <phoneticPr fontId="15"/>
  </si>
  <si>
    <t>10
()</t>
    <phoneticPr fontId="15"/>
  </si>
  <si>
    <t>生年月日（西暦）</t>
    <phoneticPr fontId="15"/>
  </si>
  <si>
    <t>記録員</t>
    <phoneticPr fontId="86" alignment="distributed"/>
  </si>
  <si>
    <t>生年月日（西暦）</t>
    <phoneticPr fontId="15"/>
  </si>
  <si>
    <t>監　督</t>
    <phoneticPr fontId="86" alignment="distributed"/>
  </si>
  <si>
    <t>　令和４年度　春季埼玉県高等学校野球大会　チーム同行者 検温確認表</t>
    <rPh sb="7" eb="8">
      <t>ハル</t>
    </rPh>
    <phoneticPr fontId="6"/>
  </si>
  <si>
    <t>　私は、令和４年度春季埼玉県高等学校野球大会に参加するにあたり、健康上の</t>
    <rPh sb="1" eb="2">
      <t>ワタシ</t>
    </rPh>
    <rPh sb="4" eb="6">
      <t>レイワ</t>
    </rPh>
    <rPh sb="7" eb="9">
      <t>ネンド</t>
    </rPh>
    <rPh sb="9" eb="11">
      <t>シュンキ</t>
    </rPh>
    <rPh sb="11" eb="14">
      <t>サイタマケン</t>
    </rPh>
    <rPh sb="14" eb="16">
      <t>コウトウ</t>
    </rPh>
    <rPh sb="16" eb="18">
      <t>ガッコウ</t>
    </rPh>
    <rPh sb="18" eb="20">
      <t>ヤキュウ</t>
    </rPh>
    <rPh sb="20" eb="22">
      <t>タイカイ</t>
    </rPh>
    <rPh sb="23" eb="25">
      <t>サンカ</t>
    </rPh>
    <rPh sb="32" eb="35">
      <t>ケンコウジョウ</t>
    </rPh>
    <phoneticPr fontId="41"/>
  </si>
  <si>
    <t>　令和４年度　春季埼玉県高等学校野球大会　チームスタッフ等 検温確認表</t>
    <rPh sb="1" eb="3">
      <t>レイワ</t>
    </rPh>
    <rPh sb="4" eb="5">
      <t>ネン</t>
    </rPh>
    <rPh sb="5" eb="6">
      <t>ド</t>
    </rPh>
    <rPh sb="7" eb="9">
      <t>シュンキ</t>
    </rPh>
    <rPh sb="9" eb="12">
      <t>サイタマケン</t>
    </rPh>
    <rPh sb="12" eb="14">
      <t>コウトウ</t>
    </rPh>
    <rPh sb="14" eb="16">
      <t>ガッコウ</t>
    </rPh>
    <rPh sb="16" eb="18">
      <t>ヤキュウ</t>
    </rPh>
    <rPh sb="28" eb="29">
      <t>トウ</t>
    </rPh>
    <phoneticPr fontId="15"/>
  </si>
  <si>
    <t>令和４年　　 月　　 日</t>
    <phoneticPr fontId="15"/>
  </si>
  <si>
    <t>令和４年　　 月　　 日</t>
    <rPh sb="0" eb="2">
      <t>レイワ</t>
    </rPh>
    <phoneticPr fontId="15"/>
  </si>
  <si>
    <t>　令和４年度　春季埼玉県高等学校野球大会　来場保護者等一覧表</t>
    <rPh sb="1" eb="2">
      <t>レイ</t>
    </rPh>
    <rPh sb="2" eb="3">
      <t>カズ</t>
    </rPh>
    <rPh sb="4" eb="6">
      <t>ネンド</t>
    </rPh>
    <rPh sb="7" eb="9">
      <t>シュンキ</t>
    </rPh>
    <rPh sb="9" eb="12">
      <t>サイタマケン</t>
    </rPh>
    <rPh sb="12" eb="14">
      <t>コウトウ</t>
    </rPh>
    <rPh sb="14" eb="16">
      <t>ガッコウ</t>
    </rPh>
    <rPh sb="16" eb="18">
      <t>ヤキュウ</t>
    </rPh>
    <rPh sb="18" eb="20">
      <t>タイカイ</t>
    </rPh>
    <rPh sb="21" eb="23">
      <t>ライジョウ</t>
    </rPh>
    <rPh sb="23" eb="26">
      <t>ホゴシャ</t>
    </rPh>
    <rPh sb="26" eb="27">
      <t>トウ</t>
    </rPh>
    <rPh sb="27" eb="29">
      <t>イチラン</t>
    </rPh>
    <rPh sb="29" eb="30">
      <t>ヒョウ</t>
    </rPh>
    <phoneticPr fontId="15"/>
  </si>
  <si>
    <t>　令和４年度　春季埼玉県高等学校野球大会　学校関係者・応援生徒一覧表</t>
    <rPh sb="1" eb="2">
      <t>レイ</t>
    </rPh>
    <rPh sb="2" eb="3">
      <t>カズ</t>
    </rPh>
    <rPh sb="4" eb="6">
      <t>ネンド</t>
    </rPh>
    <rPh sb="7" eb="9">
      <t>シュンキ</t>
    </rPh>
    <rPh sb="9" eb="12">
      <t>サイタマケン</t>
    </rPh>
    <rPh sb="12" eb="14">
      <t>コウトウ</t>
    </rPh>
    <rPh sb="14" eb="16">
      <t>ガッコウ</t>
    </rPh>
    <rPh sb="16" eb="18">
      <t>ヤキュウ</t>
    </rPh>
    <rPh sb="18" eb="20">
      <t>タイカイ</t>
    </rPh>
    <rPh sb="21" eb="26">
      <t>ガッコウカンケイシャ</t>
    </rPh>
    <rPh sb="27" eb="29">
      <t>オウエン</t>
    </rPh>
    <rPh sb="29" eb="31">
      <t>セイト</t>
    </rPh>
    <rPh sb="31" eb="33">
      <t>イチラン</t>
    </rPh>
    <rPh sb="33" eb="34">
      <t>ヒョウ</t>
    </rPh>
    <phoneticPr fontId="15"/>
  </si>
  <si>
    <t>令和４年　　　月　　　日</t>
    <rPh sb="0" eb="2">
      <t>レイワ</t>
    </rPh>
    <rPh sb="3" eb="4">
      <t>ネン</t>
    </rPh>
    <rPh sb="7" eb="8">
      <t>ガツ</t>
    </rPh>
    <rPh sb="11" eb="12">
      <t>ニチ</t>
    </rPh>
    <phoneticPr fontId="41"/>
  </si>
  <si>
    <t>　私は、第104回全国高等学校野球選手権埼玉大会に参加するにあたり、健康上の</t>
    <rPh sb="1" eb="2">
      <t>ワタシ</t>
    </rPh>
    <rPh sb="4" eb="5">
      <t>ダイ</t>
    </rPh>
    <rPh sb="8" eb="9">
      <t>カイ</t>
    </rPh>
    <rPh sb="9" eb="11">
      <t>ゼンコク</t>
    </rPh>
    <rPh sb="11" eb="13">
      <t>コウトウ</t>
    </rPh>
    <rPh sb="13" eb="15">
      <t>ガッコウ</t>
    </rPh>
    <rPh sb="15" eb="17">
      <t>ヤキュウ</t>
    </rPh>
    <rPh sb="17" eb="20">
      <t>センシュケン</t>
    </rPh>
    <rPh sb="20" eb="22">
      <t>サイタマ</t>
    </rPh>
    <rPh sb="22" eb="24">
      <t>タイカイ</t>
    </rPh>
    <rPh sb="25" eb="27">
      <t>サンカ</t>
    </rPh>
    <rPh sb="34" eb="37">
      <t>ケンコウジョウ</t>
    </rPh>
    <phoneticPr fontId="41"/>
  </si>
  <si>
    <t>　私は、令和４年度秋季埼玉県高等学校野球大会に参加するにあたり、健康上の</t>
    <rPh sb="1" eb="2">
      <t>ワタシ</t>
    </rPh>
    <rPh sb="4" eb="6">
      <t>レイワ</t>
    </rPh>
    <rPh sb="7" eb="9">
      <t>ネンド</t>
    </rPh>
    <rPh sb="9" eb="11">
      <t>シュウキ</t>
    </rPh>
    <rPh sb="11" eb="14">
      <t>サイタマケン</t>
    </rPh>
    <rPh sb="14" eb="16">
      <t>コウトウ</t>
    </rPh>
    <rPh sb="16" eb="18">
      <t>ガッコウ</t>
    </rPh>
    <rPh sb="18" eb="20">
      <t>ヤキュウ</t>
    </rPh>
    <rPh sb="20" eb="22">
      <t>タイカイ</t>
    </rPh>
    <rPh sb="23" eb="25">
      <t>サンカ</t>
    </rPh>
    <rPh sb="32" eb="35">
      <t>ケンコウジョウ</t>
    </rPh>
    <phoneticPr fontId="41"/>
  </si>
  <si>
    <t>責任教師</t>
    <phoneticPr fontId="15"/>
  </si>
  <si>
    <t>チーム同行者検温確認表</t>
    <rPh sb="3" eb="6">
      <t>ドウコウシャ</t>
    </rPh>
    <rPh sb="6" eb="8">
      <t>ケンオン</t>
    </rPh>
    <rPh sb="8" eb="10">
      <t>カクニン</t>
    </rPh>
    <rPh sb="10" eb="11">
      <t>ヒョウ</t>
    </rPh>
    <phoneticPr fontId="15"/>
  </si>
  <si>
    <t>第104回全国高等学校野球選手権 埼玉大会</t>
    <rPh sb="0" eb="1">
      <t>ダイ</t>
    </rPh>
    <rPh sb="4" eb="5">
      <t>カイ</t>
    </rPh>
    <rPh sb="5" eb="7">
      <t>ゼンコク</t>
    </rPh>
    <rPh sb="7" eb="9">
      <t>コウトウ</t>
    </rPh>
    <rPh sb="9" eb="11">
      <t>ガッコウ</t>
    </rPh>
    <rPh sb="11" eb="13">
      <t>ヤキュウ</t>
    </rPh>
    <rPh sb="13" eb="15">
      <t>センシュ</t>
    </rPh>
    <rPh sb="15" eb="16">
      <t>ケン</t>
    </rPh>
    <rPh sb="17" eb="19">
      <t>サイタマ</t>
    </rPh>
    <rPh sb="19" eb="21">
      <t>タイカイ</t>
    </rPh>
    <phoneticPr fontId="15"/>
  </si>
  <si>
    <t>新型コロナウイルス対応ガイドライン</t>
    <phoneticPr fontId="15"/>
  </si>
  <si>
    <t>様式Ａ</t>
    <rPh sb="0" eb="2">
      <t>ヨウシキ</t>
    </rPh>
    <phoneticPr fontId="15"/>
  </si>
  <si>
    <t>第104回全国高等学校野球選手権埼玉大会　チームスタッフ等 検温確認表</t>
    <rPh sb="28" eb="29">
      <t>トウ</t>
    </rPh>
    <phoneticPr fontId="15"/>
  </si>
  <si>
    <t>様式Ｂ</t>
    <rPh sb="0" eb="2">
      <t>ヨウシキ</t>
    </rPh>
    <phoneticPr fontId="15"/>
  </si>
  <si>
    <t>第104回全国高等学校野球選手権埼玉大会　学校関係者・応援生徒一覧表</t>
    <rPh sb="21" eb="26">
      <t>ガッコウカンケイシャ</t>
    </rPh>
    <rPh sb="27" eb="29">
      <t>オウエン</t>
    </rPh>
    <rPh sb="29" eb="31">
      <t>セイト</t>
    </rPh>
    <rPh sb="31" eb="33">
      <t>イチラン</t>
    </rPh>
    <rPh sb="33" eb="34">
      <t>ヒョウ</t>
    </rPh>
    <phoneticPr fontId="15"/>
  </si>
  <si>
    <t>様式Ｃ</t>
    <rPh sb="0" eb="2">
      <t>ヨウシキ</t>
    </rPh>
    <phoneticPr fontId="15"/>
  </si>
  <si>
    <t>　第104回全国高等学校野球選手権埼玉大会　来場保護者等一覧表</t>
    <rPh sb="22" eb="24">
      <t>ライジョウ</t>
    </rPh>
    <rPh sb="24" eb="27">
      <t>ホゴシャ</t>
    </rPh>
    <rPh sb="27" eb="28">
      <t>トウ</t>
    </rPh>
    <rPh sb="28" eb="30">
      <t>イチラン</t>
    </rPh>
    <rPh sb="30" eb="31">
      <t>ヒョウ</t>
    </rPh>
    <phoneticPr fontId="15"/>
  </si>
  <si>
    <t>様式Ｄ</t>
    <rPh sb="0" eb="2">
      <t>ヨウシキ</t>
    </rPh>
    <phoneticPr fontId="15"/>
  </si>
  <si>
    <t>チーム名</t>
    <rPh sb="3" eb="4">
      <t>メイ</t>
    </rPh>
    <phoneticPr fontId="15"/>
  </si>
  <si>
    <t>　私は、令和４年度夏季高等学校野球新人大会に参加するにあたり、健康上の問題は</t>
    <rPh sb="1" eb="2">
      <t>ワタシ</t>
    </rPh>
    <rPh sb="4" eb="6">
      <t>レイワ</t>
    </rPh>
    <rPh sb="7" eb="9">
      <t>ネンド</t>
    </rPh>
    <rPh sb="9" eb="11">
      <t>カキ</t>
    </rPh>
    <rPh sb="11" eb="13">
      <t>コウトウ</t>
    </rPh>
    <rPh sb="13" eb="15">
      <t>ガッコウ</t>
    </rPh>
    <rPh sb="15" eb="17">
      <t>ヤキュウ</t>
    </rPh>
    <rPh sb="17" eb="21">
      <t>シンジンタイカイ</t>
    </rPh>
    <rPh sb="22" eb="24">
      <t>サンカ</t>
    </rPh>
    <rPh sb="31" eb="34">
      <t>ケンコウジョウ</t>
    </rPh>
    <phoneticPr fontId="41"/>
  </si>
  <si>
    <t>ありません。同大会の実施要項、大会参加者資格規定、日本学生野球憲章、感染防止</t>
    <rPh sb="10" eb="12">
      <t>ジッシ</t>
    </rPh>
    <rPh sb="25" eb="27">
      <t>ニホン</t>
    </rPh>
    <rPh sb="27" eb="29">
      <t>ガクセイ</t>
    </rPh>
    <rPh sb="29" eb="31">
      <t>ヤキュウ</t>
    </rPh>
    <rPh sb="31" eb="33">
      <t>ケンショウ</t>
    </rPh>
    <phoneticPr fontId="41"/>
  </si>
  <si>
    <t>対策ガイドラインにしたがい同大会に参加することに同意します。</t>
    <phoneticPr fontId="41"/>
  </si>
  <si>
    <t>様式A</t>
    <phoneticPr fontId="42"/>
  </si>
  <si>
    <t>令和４年９月　　 日</t>
    <rPh sb="0" eb="2">
      <t>レイワ</t>
    </rPh>
    <phoneticPr fontId="15"/>
  </si>
  <si>
    <t>　令和４年度秋季埼玉県高等学校野球大会　チーム同行者 検温確認表</t>
    <rPh sb="1" eb="3">
      <t>レイワ</t>
    </rPh>
    <rPh sb="4" eb="5">
      <t>ネン</t>
    </rPh>
    <rPh sb="5" eb="6">
      <t>ド</t>
    </rPh>
    <rPh sb="6" eb="8">
      <t>シュウキ</t>
    </rPh>
    <rPh sb="8" eb="11">
      <t>サイタマケン</t>
    </rPh>
    <rPh sb="11" eb="13">
      <t>コウトウ</t>
    </rPh>
    <rPh sb="13" eb="15">
      <t>ガッコウ</t>
    </rPh>
    <rPh sb="15" eb="17">
      <t>ヤキュウ</t>
    </rPh>
    <phoneticPr fontId="15"/>
  </si>
  <si>
    <t>様式B</t>
    <phoneticPr fontId="42"/>
  </si>
  <si>
    <t>　令和４年度秋季埼玉県高等学校野球大会　チームスタッフ等 検温確認表</t>
    <rPh sb="1" eb="3">
      <t>レイワ</t>
    </rPh>
    <rPh sb="4" eb="5">
      <t>ネン</t>
    </rPh>
    <rPh sb="5" eb="6">
      <t>ド</t>
    </rPh>
    <rPh sb="6" eb="8">
      <t>シュウキ</t>
    </rPh>
    <rPh sb="8" eb="11">
      <t>サイタマケン</t>
    </rPh>
    <rPh sb="11" eb="13">
      <t>コウトウ</t>
    </rPh>
    <rPh sb="13" eb="15">
      <t>ガッコウ</t>
    </rPh>
    <rPh sb="15" eb="17">
      <t>ヤキュウ</t>
    </rPh>
    <rPh sb="27" eb="28">
      <t>トウ</t>
    </rPh>
    <phoneticPr fontId="15"/>
  </si>
  <si>
    <t>様式Ｃ</t>
    <phoneticPr fontId="42"/>
  </si>
  <si>
    <t>　令和４年度秋季埼玉県高等学校野球大会　学校関係者　一覧表</t>
    <rPh sb="20" eb="25">
      <t>ガッコウカンケイシャ</t>
    </rPh>
    <rPh sb="26" eb="28">
      <t>イチラン</t>
    </rPh>
    <rPh sb="28" eb="29">
      <t>ヒョウ</t>
    </rPh>
    <phoneticPr fontId="15"/>
  </si>
  <si>
    <t>令和４年９ 月　　 日</t>
    <rPh sb="0" eb="2">
      <t>レイワ</t>
    </rPh>
    <phoneticPr fontId="15"/>
  </si>
  <si>
    <t>　令和４年度秋季埼玉県高等学校野球大会　来場保護者等一覧表</t>
    <rPh sb="20" eb="22">
      <t>ライジョウ</t>
    </rPh>
    <rPh sb="22" eb="25">
      <t>ホゴシャ</t>
    </rPh>
    <rPh sb="25" eb="26">
      <t>トウ</t>
    </rPh>
    <rPh sb="26" eb="28">
      <t>イチラン</t>
    </rPh>
    <rPh sb="28" eb="29">
      <t>ヒョウ</t>
    </rPh>
    <phoneticPr fontId="15"/>
  </si>
  <si>
    <t>年　氏名</t>
    <rPh sb="0" eb="1">
      <t>ネン</t>
    </rPh>
    <rPh sb="2" eb="4">
      <t>シメイ</t>
    </rPh>
    <phoneticPr fontId="41"/>
  </si>
  <si>
    <t>変更・修正内容</t>
    <rPh sb="0" eb="2">
      <t>ヘンコウ</t>
    </rPh>
    <rPh sb="3" eb="5">
      <t>シュウセイ</t>
    </rPh>
    <rPh sb="5" eb="7">
      <t>ナイヨウ</t>
    </rPh>
    <phoneticPr fontId="6"/>
  </si>
  <si>
    <t>令和５年　　月　　 日</t>
    <rPh sb="0" eb="2">
      <t>レイワ</t>
    </rPh>
    <phoneticPr fontId="15"/>
  </si>
  <si>
    <t>　令和５年度春季埼玉県高等学校野球大会　チーム同行者 検温確認表</t>
    <rPh sb="1" eb="3">
      <t>レイワ</t>
    </rPh>
    <rPh sb="4" eb="6">
      <t>ネンド</t>
    </rPh>
    <rPh sb="6" eb="8">
      <t>シュンキ</t>
    </rPh>
    <rPh sb="8" eb="11">
      <t>サイタマケン</t>
    </rPh>
    <rPh sb="11" eb="13">
      <t>コウトウ</t>
    </rPh>
    <rPh sb="13" eb="15">
      <t>ガッコウ</t>
    </rPh>
    <rPh sb="15" eb="17">
      <t>ヤキュウ</t>
    </rPh>
    <phoneticPr fontId="15"/>
  </si>
  <si>
    <t>　令和５年度春季埼玉県高等学校野球大会　チームスタッフ等 検温確認表</t>
    <rPh sb="1" eb="3">
      <t>レイワ</t>
    </rPh>
    <rPh sb="4" eb="6">
      <t>ネンド</t>
    </rPh>
    <rPh sb="6" eb="8">
      <t>シュンキ</t>
    </rPh>
    <rPh sb="8" eb="11">
      <t>サイタマケン</t>
    </rPh>
    <rPh sb="11" eb="13">
      <t>コウトウ</t>
    </rPh>
    <rPh sb="13" eb="15">
      <t>ガッコウ</t>
    </rPh>
    <rPh sb="15" eb="17">
      <t>ヤキュウ</t>
    </rPh>
    <rPh sb="27" eb="28">
      <t>トウ</t>
    </rPh>
    <phoneticPr fontId="15"/>
  </si>
  <si>
    <t>記録員氏名（学年）</t>
    <rPh sb="0" eb="3">
      <t>キロクイン</t>
    </rPh>
    <rPh sb="3" eb="5">
      <t>シメイ</t>
    </rPh>
    <rPh sb="6" eb="8">
      <t>ガクネン</t>
    </rPh>
    <phoneticPr fontId="6"/>
  </si>
  <si>
    <t>第106回全国高校野球選手権埼玉大会</t>
    <rPh sb="0" eb="1">
      <t>ダイ</t>
    </rPh>
    <rPh sb="4" eb="5">
      <t>カイ</t>
    </rPh>
    <rPh sb="5" eb="7">
      <t>ゼンコク</t>
    </rPh>
    <rPh sb="7" eb="9">
      <t>コウコウ</t>
    </rPh>
    <rPh sb="9" eb="11">
      <t>ヤキュウ</t>
    </rPh>
    <rPh sb="11" eb="14">
      <t>センシュケン</t>
    </rPh>
    <rPh sb="14" eb="16">
      <t>サイタマ</t>
    </rPh>
    <rPh sb="16" eb="18">
      <t>タイカイ</t>
    </rPh>
    <phoneticPr fontId="15"/>
  </si>
  <si>
    <t>このファイルには、４枚のシートが設定されています。その内容は以下の通りです。</t>
    <rPh sb="10" eb="11">
      <t>マイ</t>
    </rPh>
    <rPh sb="16" eb="18">
      <t>セッテイ</t>
    </rPh>
    <rPh sb="27" eb="29">
      <t>ナイヨウ</t>
    </rPh>
    <rPh sb="30" eb="32">
      <t>イカ</t>
    </rPh>
    <rPh sb="33" eb="34">
      <t>トオ</t>
    </rPh>
    <phoneticPr fontId="6"/>
  </si>
  <si>
    <r>
      <t>④</t>
    </r>
    <r>
      <rPr>
        <b/>
        <sz val="11"/>
        <color indexed="12"/>
        <rFont val="ＭＳ Ｐ明朝"/>
        <family val="1"/>
        <charset val="128"/>
      </rPr>
      <t>［連合チーム用表紙］</t>
    </r>
    <r>
      <rPr>
        <sz val="11"/>
        <rFont val="ＭＳ Ｐ明朝"/>
        <family val="1"/>
        <charset val="128"/>
      </rPr>
      <t>シート：連合チームで大会に出場する場合の選手登録の表紙となる用紙です。</t>
    </r>
    <rPh sb="2" eb="4">
      <t>レンゴウ</t>
    </rPh>
    <rPh sb="7" eb="8">
      <t>ヨウ</t>
    </rPh>
    <rPh sb="8" eb="10">
      <t>ヒョウシ</t>
    </rPh>
    <rPh sb="15" eb="17">
      <t>レンゴウ</t>
    </rPh>
    <rPh sb="21" eb="23">
      <t>タイカイ</t>
    </rPh>
    <rPh sb="24" eb="26">
      <t>シュツジョウ</t>
    </rPh>
    <rPh sb="28" eb="30">
      <t>バアイ</t>
    </rPh>
    <rPh sb="31" eb="33">
      <t>センシュ</t>
    </rPh>
    <rPh sb="33" eb="35">
      <t>トウロク</t>
    </rPh>
    <rPh sb="36" eb="38">
      <t>ヒョウシ</t>
    </rPh>
    <rPh sb="41" eb="43">
      <t>ヨウシ</t>
    </rPh>
    <phoneticPr fontId="6"/>
  </si>
  <si>
    <t>春季地区予選登録名簿作成説明</t>
    <rPh sb="0" eb="2">
      <t>シュンキ</t>
    </rPh>
    <rPh sb="2" eb="4">
      <t>チク</t>
    </rPh>
    <rPh sb="4" eb="6">
      <t>ヨセン</t>
    </rPh>
    <rPh sb="6" eb="8">
      <t>トウロク</t>
    </rPh>
    <rPh sb="8" eb="10">
      <t>メイボ</t>
    </rPh>
    <rPh sb="10" eb="12">
      <t>サクセイ</t>
    </rPh>
    <rPh sb="12" eb="14">
      <t>セツメイ</t>
    </rPh>
    <phoneticPr fontId="6"/>
  </si>
  <si>
    <r>
      <rPr>
        <sz val="11"/>
        <color theme="1"/>
        <rFont val="ＭＳ Ｐ明朝"/>
        <family val="1"/>
        <charset val="128"/>
      </rPr>
      <t>②</t>
    </r>
    <r>
      <rPr>
        <b/>
        <sz val="11"/>
        <color indexed="12"/>
        <rFont val="ＭＳ Ｐ明朝"/>
        <family val="1"/>
        <charset val="128"/>
      </rPr>
      <t>［入力画面］</t>
    </r>
    <r>
      <rPr>
        <sz val="11"/>
        <rFont val="ＭＳ Ｐ明朝"/>
        <family val="1"/>
        <charset val="128"/>
      </rPr>
      <t>シート：部員情報を入力するシートです。入力説明に従って</t>
    </r>
    <r>
      <rPr>
        <b/>
        <sz val="11"/>
        <color rgb="FFFF0000"/>
        <rFont val="ＭＳ Ｐ明朝"/>
        <family val="1"/>
        <charset val="128"/>
      </rPr>
      <t>春季地区予選に登録する部員(２５名)の情報を入力</t>
    </r>
    <r>
      <rPr>
        <sz val="11"/>
        <rFont val="ＭＳ Ｐ明朝"/>
        <family val="1"/>
        <charset val="128"/>
      </rPr>
      <t>します。</t>
    </r>
    <rPh sb="2" eb="4">
      <t>ニュウリョク</t>
    </rPh>
    <rPh sb="4" eb="6">
      <t>ガメン</t>
    </rPh>
    <rPh sb="11" eb="13">
      <t>ブイン</t>
    </rPh>
    <rPh sb="13" eb="15">
      <t>ジョウホウ</t>
    </rPh>
    <rPh sb="16" eb="18">
      <t>ニュウリョク</t>
    </rPh>
    <rPh sb="26" eb="28">
      <t>ニュウリョク</t>
    </rPh>
    <rPh sb="28" eb="30">
      <t>セツメイ</t>
    </rPh>
    <rPh sb="31" eb="32">
      <t>シタガ</t>
    </rPh>
    <rPh sb="45" eb="47">
      <t>ブイン</t>
    </rPh>
    <rPh sb="50" eb="51">
      <t>メイ</t>
    </rPh>
    <rPh sb="53" eb="55">
      <t>ジョウホウ</t>
    </rPh>
    <rPh sb="56" eb="58">
      <t>ニュウリョク</t>
    </rPh>
    <phoneticPr fontId="6"/>
  </si>
  <si>
    <r>
      <t>③</t>
    </r>
    <r>
      <rPr>
        <b/>
        <sz val="11"/>
        <color indexed="12"/>
        <rFont val="ＭＳ Ｐ明朝"/>
        <family val="1"/>
        <charset val="128"/>
      </rPr>
      <t>［春季地区予選登録］</t>
    </r>
    <r>
      <rPr>
        <sz val="11"/>
        <rFont val="ＭＳ Ｐ明朝"/>
        <family val="1"/>
        <charset val="128"/>
      </rPr>
      <t>シート：春季地区予選のメンバー登録用紙です。</t>
    </r>
    <r>
      <rPr>
        <b/>
        <sz val="11"/>
        <color rgb="FFFF0000"/>
        <rFont val="ＭＳ Ｐ明朝"/>
        <family val="1"/>
        <charset val="128"/>
      </rPr>
      <t>A３用紙</t>
    </r>
    <r>
      <rPr>
        <sz val="11"/>
        <rFont val="ＭＳ Ｐ明朝"/>
        <family val="1"/>
        <charset val="128"/>
      </rPr>
      <t>で印刷してください。</t>
    </r>
    <rPh sb="2" eb="4">
      <t>シュンキ</t>
    </rPh>
    <rPh sb="4" eb="6">
      <t>チク</t>
    </rPh>
    <rPh sb="6" eb="8">
      <t>ヨセン</t>
    </rPh>
    <rPh sb="8" eb="10">
      <t>トウロク</t>
    </rPh>
    <rPh sb="15" eb="17">
      <t>シュンキ</t>
    </rPh>
    <rPh sb="17" eb="19">
      <t>チク</t>
    </rPh>
    <rPh sb="19" eb="21">
      <t>ヨセン</t>
    </rPh>
    <rPh sb="26" eb="28">
      <t>トウロク</t>
    </rPh>
    <rPh sb="28" eb="30">
      <t>ヨウシ</t>
    </rPh>
    <rPh sb="35" eb="37">
      <t>ヨウシ</t>
    </rPh>
    <rPh sb="38" eb="40">
      <t>インサツ</t>
    </rPh>
    <phoneticPr fontId="6"/>
  </si>
  <si>
    <t>３．春季地区予選登録用紙を作成する。</t>
    <rPh sb="8" eb="10">
      <t>トウロク</t>
    </rPh>
    <rPh sb="10" eb="12">
      <t>ヨウシ</t>
    </rPh>
    <rPh sb="13" eb="15">
      <t>サクセイ</t>
    </rPh>
    <phoneticPr fontId="6"/>
  </si>
  <si>
    <t>春季地区予選選手登録は「入力画面」右側の「春背番号」欄に背番号を入力します。</t>
    <rPh sb="0" eb="2">
      <t>シュンキ</t>
    </rPh>
    <rPh sb="2" eb="4">
      <t>チク</t>
    </rPh>
    <rPh sb="4" eb="6">
      <t>ヨセン</t>
    </rPh>
    <rPh sb="6" eb="8">
      <t>センシュ</t>
    </rPh>
    <rPh sb="8" eb="10">
      <t>トウロク</t>
    </rPh>
    <rPh sb="12" eb="14">
      <t>ニュウリョク</t>
    </rPh>
    <rPh sb="14" eb="16">
      <t>ガメン</t>
    </rPh>
    <rPh sb="17" eb="19">
      <t>ミギガワ</t>
    </rPh>
    <rPh sb="21" eb="22">
      <t>ハル</t>
    </rPh>
    <rPh sb="22" eb="25">
      <t>セバンゴウ</t>
    </rPh>
    <rPh sb="23" eb="25">
      <t>バンゴウ</t>
    </rPh>
    <rPh sb="26" eb="27">
      <t>ラン</t>
    </rPh>
    <rPh sb="28" eb="31">
      <t>セバンゴウ</t>
    </rPh>
    <rPh sb="32" eb="34">
      <t>ニュウリョク</t>
    </rPh>
    <phoneticPr fontId="6"/>
  </si>
  <si>
    <t>①[春季地区予選登録]シートを開き、表示内容を確認します。</t>
    <rPh sb="2" eb="4">
      <t>シュンキ</t>
    </rPh>
    <rPh sb="4" eb="6">
      <t>チク</t>
    </rPh>
    <rPh sb="6" eb="8">
      <t>ヨセン</t>
    </rPh>
    <rPh sb="8" eb="10">
      <t>トウロク</t>
    </rPh>
    <rPh sb="15" eb="16">
      <t>ヒラ</t>
    </rPh>
    <rPh sb="18" eb="20">
      <t>ヒョウジ</t>
    </rPh>
    <rPh sb="20" eb="22">
      <t>ナイヨウ</t>
    </rPh>
    <rPh sb="23" eb="25">
      <t>カクニン</t>
    </rPh>
    <phoneticPr fontId="6"/>
  </si>
  <si>
    <t>選手出場名簿</t>
    <rPh sb="0" eb="2">
      <t>センシュ</t>
    </rPh>
    <rPh sb="2" eb="4">
      <t>シュツジョウ</t>
    </rPh>
    <rPh sb="4" eb="6">
      <t>メイボ</t>
    </rPh>
    <phoneticPr fontId="15"/>
  </si>
  <si>
    <t>生年月日</t>
  </si>
  <si>
    <t>令和8年度</t>
    <rPh sb="0" eb="1">
      <t>レイ</t>
    </rPh>
    <rPh sb="1" eb="2">
      <t>カズ</t>
    </rPh>
    <rPh sb="3" eb="5">
      <t>ネンド</t>
    </rPh>
    <phoneticPr fontId="6"/>
  </si>
  <si>
    <t>2026/3/30ＵＰ</t>
    <phoneticPr fontId="6"/>
  </si>
  <si>
    <t>令和8年度春季地区予選出場名簿関連</t>
    <rPh sb="0" eb="2">
      <t>レイワ</t>
    </rPh>
    <rPh sb="3" eb="5">
      <t>ネンド</t>
    </rPh>
    <rPh sb="5" eb="7">
      <t>シュンキ</t>
    </rPh>
    <rPh sb="7" eb="9">
      <t>チク</t>
    </rPh>
    <rPh sb="9" eb="11">
      <t>ヨセン</t>
    </rPh>
    <rPh sb="11" eb="13">
      <t>シュツジョウ</t>
    </rPh>
    <rPh sb="13" eb="15">
      <t>メイボ</t>
    </rPh>
    <rPh sb="15" eb="17">
      <t>カンレン</t>
    </rPh>
    <phoneticPr fontId="6"/>
  </si>
  <si>
    <t>令和8年度春季地区予選　連合チーム</t>
    <rPh sb="5" eb="6">
      <t>ハル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</si>
</sst>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m/d;@"/>
    <numFmt numFmtId="177" formatCode="yy&quot;・&quot;mm&quot;・&quot;dd;@"/>
    <numFmt numFmtId="178" formatCode="yy&quot; ・ &quot;mm&quot; ・ &quot;dd;@"/>
    <numFmt numFmtId="179" formatCode="yy&quot; ・ &quot;mm;@"/>
    <numFmt numFmtId="180" formatCode="\(@\)"/>
  </numFmts>
  <fonts count="97">
    <font>
      <sz val="11"/>
      <name val="ＭＳ Ｐ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明朝"/>
      <family val="1"/>
      <charset val="128"/>
    </font>
    <font>
      <sz val="16"/>
      <name val="ＭＳ Ｐ明朝"/>
      <family val="1"/>
      <charset val="128"/>
    </font>
    <font>
      <sz val="8"/>
      <name val="ＭＳ Ｐ明朝"/>
      <family val="1"/>
      <charset val="128"/>
    </font>
    <font>
      <sz val="14"/>
      <name val="ＭＳ Ｐ明朝"/>
      <family val="1"/>
      <charset val="128"/>
    </font>
    <font>
      <sz val="12"/>
      <name val="ＭＳ Ｐ明朝"/>
      <family val="1"/>
      <charset val="128"/>
    </font>
    <font>
      <b/>
      <sz val="11"/>
      <name val="ＭＳ Ｐ明朝"/>
      <family val="1"/>
      <charset val="128"/>
    </font>
    <font>
      <b/>
      <sz val="12"/>
      <name val="ＭＳ Ｐ明朝"/>
      <family val="1"/>
      <charset val="128"/>
    </font>
    <font>
      <sz val="18"/>
      <name val="ＭＳ Ｐ明朝"/>
      <family val="1"/>
      <charset val="128"/>
    </font>
    <font>
      <sz val="11"/>
      <name val="ＭＳ Ｐゴシック"/>
      <family val="3"/>
      <charset val="128"/>
    </font>
    <font>
      <sz val="6"/>
      <name val="ＭＳ Ｐゴシック"/>
      <family val="3"/>
      <charset val="128"/>
    </font>
    <font>
      <b/>
      <sz val="11"/>
      <color indexed="10"/>
      <name val="ＭＳ Ｐ明朝"/>
      <family val="1"/>
      <charset val="128"/>
    </font>
    <font>
      <b/>
      <sz val="16"/>
      <color indexed="10"/>
      <name val="ＭＳ Ｐ明朝"/>
      <family val="1"/>
      <charset val="128"/>
    </font>
    <font>
      <sz val="11"/>
      <color indexed="10"/>
      <name val="ＭＳ Ｐ明朝"/>
      <family val="1"/>
      <charset val="128"/>
    </font>
    <font>
      <b/>
      <sz val="11"/>
      <color indexed="12"/>
      <name val="ＭＳ Ｐ明朝"/>
      <family val="1"/>
      <charset val="128"/>
    </font>
    <font>
      <b/>
      <sz val="18"/>
      <color indexed="12"/>
      <name val="ＭＳ Ｐ明朝"/>
      <family val="1"/>
      <charset val="128"/>
    </font>
    <font>
      <b/>
      <sz val="12"/>
      <color indexed="10"/>
      <name val="ＭＳ Ｐ明朝"/>
      <family val="1"/>
      <charset val="128"/>
    </font>
    <font>
      <b/>
      <sz val="11"/>
      <color indexed="17"/>
      <name val="ＭＳ Ｐ明朝"/>
      <family val="1"/>
      <charset val="128"/>
    </font>
    <font>
      <b/>
      <sz val="11"/>
      <color indexed="36"/>
      <name val="ＭＳ Ｐ明朝"/>
      <family val="1"/>
      <charset val="128"/>
    </font>
    <font>
      <b/>
      <sz val="14"/>
      <color rgb="FFFF0000"/>
      <name val="ＭＳ Ｐ明朝"/>
      <family val="1"/>
      <charset val="128"/>
    </font>
    <font>
      <sz val="11"/>
      <color theme="0"/>
      <name val="ＭＳ Ｐ明朝"/>
      <family val="1"/>
      <charset val="128"/>
    </font>
    <font>
      <sz val="11"/>
      <color rgb="FFFF0000"/>
      <name val="ＭＳ Ｐ明朝"/>
      <family val="1"/>
      <charset val="128"/>
    </font>
    <font>
      <sz val="11"/>
      <color rgb="FF00B050"/>
      <name val="ＭＳ Ｐ明朝"/>
      <family val="1"/>
      <charset val="128"/>
    </font>
    <font>
      <sz val="11"/>
      <color rgb="FF7030A0"/>
      <name val="ＭＳ Ｐ明朝"/>
      <family val="1"/>
      <charset val="128"/>
    </font>
    <font>
      <sz val="11"/>
      <color theme="1"/>
      <name val="ＭＳ Ｐゴシック"/>
      <family val="3"/>
      <charset val="128"/>
      <scheme val="minor"/>
    </font>
    <font>
      <sz val="11"/>
      <color theme="1"/>
      <name val="ＭＳ 明朝"/>
      <family val="1"/>
      <charset val="128"/>
    </font>
    <font>
      <b/>
      <sz val="14"/>
      <color theme="1"/>
      <name val="ＭＳ 明朝"/>
      <family val="1"/>
      <charset val="128"/>
    </font>
    <font>
      <b/>
      <sz val="12"/>
      <color theme="1"/>
      <name val="ＭＳ 明朝"/>
      <family val="1"/>
      <charset val="128"/>
    </font>
    <font>
      <sz val="12"/>
      <color theme="1"/>
      <name val="ＭＳ 明朝"/>
      <family val="1"/>
      <charset val="128"/>
    </font>
    <font>
      <sz val="10"/>
      <color theme="1"/>
      <name val="ＭＳ 明朝"/>
      <family val="1"/>
      <charset val="128"/>
    </font>
    <font>
      <u/>
      <sz val="12"/>
      <color indexed="8"/>
      <name val="ＭＳ 明朝"/>
      <family val="1"/>
      <charset val="128"/>
    </font>
    <font>
      <sz val="9"/>
      <color theme="1"/>
      <name val="ＭＳ Ｐ明朝"/>
      <family val="1"/>
      <charset val="128"/>
    </font>
    <font>
      <sz val="10"/>
      <color theme="1"/>
      <name val="ＭＳ Ｐ明朝"/>
      <family val="1"/>
      <charset val="128"/>
    </font>
    <font>
      <sz val="10"/>
      <color theme="0"/>
      <name val="ＭＳ 明朝"/>
      <family val="1"/>
      <charset val="128"/>
    </font>
    <font>
      <b/>
      <sz val="11"/>
      <color rgb="FFFF0000"/>
      <name val="ＭＳ Ｐ明朝"/>
      <family val="1"/>
      <charset val="128"/>
    </font>
    <font>
      <sz val="11"/>
      <name val="ＭＳ Ｐ明朝"/>
      <family val="1"/>
      <charset val="128"/>
    </font>
    <font>
      <sz val="6"/>
      <name val="ＭＳ Ｐゴシック"/>
      <family val="2"/>
      <charset val="128"/>
      <scheme val="minor"/>
    </font>
    <font>
      <sz val="6"/>
      <name val="ＭＳ Ｐゴシック"/>
      <family val="3"/>
      <charset val="128"/>
      <scheme val="minor"/>
    </font>
    <font>
      <sz val="36"/>
      <name val="ＭＳ Ｐ明朝"/>
      <family val="1"/>
      <charset val="128"/>
    </font>
    <font>
      <b/>
      <sz val="22"/>
      <name val="ＭＳ Ｐ明朝"/>
      <family val="1"/>
      <charset val="128"/>
    </font>
    <font>
      <b/>
      <sz val="16"/>
      <name val="ＭＳ Ｐ明朝"/>
      <family val="1"/>
      <charset val="128"/>
    </font>
    <font>
      <sz val="10"/>
      <name val="ＭＳ Ｐ明朝"/>
      <family val="1"/>
      <charset val="128"/>
    </font>
    <font>
      <b/>
      <sz val="18"/>
      <name val="ＭＳ Ｐ明朝"/>
      <family val="1"/>
      <charset val="128"/>
    </font>
    <font>
      <sz val="11"/>
      <color theme="1"/>
      <name val="ＭＳ Ｐ明朝"/>
      <family val="1"/>
      <charset val="128"/>
    </font>
    <font>
      <sz val="26"/>
      <color theme="1"/>
      <name val="ＭＳ 明朝"/>
      <family val="1"/>
      <charset val="128"/>
    </font>
    <font>
      <sz val="15"/>
      <color theme="1"/>
      <name val="ＭＳ 明朝"/>
      <family val="1"/>
      <charset val="128"/>
    </font>
    <font>
      <sz val="13"/>
      <color theme="1"/>
      <name val="ＭＳ 明朝"/>
      <family val="1"/>
      <charset val="128"/>
    </font>
    <font>
      <sz val="9"/>
      <color theme="1"/>
      <name val="ＭＳ 明朝"/>
      <family val="1"/>
      <charset val="128"/>
    </font>
    <font>
      <b/>
      <sz val="12"/>
      <color indexed="81"/>
      <name val="MS P ゴシック"/>
      <family val="3"/>
      <charset val="128"/>
    </font>
    <font>
      <b/>
      <sz val="11"/>
      <color theme="1"/>
      <name val="ＭＳ 明朝"/>
      <family val="1"/>
      <charset val="128"/>
    </font>
    <font>
      <b/>
      <sz val="11"/>
      <color theme="1"/>
      <name val="ＭＳ ゴシック"/>
      <family val="3"/>
      <charset val="128"/>
    </font>
    <font>
      <sz val="26"/>
      <name val="ＭＳ Ｐ明朝"/>
      <family val="1"/>
      <charset val="128"/>
    </font>
    <font>
      <sz val="9"/>
      <name val="ＭＳ Ｐ明朝"/>
      <family val="1"/>
      <charset val="128"/>
    </font>
    <font>
      <b/>
      <sz val="28"/>
      <name val="ＭＳ 明朝"/>
      <family val="1"/>
      <charset val="128"/>
    </font>
    <font>
      <sz val="16"/>
      <name val="HG正楷書体-PRO"/>
      <family val="4"/>
      <charset val="128"/>
    </font>
    <font>
      <sz val="16"/>
      <name val="ＭＳ Ｐゴシック"/>
      <family val="3"/>
      <charset val="128"/>
    </font>
    <font>
      <sz val="11"/>
      <name val="ＭＳ 明朝"/>
      <family val="1"/>
      <charset val="128"/>
    </font>
    <font>
      <sz val="10"/>
      <name val="ＭＳ 明朝"/>
      <family val="1"/>
      <charset val="128"/>
    </font>
    <font>
      <sz val="7"/>
      <name val="ＭＳ 明朝"/>
      <family val="1"/>
      <charset val="128"/>
    </font>
    <font>
      <sz val="11"/>
      <name val="ＭＳ ゴシック"/>
      <family val="3"/>
      <charset val="128"/>
    </font>
    <font>
      <sz val="9"/>
      <name val="ＭＳ 明朝"/>
      <family val="1"/>
      <charset val="128"/>
    </font>
    <font>
      <sz val="8"/>
      <name val="ＭＳ ゴシック"/>
      <family val="3"/>
      <charset val="128"/>
    </font>
    <font>
      <sz val="8"/>
      <name val="ＭＳ 明朝"/>
      <family val="1"/>
      <charset val="128"/>
    </font>
    <font>
      <sz val="12"/>
      <name val="ＭＳ Ｐゴシック"/>
      <family val="3"/>
      <charset val="128"/>
    </font>
    <font>
      <sz val="14"/>
      <name val="HG正楷書体-PRO"/>
      <family val="4"/>
      <charset val="128"/>
    </font>
    <font>
      <sz val="7"/>
      <name val="ＭＳ ゴシック"/>
      <family val="3"/>
      <charset val="128"/>
    </font>
    <font>
      <sz val="8"/>
      <name val="HG正楷書体-PRO"/>
      <family val="4"/>
      <charset val="128"/>
    </font>
    <font>
      <sz val="20"/>
      <name val="ＭＳ Ｐ明朝"/>
      <family val="1"/>
      <charset val="128"/>
    </font>
    <font>
      <sz val="12"/>
      <name val="ＭＳ 明朝"/>
      <family val="1"/>
      <charset val="128"/>
    </font>
    <font>
      <sz val="14"/>
      <name val="ＭＳ Ｐゴシック"/>
      <family val="3"/>
      <charset val="128"/>
    </font>
    <font>
      <sz val="7"/>
      <name val="ＭＳ Ｐ明朝"/>
      <family val="1"/>
      <charset val="128"/>
    </font>
    <font>
      <b/>
      <sz val="20"/>
      <name val="ＭＳ 明朝"/>
      <family val="1"/>
      <charset val="128"/>
    </font>
    <font>
      <b/>
      <sz val="16"/>
      <name val="ＭＳ 明朝"/>
      <family val="1"/>
      <charset val="128"/>
    </font>
    <font>
      <sz val="14"/>
      <name val="ＭＳ 明朝"/>
      <family val="1"/>
      <charset val="128"/>
    </font>
    <font>
      <sz val="12"/>
      <color indexed="81"/>
      <name val="ＭＳ Ｐゴシック"/>
      <family val="3"/>
      <charset val="128"/>
    </font>
    <font>
      <sz val="9"/>
      <color indexed="81"/>
      <name val="ＭＳ Ｐゴシック"/>
      <family val="3"/>
      <charset val="128"/>
    </font>
    <font>
      <b/>
      <sz val="12"/>
      <color indexed="81"/>
      <name val="ＭＳ Ｐゴシック"/>
      <family val="3"/>
      <charset val="128"/>
    </font>
    <font>
      <b/>
      <u/>
      <sz val="12"/>
      <color indexed="81"/>
      <name val="ＭＳ Ｐゴシック"/>
      <family val="3"/>
      <charset val="128"/>
    </font>
    <font>
      <sz val="16"/>
      <name val="ＭＳ 明朝"/>
      <family val="1"/>
      <charset val="128"/>
    </font>
    <font>
      <sz val="11"/>
      <color indexed="81"/>
      <name val="MS P ゴシック"/>
      <family val="3"/>
      <charset val="128"/>
    </font>
    <font>
      <sz val="12"/>
      <color indexed="81"/>
      <name val="MS P ゴシック"/>
      <family val="3"/>
      <charset val="128"/>
    </font>
    <font>
      <sz val="8"/>
      <name val="ＭＳ Ｐゴシック"/>
      <family val="3"/>
      <charset val="128"/>
    </font>
    <font>
      <b/>
      <sz val="18"/>
      <name val="ＭＳ 明朝"/>
      <family val="1"/>
      <charset val="128"/>
    </font>
    <font>
      <sz val="11"/>
      <color theme="0"/>
      <name val="ＭＳ 明朝"/>
      <family val="1"/>
      <charset val="128"/>
    </font>
    <font>
      <b/>
      <sz val="16"/>
      <color theme="1"/>
      <name val="HG丸ｺﾞｼｯｸM-PRO"/>
      <family val="3"/>
      <charset val="128"/>
    </font>
    <font>
      <sz val="11"/>
      <color indexed="81"/>
      <name val="ＭＳ Ｐゴシック"/>
      <family val="3"/>
      <charset val="128"/>
    </font>
    <font>
      <sz val="10"/>
      <color indexed="81"/>
      <name val="ＭＳ Ｐゴシック"/>
      <family val="3"/>
      <charset val="128"/>
    </font>
    <font>
      <b/>
      <sz val="10"/>
      <color indexed="81"/>
      <name val="ＭＳ Ｐゴシック"/>
      <family val="3"/>
      <charset val="128"/>
    </font>
    <font>
      <sz val="10"/>
      <color indexed="81"/>
      <name val="MS P ゴシック"/>
      <family val="3"/>
      <charset val="128"/>
    </font>
    <font>
      <b/>
      <sz val="20"/>
      <color theme="1"/>
      <name val="HG丸ｺﾞｼｯｸM-PRO"/>
      <family val="3"/>
      <charset val="128"/>
    </font>
    <font>
      <sz val="15"/>
      <color theme="1"/>
      <name val="游ゴシック"/>
      <family val="3"/>
      <charset val="128"/>
    </font>
    <font>
      <sz val="11"/>
      <color theme="1"/>
      <name val="游ゴシック"/>
      <family val="3"/>
      <charset val="128"/>
    </font>
  </fonts>
  <fills count="9">
    <fill>
      <patternFill patternType="none"/>
    </fill>
    <fill>
      <patternFill patternType="gray125"/>
    </fill>
    <fill>
      <patternFill patternType="solid">
        <fgColor indexed="1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3" tint="0.59999389629810485"/>
        <bgColor indexed="64"/>
      </patternFill>
    </fill>
    <fill>
      <patternFill patternType="solid">
        <fgColor rgb="FFFFFF00"/>
        <bgColor indexed="64"/>
      </patternFill>
    </fill>
    <fill>
      <patternFill patternType="solid">
        <fgColor theme="0"/>
        <bgColor indexed="64"/>
      </patternFill>
    </fill>
  </fills>
  <borders count="13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auto="1"/>
      </left>
      <right style="thin">
        <color indexed="64"/>
      </right>
      <top style="thin">
        <color indexed="64"/>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dashDot">
        <color auto="1"/>
      </top>
      <bottom/>
      <diagonal/>
    </border>
    <border>
      <left style="dotted">
        <color indexed="64"/>
      </left>
      <right style="dotted">
        <color indexed="64"/>
      </right>
      <top style="dotted">
        <color indexed="64"/>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ashed">
        <color indexed="64"/>
      </top>
      <bottom/>
      <diagonal/>
    </border>
    <border>
      <left/>
      <right/>
      <top style="dashed">
        <color indexed="64"/>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right/>
      <top/>
      <bottom style="dashed">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top style="dotted">
        <color indexed="64"/>
      </top>
      <bottom/>
      <diagonal/>
    </border>
    <border>
      <left style="thin">
        <color indexed="64"/>
      </left>
      <right style="thin">
        <color indexed="64"/>
      </right>
      <top style="thin">
        <color indexed="64"/>
      </top>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hair">
        <color indexed="64"/>
      </bottom>
      <diagonal/>
    </border>
  </borders>
  <cellStyleXfs count="11">
    <xf numFmtId="0" fontId="0" fillId="0" borderId="0">
      <alignment vertical="center"/>
    </xf>
    <xf numFmtId="0" fontId="14" fillId="0" borderId="0">
      <alignment vertical="center"/>
    </xf>
    <xf numFmtId="0" fontId="29" fillId="0" borderId="0">
      <alignment vertical="center"/>
    </xf>
    <xf numFmtId="0" fontId="34"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cellStyleXfs>
  <cellXfs count="770">
    <xf numFmtId="0" fontId="0" fillId="0" borderId="0" xfId="0">
      <alignment vertical="center"/>
    </xf>
    <xf numFmtId="0" fontId="0" fillId="0" borderId="1" xfId="0" applyBorder="1" applyAlignment="1">
      <alignment horizontal="center" vertical="center"/>
    </xf>
    <xf numFmtId="0" fontId="0" fillId="0" borderId="1" xfId="0" applyBorder="1">
      <alignment vertical="center"/>
    </xf>
    <xf numFmtId="0" fontId="11" fillId="0" borderId="0" xfId="0" applyFont="1">
      <alignment vertical="center"/>
    </xf>
    <xf numFmtId="0" fontId="0" fillId="0" borderId="0" xfId="0" applyAlignment="1">
      <alignment horizontal="center" vertical="center"/>
    </xf>
    <xf numFmtId="0" fontId="17" fillId="0" borderId="0" xfId="0" applyFont="1">
      <alignment vertical="center"/>
    </xf>
    <xf numFmtId="0" fontId="0" fillId="0" borderId="10" xfId="0" applyBorder="1">
      <alignment vertical="center"/>
    </xf>
    <xf numFmtId="0" fontId="24" fillId="0" borderId="0" xfId="0" applyFont="1">
      <alignment vertical="center"/>
    </xf>
    <xf numFmtId="0" fontId="12" fillId="0" borderId="0" xfId="0" applyFont="1">
      <alignment vertical="center"/>
    </xf>
    <xf numFmtId="0" fontId="0" fillId="0" borderId="1" xfId="0" quotePrefix="1" applyBorder="1" applyAlignment="1">
      <alignment horizontal="center" vertical="center"/>
    </xf>
    <xf numFmtId="0" fontId="25" fillId="0" borderId="0" xfId="0" applyFont="1">
      <alignment vertical="center"/>
    </xf>
    <xf numFmtId="0" fontId="0" fillId="0" borderId="0" xfId="0" applyAlignment="1">
      <alignment horizontal="right" vertical="center"/>
    </xf>
    <xf numFmtId="0" fontId="13" fillId="0" borderId="0" xfId="0" applyFont="1">
      <alignment vertical="center"/>
    </xf>
    <xf numFmtId="0" fontId="0" fillId="0" borderId="9" xfId="0" applyBorder="1">
      <alignment vertical="center"/>
    </xf>
    <xf numFmtId="0" fontId="0" fillId="3" borderId="1" xfId="0" applyFill="1" applyBorder="1" applyAlignment="1">
      <alignment horizontal="center" vertical="center"/>
    </xf>
    <xf numFmtId="0" fontId="0" fillId="4" borderId="1" xfId="0" applyFill="1" applyBorder="1" applyAlignment="1">
      <alignment horizontal="center" vertical="center"/>
    </xf>
    <xf numFmtId="0" fontId="0" fillId="4" borderId="10" xfId="0" applyFill="1" applyBorder="1" applyAlignment="1">
      <alignment horizontal="center" vertical="center"/>
    </xf>
    <xf numFmtId="0" fontId="0" fillId="4" borderId="1" xfId="0" applyFill="1" applyBorder="1">
      <alignment vertical="center"/>
    </xf>
    <xf numFmtId="0" fontId="0" fillId="4" borderId="1" xfId="0" quotePrefix="1" applyFill="1" applyBorder="1" applyAlignment="1">
      <alignment horizontal="center" vertical="center"/>
    </xf>
    <xf numFmtId="0" fontId="0" fillId="4" borderId="10" xfId="0" applyFill="1" applyBorder="1">
      <alignment vertical="center"/>
    </xf>
    <xf numFmtId="14" fontId="0" fillId="0" borderId="1" xfId="0" quotePrefix="1" applyNumberFormat="1" applyBorder="1" applyAlignment="1">
      <alignment horizontal="center" vertical="center"/>
    </xf>
    <xf numFmtId="14" fontId="0" fillId="0" borderId="1" xfId="0" applyNumberFormat="1" applyBorder="1" applyAlignment="1">
      <alignment horizontal="center" vertical="center"/>
    </xf>
    <xf numFmtId="14" fontId="0" fillId="4" borderId="1" xfId="0" quotePrefix="1" applyNumberFormat="1" applyFill="1" applyBorder="1" applyAlignment="1">
      <alignment horizontal="center" vertical="center"/>
    </xf>
    <xf numFmtId="0" fontId="0" fillId="0" borderId="0" xfId="0" quotePrefix="1">
      <alignment vertical="center"/>
    </xf>
    <xf numFmtId="0" fontId="26" fillId="0" borderId="1" xfId="0" applyFont="1" applyBorder="1" applyAlignment="1">
      <alignment horizontal="center" vertical="center"/>
    </xf>
    <xf numFmtId="0" fontId="27" fillId="0" borderId="1" xfId="0" applyFont="1" applyBorder="1" applyAlignment="1">
      <alignment horizontal="center" vertical="center"/>
    </xf>
    <xf numFmtId="0" fontId="28" fillId="0" borderId="1" xfId="0" applyFont="1" applyBorder="1" applyAlignment="1">
      <alignment horizontal="center" vertical="center"/>
    </xf>
    <xf numFmtId="14" fontId="0" fillId="0" borderId="1" xfId="0" applyNumberFormat="1" applyBorder="1">
      <alignment vertical="center"/>
    </xf>
    <xf numFmtId="0" fontId="0" fillId="5" borderId="0" xfId="0" applyFill="1" applyAlignment="1">
      <alignment horizontal="center" vertical="center"/>
    </xf>
    <xf numFmtId="176" fontId="0" fillId="0" borderId="1" xfId="0" applyNumberFormat="1" applyBorder="1" applyAlignment="1">
      <alignment horizontal="center" vertical="center"/>
    </xf>
    <xf numFmtId="176" fontId="0" fillId="4" borderId="1" xfId="0" quotePrefix="1" applyNumberFormat="1" applyFill="1" applyBorder="1" applyAlignment="1">
      <alignment horizontal="center" vertical="center"/>
    </xf>
    <xf numFmtId="0" fontId="0" fillId="0" borderId="12" xfId="0" applyBorder="1" applyAlignment="1">
      <alignment horizontal="right" vertical="center"/>
    </xf>
    <xf numFmtId="14" fontId="0" fillId="0" borderId="11" xfId="0" applyNumberFormat="1" applyBorder="1">
      <alignment vertical="center"/>
    </xf>
    <xf numFmtId="0" fontId="30" fillId="0" borderId="0" xfId="2" applyFont="1" applyAlignment="1">
      <alignment horizontal="center" vertical="center"/>
    </xf>
    <xf numFmtId="0" fontId="31" fillId="0" borderId="0" xfId="2" applyFont="1">
      <alignment vertical="center"/>
    </xf>
    <xf numFmtId="0" fontId="30" fillId="0" borderId="0" xfId="2" applyFont="1">
      <alignment vertical="center"/>
    </xf>
    <xf numFmtId="0" fontId="32" fillId="0" borderId="0" xfId="2" applyFont="1" applyAlignment="1" applyProtection="1">
      <alignment horizontal="right" vertical="center"/>
      <protection locked="0"/>
    </xf>
    <xf numFmtId="0" fontId="31" fillId="0" borderId="0" xfId="2" applyFont="1" applyAlignment="1">
      <alignment horizontal="center" vertical="center"/>
    </xf>
    <xf numFmtId="0" fontId="33" fillId="0" borderId="0" xfId="2" applyFont="1" applyAlignment="1">
      <alignment horizontal="right" vertical="center"/>
    </xf>
    <xf numFmtId="0" fontId="32" fillId="0" borderId="0" xfId="2" applyFont="1">
      <alignment vertical="center"/>
    </xf>
    <xf numFmtId="0" fontId="33" fillId="0" borderId="0" xfId="2" applyFont="1" applyAlignment="1">
      <alignment horizontal="left" vertical="center"/>
    </xf>
    <xf numFmtId="49" fontId="35" fillId="0" borderId="0" xfId="3" applyNumberFormat="1" applyFont="1" applyProtection="1">
      <alignment vertical="center"/>
      <protection locked="0"/>
    </xf>
    <xf numFmtId="0" fontId="34" fillId="0" borderId="1" xfId="2" applyFont="1" applyBorder="1" applyAlignment="1">
      <alignment horizontal="center" vertical="center"/>
    </xf>
    <xf numFmtId="0" fontId="30" fillId="0" borderId="16" xfId="2" applyFont="1" applyBorder="1" applyAlignment="1">
      <alignment horizontal="center" vertical="center"/>
    </xf>
    <xf numFmtId="0" fontId="34" fillId="0" borderId="17" xfId="2" applyFont="1" applyBorder="1" applyAlignment="1">
      <alignment horizontal="center" vertical="center"/>
    </xf>
    <xf numFmtId="0" fontId="36" fillId="0" borderId="20" xfId="2" applyFont="1" applyBorder="1" applyAlignment="1">
      <alignment horizontal="center" vertical="center"/>
    </xf>
    <xf numFmtId="0" fontId="30" fillId="0" borderId="21" xfId="2" applyFont="1" applyBorder="1" applyAlignment="1" applyProtection="1">
      <alignment horizontal="left" vertical="center" indent="1"/>
      <protection locked="0"/>
    </xf>
    <xf numFmtId="0" fontId="34" fillId="0" borderId="22" xfId="2" applyFont="1" applyBorder="1" applyAlignment="1">
      <alignment horizontal="right" vertical="center"/>
    </xf>
    <xf numFmtId="0" fontId="34" fillId="0" borderId="25" xfId="2" applyFont="1" applyBorder="1" applyAlignment="1">
      <alignment horizontal="center" vertical="center"/>
    </xf>
    <xf numFmtId="0" fontId="30" fillId="0" borderId="26" xfId="2" applyFont="1" applyBorder="1" applyAlignment="1" applyProtection="1">
      <alignment horizontal="left" vertical="center" indent="1"/>
      <protection locked="0"/>
    </xf>
    <xf numFmtId="0" fontId="34" fillId="0" borderId="27" xfId="2" applyFont="1" applyBorder="1" applyAlignment="1">
      <alignment horizontal="right" vertical="center"/>
    </xf>
    <xf numFmtId="0" fontId="34" fillId="0" borderId="31" xfId="2" applyFont="1" applyBorder="1" applyAlignment="1">
      <alignment horizontal="center" vertical="center"/>
    </xf>
    <xf numFmtId="0" fontId="30" fillId="0" borderId="32" xfId="2" applyFont="1" applyBorder="1" applyAlignment="1" applyProtection="1">
      <alignment horizontal="left" vertical="center" indent="1"/>
      <protection locked="0"/>
    </xf>
    <xf numFmtId="0" fontId="34" fillId="0" borderId="33" xfId="2" applyFont="1" applyBorder="1" applyAlignment="1">
      <alignment horizontal="right" vertical="center"/>
    </xf>
    <xf numFmtId="0" fontId="38" fillId="8" borderId="25" xfId="2" applyFont="1" applyFill="1" applyBorder="1" applyAlignment="1">
      <alignment horizontal="center" vertical="center"/>
    </xf>
    <xf numFmtId="0" fontId="38" fillId="8" borderId="31" xfId="2" applyFont="1" applyFill="1" applyBorder="1" applyAlignment="1">
      <alignment horizontal="center" vertical="center"/>
    </xf>
    <xf numFmtId="0" fontId="39" fillId="7" borderId="0" xfId="0" applyFont="1" applyFill="1">
      <alignment vertical="center"/>
    </xf>
    <xf numFmtId="0" fontId="34" fillId="0" borderId="17" xfId="2" applyFont="1" applyBorder="1" applyAlignment="1">
      <alignment horizontal="right" vertical="center"/>
    </xf>
    <xf numFmtId="0" fontId="30" fillId="0" borderId="0" xfId="2" applyFont="1" applyAlignment="1">
      <alignment horizontal="right" vertical="center"/>
    </xf>
    <xf numFmtId="0" fontId="44" fillId="0" borderId="2" xfId="0" applyFont="1" applyBorder="1">
      <alignment vertical="center"/>
    </xf>
    <xf numFmtId="0" fontId="44" fillId="0" borderId="0" xfId="0" applyFont="1">
      <alignment vertical="center"/>
    </xf>
    <xf numFmtId="0" fontId="45" fillId="0" borderId="0" xfId="0" applyFont="1">
      <alignment vertical="center"/>
    </xf>
    <xf numFmtId="0" fontId="0" fillId="0" borderId="3" xfId="0" applyBorder="1">
      <alignment vertical="center"/>
    </xf>
    <xf numFmtId="0" fontId="10" fillId="0" borderId="83" xfId="0" applyFont="1" applyBorder="1">
      <alignment vertical="center"/>
    </xf>
    <xf numFmtId="0" fontId="34" fillId="0" borderId="12" xfId="2" applyFont="1" applyBorder="1" applyAlignment="1">
      <alignment horizontal="center" vertical="center"/>
    </xf>
    <xf numFmtId="0" fontId="48" fillId="0" borderId="85" xfId="2" applyFont="1" applyBorder="1" applyAlignment="1">
      <alignment horizontal="center" vertical="center"/>
    </xf>
    <xf numFmtId="0" fontId="48" fillId="0" borderId="86" xfId="2" applyFont="1" applyBorder="1" applyAlignment="1">
      <alignment horizontal="center" vertical="center"/>
    </xf>
    <xf numFmtId="0" fontId="48" fillId="0" borderId="75" xfId="2" applyFont="1" applyBorder="1" applyAlignment="1">
      <alignment horizontal="center" vertical="center"/>
    </xf>
    <xf numFmtId="0" fontId="34" fillId="8" borderId="25" xfId="2" applyFont="1" applyFill="1" applyBorder="1" applyAlignment="1">
      <alignment horizontal="center" vertical="center"/>
    </xf>
    <xf numFmtId="0" fontId="54" fillId="0" borderId="0" xfId="2" applyFont="1">
      <alignment vertical="center"/>
    </xf>
    <xf numFmtId="0" fontId="55" fillId="0" borderId="0" xfId="2" applyFont="1">
      <alignment vertical="center"/>
    </xf>
    <xf numFmtId="0" fontId="33" fillId="0" borderId="0" xfId="2" applyFont="1" applyAlignment="1">
      <alignment horizontal="right"/>
    </xf>
    <xf numFmtId="0" fontId="37" fillId="0" borderId="20" xfId="2" applyFont="1" applyBorder="1" applyAlignment="1">
      <alignment horizontal="center" vertical="center"/>
    </xf>
    <xf numFmtId="0" fontId="34" fillId="0" borderId="1" xfId="2" applyFont="1" applyBorder="1" applyAlignment="1">
      <alignment horizontal="center" vertical="center" shrinkToFit="1"/>
    </xf>
    <xf numFmtId="0" fontId="30" fillId="0" borderId="0" xfId="8" applyFont="1">
      <alignment vertical="center"/>
    </xf>
    <xf numFmtId="0" fontId="30" fillId="0" borderId="8" xfId="8" applyFont="1" applyBorder="1">
      <alignment vertical="center"/>
    </xf>
    <xf numFmtId="0" fontId="30" fillId="0" borderId="3" xfId="8" applyFont="1" applyBorder="1">
      <alignment vertical="center"/>
    </xf>
    <xf numFmtId="0" fontId="30" fillId="0" borderId="7" xfId="8" applyFont="1" applyBorder="1">
      <alignment vertical="center"/>
    </xf>
    <xf numFmtId="0" fontId="30" fillId="0" borderId="9" xfId="8" applyFont="1" applyBorder="1">
      <alignment vertical="center"/>
    </xf>
    <xf numFmtId="0" fontId="30" fillId="0" borderId="2" xfId="8" applyFont="1" applyBorder="1">
      <alignment vertical="center"/>
    </xf>
    <xf numFmtId="0" fontId="52" fillId="0" borderId="15" xfId="8" applyFont="1" applyBorder="1">
      <alignment vertical="center"/>
    </xf>
    <xf numFmtId="0" fontId="30" fillId="0" borderId="15" xfId="8" applyFont="1" applyBorder="1">
      <alignment vertical="center"/>
    </xf>
    <xf numFmtId="0" fontId="51" fillId="0" borderId="0" xfId="8" applyFont="1">
      <alignment vertical="center"/>
    </xf>
    <xf numFmtId="0" fontId="33" fillId="0" borderId="0" xfId="8" applyFont="1">
      <alignment vertical="center"/>
    </xf>
    <xf numFmtId="0" fontId="49" fillId="0" borderId="0" xfId="8" applyFont="1">
      <alignment vertical="center"/>
    </xf>
    <xf numFmtId="0" fontId="30" fillId="0" borderId="6" xfId="8" applyFont="1" applyBorder="1">
      <alignment vertical="center"/>
    </xf>
    <xf numFmtId="0" fontId="30" fillId="0" borderId="5" xfId="8" applyFont="1" applyBorder="1">
      <alignment vertical="center"/>
    </xf>
    <xf numFmtId="0" fontId="30" fillId="0" borderId="4" xfId="8" applyFont="1" applyBorder="1">
      <alignment vertical="center"/>
    </xf>
    <xf numFmtId="0" fontId="30" fillId="0" borderId="87" xfId="8" applyFont="1" applyBorder="1">
      <alignment vertical="center"/>
    </xf>
    <xf numFmtId="0" fontId="0" fillId="0" borderId="88" xfId="0" applyBorder="1" applyAlignment="1">
      <alignment horizontal="center" vertical="center"/>
    </xf>
    <xf numFmtId="0" fontId="14" fillId="0" borderId="0" xfId="0" applyFont="1" applyAlignment="1">
      <alignment horizontal="center" vertical="center"/>
    </xf>
    <xf numFmtId="0" fontId="59" fillId="0" borderId="0" xfId="0" applyFont="1">
      <alignment vertical="center"/>
    </xf>
    <xf numFmtId="49" fontId="60" fillId="0" borderId="0" xfId="0" applyNumberFormat="1" applyFont="1">
      <alignment vertical="center"/>
    </xf>
    <xf numFmtId="0" fontId="59" fillId="0" borderId="3" xfId="0" applyFont="1" applyBorder="1">
      <alignment vertical="center"/>
    </xf>
    <xf numFmtId="0" fontId="62" fillId="0" borderId="3" xfId="0" applyFont="1" applyBorder="1">
      <alignment vertical="center"/>
    </xf>
    <xf numFmtId="0" fontId="61" fillId="0" borderId="4" xfId="0" applyFont="1" applyBorder="1" applyAlignment="1">
      <alignment horizontal="left"/>
    </xf>
    <xf numFmtId="0" fontId="61" fillId="0" borderId="5" xfId="0" applyFont="1" applyBorder="1" applyAlignment="1">
      <alignment horizontal="left"/>
    </xf>
    <xf numFmtId="0" fontId="61" fillId="0" borderId="6" xfId="0" applyFont="1" applyBorder="1" applyAlignment="1">
      <alignment horizontal="left"/>
    </xf>
    <xf numFmtId="0" fontId="67" fillId="0" borderId="0" xfId="0" applyFont="1" applyAlignment="1">
      <alignment horizontal="center" vertical="center" textRotation="255"/>
    </xf>
    <xf numFmtId="0" fontId="14" fillId="0" borderId="7" xfId="0" applyFont="1" applyBorder="1" applyAlignment="1">
      <alignment horizontal="center" vertical="center"/>
    </xf>
    <xf numFmtId="0" fontId="14" fillId="0" borderId="3" xfId="0" applyFont="1" applyBorder="1" applyAlignment="1">
      <alignment horizontal="center" vertical="center"/>
    </xf>
    <xf numFmtId="0" fontId="14" fillId="0" borderId="8" xfId="0" applyFont="1" applyBorder="1" applyAlignment="1">
      <alignment horizontal="center" vertical="center"/>
    </xf>
    <xf numFmtId="0" fontId="59" fillId="0" borderId="89" xfId="0" applyFont="1" applyBorder="1" applyAlignment="1">
      <alignment horizontal="distributed" vertical="center"/>
    </xf>
    <xf numFmtId="0" fontId="59" fillId="0" borderId="91" xfId="0" applyFont="1" applyBorder="1" applyAlignment="1">
      <alignment horizontal="distributed" vertical="center"/>
    </xf>
    <xf numFmtId="0" fontId="14" fillId="0" borderId="92" xfId="0" applyFont="1" applyBorder="1" applyAlignment="1">
      <alignment horizontal="center" vertical="center"/>
    </xf>
    <xf numFmtId="0" fontId="69" fillId="0" borderId="94" xfId="0" applyFont="1" applyBorder="1">
      <alignment vertical="center"/>
    </xf>
    <xf numFmtId="0" fontId="59" fillId="0" borderId="2" xfId="0" applyFont="1" applyBorder="1" applyAlignment="1">
      <alignment horizontal="distributed" vertical="center"/>
    </xf>
    <xf numFmtId="0" fontId="59" fillId="0" borderId="9" xfId="0" applyFont="1" applyBorder="1" applyAlignment="1">
      <alignment horizontal="distributed" vertical="center"/>
    </xf>
    <xf numFmtId="0" fontId="14" fillId="0" borderId="2" xfId="0" applyFont="1" applyBorder="1" applyAlignment="1">
      <alignment horizontal="center" vertical="center"/>
    </xf>
    <xf numFmtId="0" fontId="69" fillId="0" borderId="9" xfId="0" applyFont="1" applyBorder="1">
      <alignment vertical="center"/>
    </xf>
    <xf numFmtId="0" fontId="59" fillId="0" borderId="7" xfId="0" applyFont="1" applyBorder="1" applyAlignment="1">
      <alignment horizontal="distributed" vertical="center"/>
    </xf>
    <xf numFmtId="0" fontId="59" fillId="0" borderId="8" xfId="0" applyFont="1" applyBorder="1" applyAlignment="1">
      <alignment horizontal="distributed" vertical="center"/>
    </xf>
    <xf numFmtId="0" fontId="69" fillId="0" borderId="8" xfId="0" applyFont="1" applyBorder="1">
      <alignment vertical="center"/>
    </xf>
    <xf numFmtId="0" fontId="61" fillId="0" borderId="89" xfId="0" applyFont="1" applyBorder="1" applyAlignment="1">
      <alignment horizontal="left" vertical="center"/>
    </xf>
    <xf numFmtId="0" fontId="61" fillId="0" borderId="91" xfId="0" applyFont="1" applyBorder="1" applyAlignment="1">
      <alignment horizontal="left" vertical="center"/>
    </xf>
    <xf numFmtId="0" fontId="61" fillId="0" borderId="2" xfId="0" applyFont="1" applyBorder="1" applyAlignment="1">
      <alignment horizontal="left" vertical="center"/>
    </xf>
    <xf numFmtId="0" fontId="61" fillId="0" borderId="9" xfId="0" applyFont="1" applyBorder="1" applyAlignment="1">
      <alignment horizontal="left" vertical="center"/>
    </xf>
    <xf numFmtId="0" fontId="14" fillId="0" borderId="4" xfId="0" applyFont="1" applyBorder="1" applyAlignment="1">
      <alignment horizontal="center" vertical="center"/>
    </xf>
    <xf numFmtId="0" fontId="64" fillId="0" borderId="6" xfId="0" applyFont="1" applyBorder="1">
      <alignment vertical="center"/>
    </xf>
    <xf numFmtId="0" fontId="61" fillId="0" borderId="90" xfId="0" applyFont="1" applyBorder="1" applyAlignment="1">
      <alignment horizontal="left" vertical="center"/>
    </xf>
    <xf numFmtId="0" fontId="61" fillId="0" borderId="5" xfId="0" applyFont="1" applyBorder="1">
      <alignment vertical="center"/>
    </xf>
    <xf numFmtId="0" fontId="61" fillId="0" borderId="6" xfId="0" applyFont="1" applyBorder="1">
      <alignment vertical="center"/>
    </xf>
    <xf numFmtId="0" fontId="64" fillId="0" borderId="5" xfId="0" applyFont="1" applyBorder="1">
      <alignment vertical="center"/>
    </xf>
    <xf numFmtId="0" fontId="64" fillId="0" borderId="7" xfId="0" applyFont="1" applyBorder="1">
      <alignment vertical="center"/>
    </xf>
    <xf numFmtId="0" fontId="64" fillId="0" borderId="8" xfId="0" applyFont="1" applyBorder="1">
      <alignment vertical="center"/>
    </xf>
    <xf numFmtId="0" fontId="9" fillId="0" borderId="3" xfId="0" quotePrefix="1" applyFont="1" applyBorder="1" applyAlignment="1">
      <alignment horizontal="center" vertical="center"/>
    </xf>
    <xf numFmtId="0" fontId="0" fillId="0" borderId="7" xfId="0" applyBorder="1">
      <alignment vertical="center"/>
    </xf>
    <xf numFmtId="0" fontId="64" fillId="0" borderId="3" xfId="0" applyFont="1" applyBorder="1">
      <alignment vertical="center"/>
    </xf>
    <xf numFmtId="0" fontId="9" fillId="0" borderId="3" xfId="0" applyFont="1" applyBorder="1" applyAlignment="1">
      <alignment horizontal="center" vertical="center"/>
    </xf>
    <xf numFmtId="0" fontId="64" fillId="0" borderId="4" xfId="0" applyFont="1" applyBorder="1">
      <alignment vertical="center"/>
    </xf>
    <xf numFmtId="0" fontId="71" fillId="0" borderId="5" xfId="0" applyFont="1" applyBorder="1">
      <alignment vertical="center"/>
    </xf>
    <xf numFmtId="0" fontId="71" fillId="0" borderId="6" xfId="0" applyFont="1" applyBorder="1">
      <alignment vertical="center"/>
    </xf>
    <xf numFmtId="0" fontId="71" fillId="0" borderId="3" xfId="0" applyFont="1" applyBorder="1">
      <alignment vertical="center"/>
    </xf>
    <xf numFmtId="0" fontId="71" fillId="0" borderId="8" xfId="0" applyFont="1" applyBorder="1">
      <alignment vertical="center"/>
    </xf>
    <xf numFmtId="0" fontId="61" fillId="0" borderId="4" xfId="0" applyFont="1" applyBorder="1" applyAlignment="1">
      <alignment horizontal="center"/>
    </xf>
    <xf numFmtId="0" fontId="61" fillId="0" borderId="5" xfId="0" applyFont="1" applyBorder="1" applyAlignment="1">
      <alignment horizontal="center"/>
    </xf>
    <xf numFmtId="0" fontId="61" fillId="0" borderId="6" xfId="0" applyFont="1" applyBorder="1" applyAlignment="1">
      <alignment horizontal="center"/>
    </xf>
    <xf numFmtId="0" fontId="61" fillId="0" borderId="0" xfId="0" applyFont="1" applyAlignment="1">
      <alignment horizontal="center"/>
    </xf>
    <xf numFmtId="0" fontId="61" fillId="0" borderId="2" xfId="0" applyFont="1" applyBorder="1" applyAlignment="1">
      <alignment horizontal="center" vertical="center"/>
    </xf>
    <xf numFmtId="0" fontId="61" fillId="0" borderId="0" xfId="0" applyFont="1" applyAlignment="1">
      <alignment horizontal="center" vertical="center"/>
    </xf>
    <xf numFmtId="0" fontId="61" fillId="0" borderId="9" xfId="0" applyFont="1" applyBorder="1" applyAlignment="1">
      <alignment horizontal="center" vertical="center"/>
    </xf>
    <xf numFmtId="0" fontId="61" fillId="0" borderId="0" xfId="0" applyFont="1">
      <alignment vertical="center"/>
    </xf>
    <xf numFmtId="0" fontId="61" fillId="0" borderId="0" xfId="0" applyFont="1" applyAlignment="1">
      <alignment horizontal="right" vertical="top"/>
    </xf>
    <xf numFmtId="0" fontId="61" fillId="0" borderId="101" xfId="0" applyFont="1" applyBorder="1" applyAlignment="1">
      <alignment horizontal="center" vertical="center"/>
    </xf>
    <xf numFmtId="0" fontId="61" fillId="0" borderId="0" xfId="0" applyFont="1" applyAlignment="1">
      <alignment horizontal="distributed" vertical="center"/>
    </xf>
    <xf numFmtId="0" fontId="61" fillId="0" borderId="0" xfId="0" applyFont="1" applyAlignment="1">
      <alignment horizontal="right" vertical="center"/>
    </xf>
    <xf numFmtId="0" fontId="61" fillId="0" borderId="0" xfId="0" applyFont="1" applyAlignment="1">
      <alignment horizontal="left" vertical="center"/>
    </xf>
    <xf numFmtId="0" fontId="61" fillId="0" borderId="2" xfId="0" applyFont="1" applyBorder="1" applyAlignment="1">
      <alignment horizontal="center"/>
    </xf>
    <xf numFmtId="0" fontId="61" fillId="0" borderId="9" xfId="0" applyFont="1" applyBorder="1" applyAlignment="1">
      <alignment horizontal="center"/>
    </xf>
    <xf numFmtId="0" fontId="61" fillId="0" borderId="101" xfId="0" applyFont="1" applyBorder="1" applyAlignment="1">
      <alignment horizontal="center"/>
    </xf>
    <xf numFmtId="0" fontId="59" fillId="0" borderId="101" xfId="0" applyFont="1" applyBorder="1">
      <alignment vertical="center"/>
    </xf>
    <xf numFmtId="0" fontId="61" fillId="0" borderId="7" xfId="0" applyFont="1" applyBorder="1" applyAlignment="1">
      <alignment horizontal="center" vertical="center"/>
    </xf>
    <xf numFmtId="0" fontId="61" fillId="0" borderId="3" xfId="0" applyFont="1" applyBorder="1" applyAlignment="1">
      <alignment horizontal="center" vertical="center"/>
    </xf>
    <xf numFmtId="0" fontId="61" fillId="0" borderId="8" xfId="0" applyFont="1" applyBorder="1" applyAlignment="1">
      <alignment horizontal="center" vertical="center"/>
    </xf>
    <xf numFmtId="0" fontId="73" fillId="0" borderId="0" xfId="0" applyFont="1" applyAlignment="1">
      <alignment horizontal="left" vertical="center"/>
    </xf>
    <xf numFmtId="0" fontId="0" fillId="0" borderId="0" xfId="0" applyAlignment="1">
      <alignment vertical="top"/>
    </xf>
    <xf numFmtId="0" fontId="73" fillId="0" borderId="0" xfId="0" applyFont="1" applyAlignment="1"/>
    <xf numFmtId="0" fontId="0" fillId="0" borderId="101" xfId="0" applyBorder="1" applyAlignment="1">
      <alignment vertical="top"/>
    </xf>
    <xf numFmtId="0" fontId="78" fillId="0" borderId="0" xfId="0" applyFont="1">
      <alignment vertical="center"/>
    </xf>
    <xf numFmtId="0" fontId="14" fillId="0" borderId="5" xfId="0" applyFont="1" applyBorder="1" applyAlignment="1">
      <alignment horizontal="center" vertical="center"/>
    </xf>
    <xf numFmtId="0" fontId="61" fillId="0" borderId="0" xfId="1" applyFont="1" applyAlignment="1">
      <alignment horizontal="center" vertical="center"/>
    </xf>
    <xf numFmtId="0" fontId="67" fillId="0" borderId="0" xfId="1" applyFont="1" applyAlignment="1">
      <alignment horizontal="center" vertical="center" textRotation="255"/>
    </xf>
    <xf numFmtId="0" fontId="61" fillId="0" borderId="4" xfId="1" applyFont="1" applyBorder="1" applyAlignment="1">
      <alignment horizontal="center"/>
    </xf>
    <xf numFmtId="0" fontId="61" fillId="0" borderId="5" xfId="1" applyFont="1" applyBorder="1" applyAlignment="1">
      <alignment horizontal="center"/>
    </xf>
    <xf numFmtId="0" fontId="61" fillId="0" borderId="0" xfId="1" applyFont="1" applyAlignment="1">
      <alignment horizontal="center"/>
    </xf>
    <xf numFmtId="0" fontId="61" fillId="0" borderId="2" xfId="1" applyFont="1" applyBorder="1" applyAlignment="1">
      <alignment horizontal="center" vertical="center"/>
    </xf>
    <xf numFmtId="0" fontId="61" fillId="0" borderId="9" xfId="1" applyFont="1" applyBorder="1" applyAlignment="1">
      <alignment horizontal="center" vertical="center"/>
    </xf>
    <xf numFmtId="0" fontId="61" fillId="0" borderId="2" xfId="1" applyFont="1" applyBorder="1" applyAlignment="1">
      <alignment horizontal="center"/>
    </xf>
    <xf numFmtId="0" fontId="61" fillId="0" borderId="9" xfId="1" applyFont="1" applyBorder="1" applyAlignment="1">
      <alignment horizontal="center"/>
    </xf>
    <xf numFmtId="0" fontId="61" fillId="0" borderId="0" xfId="1" applyFont="1">
      <alignment vertical="center"/>
    </xf>
    <xf numFmtId="0" fontId="78" fillId="0" borderId="0" xfId="1" applyFont="1">
      <alignment vertical="center"/>
    </xf>
    <xf numFmtId="0" fontId="46" fillId="0" borderId="0" xfId="0" applyFont="1">
      <alignment vertical="center"/>
    </xf>
    <xf numFmtId="0" fontId="61" fillId="0" borderId="3" xfId="1" applyFont="1" applyBorder="1" applyAlignment="1">
      <alignment horizontal="center" vertical="center"/>
    </xf>
    <xf numFmtId="0" fontId="61" fillId="0" borderId="7" xfId="1" applyFont="1" applyBorder="1" applyAlignment="1">
      <alignment horizontal="center" vertical="center"/>
    </xf>
    <xf numFmtId="0" fontId="61" fillId="0" borderId="8" xfId="1" applyFont="1" applyBorder="1" applyAlignment="1">
      <alignment horizontal="center" vertical="center"/>
    </xf>
    <xf numFmtId="0" fontId="65" fillId="0" borderId="0" xfId="1" applyFont="1" applyAlignment="1">
      <alignment horizontal="left" vertical="center"/>
    </xf>
    <xf numFmtId="0" fontId="58" fillId="0" borderId="0" xfId="1" applyFont="1">
      <alignment vertical="center"/>
    </xf>
    <xf numFmtId="0" fontId="58" fillId="0" borderId="3" xfId="1" applyFont="1" applyBorder="1">
      <alignment vertical="center"/>
    </xf>
    <xf numFmtId="0" fontId="65" fillId="0" borderId="0" xfId="1" applyFont="1" applyAlignment="1">
      <alignment vertical="top" textRotation="255" shrinkToFit="1"/>
    </xf>
    <xf numFmtId="0" fontId="65" fillId="0" borderId="0" xfId="1" applyFont="1" applyAlignment="1">
      <alignment horizontal="center" vertical="top" textRotation="255"/>
    </xf>
    <xf numFmtId="0" fontId="73" fillId="0" borderId="0" xfId="1" applyFont="1" applyAlignment="1">
      <alignment horizontal="center" vertical="top"/>
    </xf>
    <xf numFmtId="49" fontId="61" fillId="0" borderId="0" xfId="1" applyNumberFormat="1" applyFont="1">
      <alignment vertical="center"/>
    </xf>
    <xf numFmtId="0" fontId="61" fillId="0" borderId="0" xfId="1" applyFont="1" applyAlignment="1">
      <alignment horizontal="right" vertical="top"/>
    </xf>
    <xf numFmtId="0" fontId="61" fillId="0" borderId="0" xfId="1" applyFont="1" applyAlignment="1">
      <alignment horizontal="distributed" vertical="center"/>
    </xf>
    <xf numFmtId="0" fontId="61" fillId="0" borderId="95" xfId="1" applyFont="1" applyBorder="1">
      <alignment vertical="center"/>
    </xf>
    <xf numFmtId="0" fontId="63" fillId="0" borderId="0" xfId="1" applyFont="1" applyAlignment="1">
      <alignment horizontal="center"/>
    </xf>
    <xf numFmtId="0" fontId="63" fillId="0" borderId="0" xfId="1" applyFont="1" applyAlignment="1">
      <alignment vertical="center" wrapText="1"/>
    </xf>
    <xf numFmtId="0" fontId="78" fillId="0" borderId="0" xfId="1" applyFont="1" applyAlignment="1">
      <alignment horizontal="center" vertical="top"/>
    </xf>
    <xf numFmtId="0" fontId="61" fillId="0" borderId="0" xfId="1" applyFont="1" applyAlignment="1">
      <alignment vertical="top"/>
    </xf>
    <xf numFmtId="0" fontId="61" fillId="0" borderId="10" xfId="1" applyFont="1" applyBorder="1" applyAlignment="1">
      <alignment horizontal="center" vertical="center"/>
    </xf>
    <xf numFmtId="0" fontId="87" fillId="0" borderId="12" xfId="1" applyFont="1" applyBorder="1">
      <alignment vertical="center"/>
    </xf>
    <xf numFmtId="0" fontId="61" fillId="0" borderId="12" xfId="1" applyFont="1" applyBorder="1" applyAlignment="1">
      <alignment horizontal="center" vertical="center"/>
    </xf>
    <xf numFmtId="0" fontId="61" fillId="0" borderId="12" xfId="1" applyFont="1" applyBorder="1">
      <alignment vertical="center"/>
    </xf>
    <xf numFmtId="0" fontId="73" fillId="0" borderId="0" xfId="1" applyFont="1">
      <alignment vertical="center"/>
    </xf>
    <xf numFmtId="0" fontId="73" fillId="0" borderId="0" xfId="1" applyFont="1" applyAlignment="1">
      <alignment horizontal="left" vertical="center"/>
    </xf>
    <xf numFmtId="0" fontId="73" fillId="0" borderId="0" xfId="1" applyFont="1" applyAlignment="1"/>
    <xf numFmtId="0" fontId="78" fillId="0" borderId="0" xfId="1" applyFont="1" applyAlignment="1">
      <alignment vertical="top"/>
    </xf>
    <xf numFmtId="0" fontId="61" fillId="0" borderId="121" xfId="1" applyFont="1" applyBorder="1" applyAlignment="1">
      <alignment horizontal="center" vertical="center"/>
    </xf>
    <xf numFmtId="0" fontId="73" fillId="0" borderId="5" xfId="1" applyFont="1" applyBorder="1">
      <alignment vertical="center"/>
    </xf>
    <xf numFmtId="0" fontId="73" fillId="0" borderId="2" xfId="1" applyFont="1" applyBorder="1">
      <alignment vertical="center"/>
    </xf>
    <xf numFmtId="0" fontId="73" fillId="0" borderId="7" xfId="1" applyFont="1" applyBorder="1">
      <alignment vertical="center"/>
    </xf>
    <xf numFmtId="0" fontId="73" fillId="0" borderId="3" xfId="1" applyFont="1" applyBorder="1">
      <alignment vertical="center"/>
    </xf>
    <xf numFmtId="0" fontId="78" fillId="0" borderId="0" xfId="1" applyFont="1" applyAlignment="1"/>
    <xf numFmtId="0" fontId="88" fillId="0" borderId="0" xfId="1" applyFont="1" applyAlignment="1">
      <alignment horizontal="center" vertical="center"/>
    </xf>
    <xf numFmtId="0" fontId="65" fillId="0" borderId="5" xfId="1" applyFont="1" applyBorder="1">
      <alignment vertical="center"/>
    </xf>
    <xf numFmtId="0" fontId="65" fillId="0" borderId="6" xfId="1" applyFont="1" applyBorder="1">
      <alignment vertical="center"/>
    </xf>
    <xf numFmtId="0" fontId="65" fillId="0" borderId="3" xfId="1" applyFont="1" applyBorder="1">
      <alignment vertical="center"/>
    </xf>
    <xf numFmtId="0" fontId="65" fillId="0" borderId="8" xfId="1" applyFont="1" applyBorder="1">
      <alignment vertical="center"/>
    </xf>
    <xf numFmtId="0" fontId="34" fillId="0" borderId="0" xfId="2" applyFont="1" applyAlignment="1">
      <alignment horizontal="right" vertical="center"/>
    </xf>
    <xf numFmtId="0" fontId="30" fillId="0" borderId="0" xfId="2" applyFont="1" applyAlignment="1">
      <alignment horizontal="left" vertical="center"/>
    </xf>
    <xf numFmtId="0" fontId="34" fillId="0" borderId="20" xfId="2" applyFont="1" applyBorder="1" applyAlignment="1">
      <alignment horizontal="center" vertical="center"/>
    </xf>
    <xf numFmtId="0" fontId="34" fillId="0" borderId="38" xfId="2" applyFont="1" applyBorder="1" applyAlignment="1">
      <alignment horizontal="right" vertical="center"/>
    </xf>
    <xf numFmtId="0" fontId="37" fillId="0" borderId="20" xfId="2" applyFont="1" applyBorder="1" applyAlignment="1">
      <alignment horizontal="center" vertical="center" shrinkToFit="1"/>
    </xf>
    <xf numFmtId="0" fontId="48" fillId="0" borderId="0" xfId="2" applyFont="1" applyAlignment="1">
      <alignment horizontal="left" vertical="center"/>
    </xf>
    <xf numFmtId="0" fontId="34" fillId="0" borderId="37" xfId="2" applyFont="1" applyBorder="1" applyAlignment="1" applyProtection="1">
      <alignment horizontal="left" vertical="center" indent="1"/>
      <protection locked="0"/>
    </xf>
    <xf numFmtId="0" fontId="34" fillId="0" borderId="21" xfId="2" applyFont="1" applyBorder="1" applyAlignment="1" applyProtection="1">
      <alignment horizontal="left" vertical="center" indent="1"/>
      <protection locked="0"/>
    </xf>
    <xf numFmtId="0" fontId="34" fillId="0" borderId="26" xfId="2" applyFont="1" applyBorder="1" applyAlignment="1" applyProtection="1">
      <alignment horizontal="left" vertical="center" indent="1"/>
      <protection locked="0"/>
    </xf>
    <xf numFmtId="0" fontId="34" fillId="0" borderId="32" xfId="2" applyFont="1" applyBorder="1" applyAlignment="1" applyProtection="1">
      <alignment horizontal="left" vertical="center" indent="1"/>
      <protection locked="0"/>
    </xf>
    <xf numFmtId="0" fontId="38" fillId="8" borderId="5" xfId="2" applyFont="1" applyFill="1" applyBorder="1" applyAlignment="1">
      <alignment horizontal="center" vertical="center"/>
    </xf>
    <xf numFmtId="0" fontId="34" fillId="0" borderId="5" xfId="2" applyFont="1" applyBorder="1" applyAlignment="1" applyProtection="1">
      <alignment horizontal="left" vertical="center" indent="1"/>
      <protection locked="0"/>
    </xf>
    <xf numFmtId="0" fontId="34" fillId="0" borderId="5" xfId="2" applyFont="1" applyBorder="1" applyAlignment="1">
      <alignment horizontal="right" vertical="center"/>
    </xf>
    <xf numFmtId="0" fontId="34" fillId="0" borderId="0" xfId="2" applyFont="1" applyAlignment="1">
      <alignment horizontal="center" vertical="center"/>
    </xf>
    <xf numFmtId="0" fontId="34" fillId="0" borderId="0" xfId="2" applyFont="1" applyAlignment="1" applyProtection="1">
      <alignment horizontal="left" vertical="center" indent="1"/>
      <protection locked="0"/>
    </xf>
    <xf numFmtId="0" fontId="30" fillId="0" borderId="0" xfId="9" applyFont="1">
      <alignment vertical="center"/>
    </xf>
    <xf numFmtId="0" fontId="30" fillId="0" borderId="4" xfId="9" applyFont="1" applyBorder="1">
      <alignment vertical="center"/>
    </xf>
    <xf numFmtId="0" fontId="30" fillId="0" borderId="5" xfId="9" applyFont="1" applyBorder="1">
      <alignment vertical="center"/>
    </xf>
    <xf numFmtId="0" fontId="30" fillId="0" borderId="6" xfId="9" applyFont="1" applyBorder="1">
      <alignment vertical="center"/>
    </xf>
    <xf numFmtId="0" fontId="30" fillId="0" borderId="2" xfId="9" applyFont="1" applyBorder="1">
      <alignment vertical="center"/>
    </xf>
    <xf numFmtId="0" fontId="30" fillId="0" borderId="9" xfId="9" applyFont="1" applyBorder="1">
      <alignment vertical="center"/>
    </xf>
    <xf numFmtId="0" fontId="49" fillId="0" borderId="0" xfId="9" applyFont="1">
      <alignment vertical="center"/>
    </xf>
    <xf numFmtId="0" fontId="33" fillId="0" borderId="0" xfId="9" applyFont="1">
      <alignment vertical="center"/>
    </xf>
    <xf numFmtId="0" fontId="30" fillId="0" borderId="15" xfId="9" applyFont="1" applyBorder="1">
      <alignment vertical="center"/>
    </xf>
    <xf numFmtId="0" fontId="51" fillId="0" borderId="0" xfId="9" applyFont="1">
      <alignment vertical="center"/>
    </xf>
    <xf numFmtId="0" fontId="52" fillId="0" borderId="15" xfId="9" applyFont="1" applyBorder="1">
      <alignment vertical="center"/>
    </xf>
    <xf numFmtId="0" fontId="30" fillId="0" borderId="7" xfId="9" applyFont="1" applyBorder="1">
      <alignment vertical="center"/>
    </xf>
    <xf numFmtId="0" fontId="30" fillId="0" borderId="3" xfId="9" applyFont="1" applyBorder="1">
      <alignment vertical="center"/>
    </xf>
    <xf numFmtId="0" fontId="30" fillId="0" borderId="8" xfId="9" applyFont="1" applyBorder="1">
      <alignment vertical="center"/>
    </xf>
    <xf numFmtId="0" fontId="30" fillId="0" borderId="87" xfId="9" applyFont="1" applyBorder="1">
      <alignment vertical="center"/>
    </xf>
    <xf numFmtId="0" fontId="0" fillId="7" borderId="0" xfId="0" applyFill="1">
      <alignment vertical="center"/>
    </xf>
    <xf numFmtId="0" fontId="96" fillId="0" borderId="0" xfId="10" applyFont="1">
      <alignment vertical="center"/>
    </xf>
    <xf numFmtId="0" fontId="96" fillId="0" borderId="0" xfId="10" applyFont="1" applyAlignment="1">
      <alignment horizontal="right" vertical="center"/>
    </xf>
    <xf numFmtId="0" fontId="96" fillId="0" borderId="3" xfId="10" applyFont="1" applyBorder="1">
      <alignment vertical="center"/>
    </xf>
    <xf numFmtId="0" fontId="96" fillId="0" borderId="3" xfId="10" applyFont="1" applyBorder="1" applyAlignment="1">
      <alignment horizontal="center" vertical="center"/>
    </xf>
    <xf numFmtId="0" fontId="96" fillId="0" borderId="0" xfId="10" applyFont="1" applyAlignment="1">
      <alignment horizontal="center" vertical="center"/>
    </xf>
    <xf numFmtId="0" fontId="96" fillId="0" borderId="16" xfId="10" applyFont="1" applyBorder="1" applyAlignment="1">
      <alignment horizontal="center" vertical="center"/>
    </xf>
    <xf numFmtId="0" fontId="96" fillId="0" borderId="17" xfId="10" applyFont="1" applyBorder="1" applyAlignment="1">
      <alignment horizontal="center" vertical="center"/>
    </xf>
    <xf numFmtId="0" fontId="96" fillId="0" borderId="36" xfId="10" applyFont="1" applyBorder="1" applyAlignment="1">
      <alignment horizontal="center" vertical="center"/>
    </xf>
    <xf numFmtId="56" fontId="96" fillId="0" borderId="37" xfId="10" applyNumberFormat="1" applyFont="1" applyBorder="1">
      <alignment vertical="center"/>
    </xf>
    <xf numFmtId="0" fontId="96" fillId="0" borderId="38" xfId="10" applyFont="1" applyBorder="1">
      <alignment vertical="center"/>
    </xf>
    <xf numFmtId="0" fontId="96" fillId="0" borderId="38" xfId="10" applyFont="1" applyBorder="1" applyAlignment="1">
      <alignment horizontal="center" vertical="center"/>
    </xf>
    <xf numFmtId="0" fontId="96" fillId="0" borderId="39" xfId="10" applyFont="1" applyBorder="1">
      <alignment vertical="center"/>
    </xf>
    <xf numFmtId="56" fontId="96" fillId="0" borderId="32" xfId="10" applyNumberFormat="1" applyFont="1" applyBorder="1">
      <alignment vertical="center"/>
    </xf>
    <xf numFmtId="0" fontId="96" fillId="0" borderId="33" xfId="10" applyFont="1" applyBorder="1">
      <alignment vertical="center"/>
    </xf>
    <xf numFmtId="0" fontId="96" fillId="0" borderId="33" xfId="10" applyFont="1" applyBorder="1" applyAlignment="1">
      <alignment horizontal="center" vertical="center"/>
    </xf>
    <xf numFmtId="0" fontId="96" fillId="0" borderId="40" xfId="10" applyFont="1" applyBorder="1">
      <alignment vertical="center"/>
    </xf>
    <xf numFmtId="0" fontId="96" fillId="0" borderId="21" xfId="10" applyFont="1" applyBorder="1">
      <alignment vertical="center"/>
    </xf>
    <xf numFmtId="0" fontId="96" fillId="0" borderId="22" xfId="10" applyFont="1" applyBorder="1">
      <alignment vertical="center"/>
    </xf>
    <xf numFmtId="0" fontId="96" fillId="0" borderId="22" xfId="10" applyFont="1" applyBorder="1" applyAlignment="1">
      <alignment horizontal="center" vertical="center"/>
    </xf>
    <xf numFmtId="0" fontId="96" fillId="0" borderId="41" xfId="10" applyFont="1" applyBorder="1">
      <alignment vertical="center"/>
    </xf>
    <xf numFmtId="0" fontId="96" fillId="0" borderId="26" xfId="10" applyFont="1" applyBorder="1">
      <alignment vertical="center"/>
    </xf>
    <xf numFmtId="0" fontId="96" fillId="0" borderId="27" xfId="10" applyFont="1" applyBorder="1">
      <alignment vertical="center"/>
    </xf>
    <xf numFmtId="0" fontId="96" fillId="0" borderId="27" xfId="10" applyFont="1" applyBorder="1" applyAlignment="1">
      <alignment horizontal="center" vertical="center"/>
    </xf>
    <xf numFmtId="0" fontId="96" fillId="0" borderId="42" xfId="10" applyFont="1" applyBorder="1">
      <alignment vertical="center"/>
    </xf>
    <xf numFmtId="0" fontId="96" fillId="0" borderId="32" xfId="10" applyFont="1" applyBorder="1">
      <alignment vertical="center"/>
    </xf>
    <xf numFmtId="0" fontId="38" fillId="0" borderId="25" xfId="2" applyFont="1" applyBorder="1" applyAlignment="1">
      <alignment horizontal="center" vertical="center"/>
    </xf>
    <xf numFmtId="0" fontId="38" fillId="0" borderId="31" xfId="2" applyFont="1" applyBorder="1" applyAlignment="1">
      <alignment horizontal="center" vertical="center"/>
    </xf>
    <xf numFmtId="0" fontId="16" fillId="7" borderId="0" xfId="0" applyFont="1" applyFill="1">
      <alignment vertical="center"/>
    </xf>
    <xf numFmtId="0" fontId="16" fillId="7" borderId="0" xfId="0" applyFont="1" applyFill="1" applyAlignment="1">
      <alignment horizontal="center" vertical="center"/>
    </xf>
    <xf numFmtId="0" fontId="38" fillId="0" borderId="129" xfId="2" applyFont="1" applyBorder="1" applyAlignment="1">
      <alignment horizontal="center" vertical="center"/>
    </xf>
    <xf numFmtId="0" fontId="30" fillId="0" borderId="37" xfId="2" applyFont="1" applyBorder="1" applyAlignment="1" applyProtection="1">
      <alignment horizontal="left" vertical="center" indent="1"/>
      <protection locked="0"/>
    </xf>
    <xf numFmtId="0" fontId="0" fillId="0" borderId="12" xfId="0" applyBorder="1" applyAlignment="1">
      <alignment horizontal="left" vertical="center"/>
    </xf>
    <xf numFmtId="0" fontId="0" fillId="0" borderId="11" xfId="0" applyBorder="1" applyAlignment="1">
      <alignment horizontal="left" vertical="center"/>
    </xf>
    <xf numFmtId="0" fontId="20" fillId="2" borderId="0" xfId="0" applyFont="1" applyFill="1" applyAlignment="1">
      <alignment horizontal="center" vertical="center"/>
    </xf>
    <xf numFmtId="0" fontId="7" fillId="6" borderId="0" xfId="0" applyFont="1" applyFill="1" applyAlignment="1">
      <alignment horizontal="center" vertical="center"/>
    </xf>
    <xf numFmtId="0" fontId="0" fillId="7" borderId="0" xfId="0" applyFill="1" applyAlignment="1">
      <alignment horizontal="center" vertical="center"/>
    </xf>
    <xf numFmtId="0" fontId="0" fillId="0" borderId="1" xfId="0" applyBorder="1" applyAlignment="1">
      <alignment horizontal="left" vertical="center"/>
    </xf>
    <xf numFmtId="0" fontId="0" fillId="3" borderId="1" xfId="0" applyFill="1" applyBorder="1" applyAlignment="1">
      <alignment horizontal="left" vertical="center"/>
    </xf>
    <xf numFmtId="0" fontId="0" fillId="3" borderId="10" xfId="0" applyFill="1" applyBorder="1" applyAlignment="1">
      <alignment horizontal="left" vertical="center"/>
    </xf>
    <xf numFmtId="0" fontId="0" fillId="3" borderId="12" xfId="0" applyFill="1" applyBorder="1" applyAlignment="1">
      <alignment horizontal="left" vertical="center"/>
    </xf>
    <xf numFmtId="0" fontId="0" fillId="3" borderId="11" xfId="0" applyFill="1"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xf>
    <xf numFmtId="0" fontId="0" fillId="0" borderId="10" xfId="0" applyBorder="1">
      <alignment vertical="center"/>
    </xf>
    <xf numFmtId="0" fontId="0" fillId="0" borderId="12" xfId="0" applyBorder="1">
      <alignment vertical="center"/>
    </xf>
    <xf numFmtId="0" fontId="0" fillId="0" borderId="11" xfId="0" applyBorder="1" applyAlignment="1">
      <alignment horizontal="left" vertical="center"/>
    </xf>
    <xf numFmtId="0" fontId="0" fillId="0" borderId="0" xfId="0" applyAlignment="1">
      <alignment horizontal="center" vertical="center"/>
    </xf>
    <xf numFmtId="0" fontId="7" fillId="0" borderId="0" xfId="0" applyFont="1" applyAlignment="1">
      <alignment horizontal="center" vertical="center"/>
    </xf>
    <xf numFmtId="0" fontId="0" fillId="0" borderId="1" xfId="0" applyBorder="1" applyAlignment="1">
      <alignment horizontal="center" vertical="center"/>
    </xf>
    <xf numFmtId="0" fontId="9" fillId="0" borderId="10" xfId="0" applyFont="1" applyBorder="1" applyAlignment="1">
      <alignment horizontal="left" vertical="center"/>
    </xf>
    <xf numFmtId="0" fontId="9" fillId="0" borderId="12" xfId="0" applyFont="1" applyBorder="1" applyAlignment="1">
      <alignment horizontal="left" vertical="center"/>
    </xf>
    <xf numFmtId="0" fontId="9" fillId="0" borderId="11" xfId="0" applyFont="1" applyBorder="1" applyAlignment="1">
      <alignment horizontal="left" vertical="center"/>
    </xf>
    <xf numFmtId="14" fontId="0" fillId="0" borderId="10" xfId="0" applyNumberFormat="1" applyBorder="1" applyAlignment="1">
      <alignment horizontal="center" vertical="center"/>
    </xf>
    <xf numFmtId="14" fontId="0" fillId="0" borderId="12" xfId="0" applyNumberFormat="1" applyBorder="1" applyAlignment="1">
      <alignment horizontal="center" vertical="center"/>
    </xf>
    <xf numFmtId="14" fontId="0" fillId="0" borderId="11" xfId="0" applyNumberFormat="1" applyBorder="1" applyAlignment="1">
      <alignment horizontal="center" vertical="center"/>
    </xf>
    <xf numFmtId="14" fontId="0" fillId="0" borderId="1" xfId="0" applyNumberFormat="1" applyBorder="1" applyAlignment="1">
      <alignment horizontal="center" vertical="center"/>
    </xf>
    <xf numFmtId="0" fontId="0" fillId="0" borderId="11" xfId="0" applyBorder="1">
      <alignment vertical="center"/>
    </xf>
    <xf numFmtId="0" fontId="8" fillId="0" borderId="1" xfId="0" applyFont="1" applyBorder="1" applyAlignment="1">
      <alignment horizontal="center" vertical="center"/>
    </xf>
    <xf numFmtId="0" fontId="0" fillId="0" borderId="0" xfId="0" applyAlignment="1">
      <alignment horizontal="distributed" vertical="center"/>
    </xf>
    <xf numFmtId="0" fontId="0" fillId="0" borderId="3" xfId="0" applyBorder="1" applyAlignment="1">
      <alignment horizontal="center" vertical="center" shrinkToFit="1"/>
    </xf>
    <xf numFmtId="0" fontId="0" fillId="0" borderId="3" xfId="0" applyBorder="1" applyAlignment="1">
      <alignment horizontal="center" vertical="center"/>
    </xf>
    <xf numFmtId="0" fontId="57" fillId="0" borderId="0" xfId="0" applyFont="1" applyAlignment="1">
      <alignment horizontal="center" vertical="center"/>
    </xf>
    <xf numFmtId="0" fontId="56" fillId="0" borderId="1" xfId="0" applyFont="1" applyBorder="1" applyAlignment="1">
      <alignment horizontal="center" vertical="center"/>
    </xf>
    <xf numFmtId="0" fontId="44" fillId="0" borderId="46"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2" xfId="0" applyBorder="1" applyAlignment="1">
      <alignment horizontal="center" vertical="center"/>
    </xf>
    <xf numFmtId="0" fontId="0" fillId="0" borderId="9"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70" xfId="0" applyBorder="1" applyAlignment="1">
      <alignment horizontal="center" vertical="center"/>
    </xf>
    <xf numFmtId="177" fontId="9" fillId="0" borderId="70" xfId="0" applyNumberFormat="1" applyFont="1" applyBorder="1" applyAlignment="1">
      <alignment horizontal="center" vertical="center"/>
    </xf>
    <xf numFmtId="177" fontId="9" fillId="0" borderId="1" xfId="0" applyNumberFormat="1" applyFont="1" applyBorder="1" applyAlignment="1">
      <alignment horizontal="center" vertical="center"/>
    </xf>
    <xf numFmtId="0" fontId="0" fillId="0" borderId="76" xfId="0" applyBorder="1" applyAlignment="1">
      <alignment horizontal="center" vertical="center"/>
    </xf>
    <xf numFmtId="0" fontId="7" fillId="0" borderId="74" xfId="0" applyFont="1" applyBorder="1" applyAlignment="1">
      <alignment horizontal="distributed" vertical="center"/>
    </xf>
    <xf numFmtId="0" fontId="7" fillId="0" borderId="75" xfId="0" applyFont="1" applyBorder="1" applyAlignment="1">
      <alignment horizontal="distributed" vertical="center"/>
    </xf>
    <xf numFmtId="0" fontId="7" fillId="0" borderId="14" xfId="0" applyFont="1" applyBorder="1" applyAlignment="1">
      <alignment horizontal="distributed" vertical="center"/>
    </xf>
    <xf numFmtId="0" fontId="0" fillId="0" borderId="74" xfId="0" applyBorder="1" applyAlignment="1">
      <alignment horizontal="center" vertical="center" shrinkToFit="1"/>
    </xf>
    <xf numFmtId="0" fontId="0" fillId="0" borderId="75" xfId="0" applyBorder="1" applyAlignment="1">
      <alignment horizontal="center" vertical="center" shrinkToFit="1"/>
    </xf>
    <xf numFmtId="0" fontId="0" fillId="0" borderId="14" xfId="0" applyBorder="1" applyAlignment="1">
      <alignment horizontal="center" vertical="center" shrinkToFit="1"/>
    </xf>
    <xf numFmtId="0" fontId="0" fillId="0" borderId="73" xfId="0" applyBorder="1" applyAlignment="1">
      <alignment horizontal="center" vertical="center"/>
    </xf>
    <xf numFmtId="0" fontId="13" fillId="0" borderId="1" xfId="0" quotePrefix="1" applyFont="1" applyBorder="1" applyAlignment="1">
      <alignment horizontal="center" vertical="center"/>
    </xf>
    <xf numFmtId="0" fontId="13" fillId="0" borderId="1" xfId="0" applyFont="1" applyBorder="1" applyAlignment="1">
      <alignment horizontal="center" vertical="center"/>
    </xf>
    <xf numFmtId="0" fontId="0" fillId="0" borderId="71" xfId="0" applyBorder="1" applyAlignment="1">
      <alignment horizontal="distributed" vertical="center"/>
    </xf>
    <xf numFmtId="0" fontId="0" fillId="0" borderId="15" xfId="0" applyBorder="1" applyAlignment="1">
      <alignment horizontal="distributed" vertical="center"/>
    </xf>
    <xf numFmtId="0" fontId="0" fillId="0" borderId="45" xfId="0" applyBorder="1" applyAlignment="1">
      <alignment horizontal="distributed" vertical="center"/>
    </xf>
    <xf numFmtId="0" fontId="9" fillId="0" borderId="1" xfId="0" applyFont="1" applyBorder="1" applyAlignment="1">
      <alignment horizontal="center" vertical="center"/>
    </xf>
    <xf numFmtId="0" fontId="0" fillId="0" borderId="71" xfId="0" applyBorder="1" applyAlignment="1">
      <alignment horizontal="center" vertical="center" shrinkToFit="1"/>
    </xf>
    <xf numFmtId="0" fontId="0" fillId="0" borderId="15" xfId="0" applyBorder="1" applyAlignment="1">
      <alignment horizontal="center" vertical="center" shrinkToFit="1"/>
    </xf>
    <xf numFmtId="0" fontId="0" fillId="0" borderId="45" xfId="0" applyBorder="1" applyAlignment="1">
      <alignment horizontal="center" vertical="center" shrinkToFit="1"/>
    </xf>
    <xf numFmtId="177" fontId="9" fillId="0" borderId="59" xfId="0" applyNumberFormat="1" applyFont="1" applyBorder="1" applyAlignment="1">
      <alignment horizontal="center" vertical="center"/>
    </xf>
    <xf numFmtId="0" fontId="0" fillId="0" borderId="59" xfId="0" applyBorder="1" applyAlignment="1">
      <alignment horizontal="center" vertical="center"/>
    </xf>
    <xf numFmtId="0" fontId="0" fillId="0" borderId="82" xfId="0" applyBorder="1" applyAlignment="1">
      <alignment horizontal="center" vertical="center"/>
    </xf>
    <xf numFmtId="0" fontId="7" fillId="0" borderId="79" xfId="0" applyFont="1" applyBorder="1" applyAlignment="1">
      <alignment horizontal="distributed" vertical="center"/>
    </xf>
    <xf numFmtId="0" fontId="7" fillId="0" borderId="80" xfId="0" applyFont="1" applyBorder="1" applyAlignment="1">
      <alignment horizontal="distributed" vertical="center"/>
    </xf>
    <xf numFmtId="0" fontId="7" fillId="0" borderId="81" xfId="0" applyFont="1" applyBorder="1" applyAlignment="1">
      <alignment horizontal="distributed" vertical="center"/>
    </xf>
    <xf numFmtId="0" fontId="0" fillId="0" borderId="79" xfId="0" applyBorder="1" applyAlignment="1">
      <alignment horizontal="center" vertical="center" shrinkToFit="1"/>
    </xf>
    <xf numFmtId="0" fontId="0" fillId="0" borderId="80" xfId="0" applyBorder="1" applyAlignment="1">
      <alignment horizontal="center" vertical="center" shrinkToFit="1"/>
    </xf>
    <xf numFmtId="0" fontId="0" fillId="0" borderId="81" xfId="0" applyBorder="1" applyAlignment="1">
      <alignment horizontal="center" vertical="center" shrinkToFit="1"/>
    </xf>
    <xf numFmtId="0" fontId="12" fillId="0" borderId="0" xfId="0" applyFont="1" applyAlignment="1">
      <alignment horizontal="left" vertical="center"/>
    </xf>
    <xf numFmtId="0" fontId="47" fillId="0" borderId="3" xfId="0" applyFont="1" applyBorder="1" applyAlignment="1">
      <alignment horizontal="left" vertical="center"/>
    </xf>
    <xf numFmtId="0" fontId="0" fillId="0" borderId="58" xfId="0" applyBorder="1" applyAlignment="1">
      <alignment horizontal="center" vertical="center"/>
    </xf>
    <xf numFmtId="0" fontId="13" fillId="0" borderId="59" xfId="0" applyFont="1" applyBorder="1" applyAlignment="1">
      <alignment horizontal="center" vertical="center"/>
    </xf>
    <xf numFmtId="0" fontId="9" fillId="0" borderId="59"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14" xfId="0" applyFont="1" applyBorder="1" applyAlignment="1">
      <alignment horizontal="center" vertical="center"/>
    </xf>
    <xf numFmtId="0" fontId="9" fillId="0" borderId="4"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0" fillId="0" borderId="5" xfId="0" applyBorder="1" applyAlignment="1">
      <alignment horizontal="center" vertical="center"/>
    </xf>
    <xf numFmtId="0" fontId="0" fillId="0" borderId="77" xfId="0" applyBorder="1" applyAlignment="1">
      <alignment horizontal="center" vertical="center"/>
    </xf>
    <xf numFmtId="0" fontId="0" fillId="0" borderId="78" xfId="0" applyBorder="1" applyAlignment="1">
      <alignment horizontal="center" vertical="center"/>
    </xf>
    <xf numFmtId="0" fontId="9" fillId="0" borderId="70" xfId="0" applyFont="1" applyBorder="1" applyAlignment="1">
      <alignment horizontal="center" vertical="center"/>
    </xf>
    <xf numFmtId="0" fontId="0" fillId="0" borderId="69" xfId="0" applyBorder="1" applyAlignment="1">
      <alignment horizontal="center" vertical="center"/>
    </xf>
    <xf numFmtId="0" fontId="13" fillId="0" borderId="70" xfId="0" quotePrefix="1" applyFont="1" applyBorder="1" applyAlignment="1">
      <alignment horizontal="center" vertical="center"/>
    </xf>
    <xf numFmtId="0" fontId="13" fillId="0" borderId="70" xfId="0" applyFont="1" applyBorder="1" applyAlignment="1">
      <alignment horizontal="center" vertical="center"/>
    </xf>
    <xf numFmtId="0" fontId="0" fillId="0" borderId="50" xfId="0" applyBorder="1" applyAlignment="1">
      <alignment horizontal="center" vertical="center" shrinkToFit="1"/>
    </xf>
    <xf numFmtId="0" fontId="0" fillId="0" borderId="51" xfId="0" applyBorder="1" applyAlignment="1">
      <alignment horizontal="center" vertical="center" shrinkToFit="1"/>
    </xf>
    <xf numFmtId="0" fontId="0" fillId="0" borderId="52" xfId="0" applyBorder="1" applyAlignment="1">
      <alignment horizontal="center" vertical="center" shrinkToFit="1"/>
    </xf>
    <xf numFmtId="0" fontId="0" fillId="0" borderId="72" xfId="0" applyBorder="1" applyAlignment="1">
      <alignment horizontal="center" vertical="center"/>
    </xf>
    <xf numFmtId="0" fontId="46" fillId="0" borderId="3" xfId="0" applyFont="1" applyBorder="1" applyAlignment="1">
      <alignment horizontal="center" vertical="center" shrinkToFit="1"/>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distributed" vertical="center" indent="2"/>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textRotation="255"/>
    </xf>
    <xf numFmtId="0" fontId="0" fillId="0" borderId="64" xfId="0" applyBorder="1" applyAlignment="1">
      <alignment horizontal="center" vertical="center" textRotation="255"/>
    </xf>
    <xf numFmtId="0" fontId="8" fillId="0" borderId="54" xfId="0" applyFont="1" applyBorder="1" applyAlignment="1">
      <alignment horizontal="center" vertical="center" wrapText="1"/>
    </xf>
    <xf numFmtId="0" fontId="8" fillId="0" borderId="65" xfId="0" applyFont="1" applyBorder="1" applyAlignment="1">
      <alignment horizontal="center" vertical="center" wrapText="1"/>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65" xfId="0" applyBorder="1" applyAlignment="1">
      <alignment horizontal="center" vertical="center"/>
    </xf>
    <xf numFmtId="0" fontId="0" fillId="0" borderId="66" xfId="0" applyBorder="1" applyAlignment="1">
      <alignment horizontal="center" vertical="center"/>
    </xf>
    <xf numFmtId="0" fontId="10" fillId="0" borderId="3" xfId="0" applyFont="1" applyBorder="1" applyAlignment="1">
      <alignment horizontal="center" vertical="center"/>
    </xf>
    <xf numFmtId="0" fontId="40" fillId="0" borderId="0" xfId="0" applyFont="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60" xfId="0" applyBorder="1" applyAlignment="1">
      <alignment horizontal="distributed" vertical="center" indent="2"/>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46" fillId="0" borderId="67" xfId="0" applyFont="1" applyBorder="1" applyAlignment="1">
      <alignment horizontal="center" vertical="center" wrapText="1"/>
    </xf>
    <xf numFmtId="0" fontId="46" fillId="0" borderId="68" xfId="0" applyFont="1" applyBorder="1" applyAlignment="1">
      <alignment horizontal="center" vertical="center" wrapText="1"/>
    </xf>
    <xf numFmtId="0" fontId="0" fillId="0" borderId="1" xfId="0" applyBorder="1" applyAlignment="1">
      <alignment horizontal="distributed" vertical="center" indent="1"/>
    </xf>
    <xf numFmtId="0" fontId="43" fillId="0" borderId="1" xfId="0" applyFont="1" applyBorder="1" applyAlignment="1">
      <alignment horizontal="center" vertical="center"/>
    </xf>
    <xf numFmtId="0" fontId="44" fillId="0" borderId="0" xfId="0" applyFont="1" applyAlignment="1">
      <alignment horizontal="center" vertical="center"/>
    </xf>
    <xf numFmtId="0" fontId="36" fillId="0" borderId="28" xfId="2" applyFont="1" applyBorder="1" applyAlignment="1">
      <alignment horizontal="center" vertical="center"/>
    </xf>
    <xf numFmtId="0" fontId="36" fillId="0" borderId="29" xfId="2" applyFont="1" applyBorder="1" applyAlignment="1">
      <alignment horizontal="center" vertical="center"/>
    </xf>
    <xf numFmtId="0" fontId="36" fillId="0" borderId="30" xfId="2" applyFont="1" applyBorder="1" applyAlignment="1">
      <alignment horizontal="center" vertical="center"/>
    </xf>
    <xf numFmtId="0" fontId="36" fillId="0" borderId="34" xfId="2" applyFont="1" applyBorder="1" applyAlignment="1">
      <alignment horizontal="center" vertical="center"/>
    </xf>
    <xf numFmtId="0" fontId="36" fillId="0" borderId="35" xfId="2" applyFont="1" applyBorder="1" applyAlignment="1">
      <alignment horizontal="center" vertical="center"/>
    </xf>
    <xf numFmtId="0" fontId="36" fillId="0" borderId="14" xfId="2" applyFont="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13" xfId="2" applyFont="1" applyBorder="1" applyAlignment="1">
      <alignment horizontal="center" vertical="center"/>
    </xf>
    <xf numFmtId="0" fontId="94" fillId="0" borderId="128" xfId="2" applyFont="1" applyBorder="1" applyAlignment="1">
      <alignment horizontal="center" vertical="center"/>
    </xf>
    <xf numFmtId="0" fontId="94" fillId="0" borderId="127" xfId="2" applyFont="1" applyBorder="1" applyAlignment="1">
      <alignment horizontal="center" vertical="center"/>
    </xf>
    <xf numFmtId="0" fontId="31" fillId="0" borderId="15" xfId="2" applyFont="1" applyBorder="1" applyAlignment="1">
      <alignment horizontal="center" vertical="center"/>
    </xf>
    <xf numFmtId="0" fontId="30" fillId="0" borderId="15" xfId="2" applyFont="1" applyBorder="1" applyAlignment="1">
      <alignment horizontal="center" vertical="center"/>
    </xf>
    <xf numFmtId="0" fontId="34" fillId="0" borderId="18" xfId="2" applyFont="1" applyBorder="1" applyAlignment="1">
      <alignment horizontal="center" vertical="center"/>
    </xf>
    <xf numFmtId="0" fontId="34" fillId="0" borderId="19" xfId="2" applyFont="1" applyBorder="1" applyAlignment="1">
      <alignment horizontal="center" vertical="center"/>
    </xf>
    <xf numFmtId="0" fontId="34" fillId="0" borderId="11" xfId="2" applyFont="1" applyBorder="1" applyAlignment="1">
      <alignment horizontal="center" vertical="center"/>
    </xf>
    <xf numFmtId="0" fontId="36" fillId="0" borderId="18" xfId="2" applyFont="1" applyBorder="1" applyAlignment="1">
      <alignment horizontal="center" vertical="center"/>
    </xf>
    <xf numFmtId="0" fontId="36" fillId="0" borderId="19" xfId="2" applyFont="1" applyBorder="1" applyAlignment="1">
      <alignment horizontal="center" vertical="center"/>
    </xf>
    <xf numFmtId="0" fontId="36" fillId="0" borderId="11" xfId="2" applyFont="1" applyBorder="1" applyAlignment="1">
      <alignment horizontal="center" vertical="center"/>
    </xf>
    <xf numFmtId="0" fontId="36" fillId="0" borderId="43" xfId="2" applyFont="1" applyBorder="1" applyAlignment="1">
      <alignment horizontal="center" vertical="center"/>
    </xf>
    <xf numFmtId="0" fontId="36" fillId="0" borderId="44" xfId="2" applyFont="1" applyBorder="1" applyAlignment="1">
      <alignment horizontal="center" vertical="center"/>
    </xf>
    <xf numFmtId="0" fontId="36" fillId="0" borderId="45" xfId="2" applyFont="1" applyBorder="1" applyAlignment="1">
      <alignment horizontal="center" vertical="center"/>
    </xf>
    <xf numFmtId="0" fontId="31" fillId="0" borderId="0" xfId="2" applyFont="1" applyAlignment="1">
      <alignment horizontal="center" vertical="center"/>
    </xf>
    <xf numFmtId="0" fontId="32" fillId="0" borderId="0" xfId="2" applyFont="1" applyAlignment="1" applyProtection="1">
      <alignment horizontal="right" vertical="center"/>
      <protection locked="0"/>
    </xf>
    <xf numFmtId="0" fontId="95" fillId="0" borderId="0" xfId="10" applyFont="1" applyAlignment="1">
      <alignment horizontal="right" vertical="center"/>
    </xf>
    <xf numFmtId="0" fontId="0" fillId="0" borderId="84" xfId="0" applyBorder="1" applyAlignment="1">
      <alignment horizontal="distributed" vertical="center"/>
    </xf>
    <xf numFmtId="0" fontId="0" fillId="0" borderId="85" xfId="0" applyBorder="1" applyAlignment="1">
      <alignment horizontal="distributed" vertical="center"/>
    </xf>
    <xf numFmtId="0" fontId="0" fillId="0" borderId="13" xfId="0" applyBorder="1" applyAlignment="1">
      <alignment horizontal="distributed" vertical="center"/>
    </xf>
    <xf numFmtId="0" fontId="33" fillId="0" borderId="0" xfId="9" applyFont="1" applyAlignment="1">
      <alignment horizontal="right" vertical="center"/>
    </xf>
    <xf numFmtId="0" fontId="49" fillId="0" borderId="0" xfId="9" applyFont="1" applyAlignment="1">
      <alignment horizontal="distributed" vertical="center"/>
    </xf>
    <xf numFmtId="0" fontId="33" fillId="0" borderId="0" xfId="9" applyFont="1" applyAlignment="1">
      <alignment horizontal="distributed" vertical="center"/>
    </xf>
    <xf numFmtId="0" fontId="50" fillId="0" borderId="0" xfId="9" applyFont="1" applyAlignment="1">
      <alignment horizontal="center"/>
    </xf>
    <xf numFmtId="0" fontId="33" fillId="0" borderId="0" xfId="8" applyFont="1" applyAlignment="1">
      <alignment horizontal="right" vertical="center"/>
    </xf>
    <xf numFmtId="0" fontId="49" fillId="0" borderId="0" xfId="8" applyFont="1" applyAlignment="1">
      <alignment horizontal="distributed" vertical="center"/>
    </xf>
    <xf numFmtId="0" fontId="33" fillId="0" borderId="0" xfId="8" applyFont="1" applyAlignment="1">
      <alignment horizontal="distributed" vertical="center"/>
    </xf>
    <xf numFmtId="0" fontId="50" fillId="0" borderId="0" xfId="8" applyFont="1" applyAlignment="1">
      <alignment horizontal="center"/>
    </xf>
    <xf numFmtId="0" fontId="30" fillId="0" borderId="86" xfId="2" applyFont="1" applyBorder="1" applyAlignment="1">
      <alignment horizontal="center" vertical="center"/>
    </xf>
    <xf numFmtId="0" fontId="89" fillId="0" borderId="128" xfId="2" applyFont="1" applyBorder="1" applyAlignment="1">
      <alignment horizontal="center" vertical="center"/>
    </xf>
    <xf numFmtId="0" fontId="89" fillId="0" borderId="127" xfId="2" applyFont="1" applyBorder="1" applyAlignment="1">
      <alignment horizontal="center" vertical="center"/>
    </xf>
    <xf numFmtId="0" fontId="65" fillId="0" borderId="4" xfId="1" applyFont="1" applyBorder="1" applyAlignment="1">
      <alignment horizontal="center" vertical="center" shrinkToFit="1"/>
    </xf>
    <xf numFmtId="0" fontId="65" fillId="0" borderId="5" xfId="1" applyFont="1" applyBorder="1" applyAlignment="1">
      <alignment horizontal="center" vertical="center" shrinkToFit="1"/>
    </xf>
    <xf numFmtId="0" fontId="58" fillId="0" borderId="0" xfId="1" applyFont="1" applyAlignment="1">
      <alignment horizontal="center" vertical="center" shrinkToFit="1"/>
    </xf>
    <xf numFmtId="0" fontId="58" fillId="0" borderId="3" xfId="1" applyFont="1" applyBorder="1" applyAlignment="1">
      <alignment horizontal="center" vertical="center" shrinkToFit="1"/>
    </xf>
    <xf numFmtId="0" fontId="83" fillId="0" borderId="0" xfId="1" applyFont="1" applyAlignment="1">
      <alignment horizontal="center" vertical="center"/>
    </xf>
    <xf numFmtId="0" fontId="83" fillId="0" borderId="3" xfId="1" applyFont="1" applyBorder="1" applyAlignment="1">
      <alignment horizontal="center" vertical="center"/>
    </xf>
    <xf numFmtId="0" fontId="78" fillId="0" borderId="0" xfId="1" applyFont="1" applyAlignment="1">
      <alignment horizontal="center" vertical="center" shrinkToFit="1"/>
    </xf>
    <xf numFmtId="0" fontId="78" fillId="0" borderId="3" xfId="1" applyFont="1" applyBorder="1" applyAlignment="1">
      <alignment horizontal="center" vertical="center" shrinkToFit="1"/>
    </xf>
    <xf numFmtId="0" fontId="61" fillId="0" borderId="3" xfId="1" applyFont="1" applyBorder="1" applyAlignment="1">
      <alignment horizontal="center" vertical="center"/>
    </xf>
    <xf numFmtId="0" fontId="61" fillId="0" borderId="1" xfId="1" applyFont="1" applyBorder="1" applyAlignment="1">
      <alignment horizontal="center" vertical="center"/>
    </xf>
    <xf numFmtId="0" fontId="65" fillId="0" borderId="4" xfId="1" applyFont="1" applyBorder="1" applyAlignment="1">
      <alignment horizontal="center"/>
    </xf>
    <xf numFmtId="0" fontId="65" fillId="0" borderId="5" xfId="1" applyFont="1" applyBorder="1" applyAlignment="1">
      <alignment horizontal="center"/>
    </xf>
    <xf numFmtId="0" fontId="65" fillId="0" borderId="6" xfId="1" applyFont="1" applyBorder="1" applyAlignment="1">
      <alignment horizontal="center"/>
    </xf>
    <xf numFmtId="0" fontId="61" fillId="0" borderId="4" xfId="1" applyFont="1" applyBorder="1" applyAlignment="1">
      <alignment horizontal="center" vertical="center"/>
    </xf>
    <xf numFmtId="0" fontId="61" fillId="0" borderId="5" xfId="1" applyFont="1" applyBorder="1" applyAlignment="1">
      <alignment horizontal="center" vertical="center"/>
    </xf>
    <xf numFmtId="0" fontId="61" fillId="0" borderId="7" xfId="1" applyFont="1" applyBorder="1" applyAlignment="1">
      <alignment horizontal="center" vertical="center"/>
    </xf>
    <xf numFmtId="0" fontId="61" fillId="0" borderId="4" xfId="1" applyFont="1" applyBorder="1" applyAlignment="1">
      <alignment horizontal="center"/>
    </xf>
    <xf numFmtId="0" fontId="61" fillId="0" borderId="5" xfId="1" applyFont="1" applyBorder="1" applyAlignment="1">
      <alignment horizontal="center"/>
    </xf>
    <xf numFmtId="0" fontId="61" fillId="0" borderId="6" xfId="1" applyFont="1" applyBorder="1" applyAlignment="1">
      <alignment horizontal="center"/>
    </xf>
    <xf numFmtId="0" fontId="61" fillId="0" borderId="4" xfId="1" applyFont="1" applyBorder="1" applyAlignment="1">
      <alignment horizontal="center" vertical="center" wrapText="1"/>
    </xf>
    <xf numFmtId="0" fontId="61" fillId="0" borderId="6" xfId="1" applyFont="1" applyBorder="1" applyAlignment="1">
      <alignment horizontal="center" vertical="center"/>
    </xf>
    <xf numFmtId="0" fontId="61" fillId="0" borderId="8" xfId="1" applyFont="1" applyBorder="1" applyAlignment="1">
      <alignment horizontal="center" vertical="center"/>
    </xf>
    <xf numFmtId="180" fontId="73" fillId="0" borderId="5" xfId="1" applyNumberFormat="1" applyFont="1" applyBorder="1" applyAlignment="1">
      <alignment horizontal="center" vertical="center" shrinkToFit="1"/>
    </xf>
    <xf numFmtId="180" fontId="73" fillId="0" borderId="6" xfId="1" applyNumberFormat="1" applyFont="1" applyBorder="1" applyAlignment="1">
      <alignment horizontal="center" vertical="center" shrinkToFit="1"/>
    </xf>
    <xf numFmtId="180" fontId="73" fillId="0" borderId="0" xfId="1" applyNumberFormat="1" applyFont="1" applyAlignment="1">
      <alignment horizontal="center" vertical="center" shrinkToFit="1"/>
    </xf>
    <xf numFmtId="180" fontId="73" fillId="0" borderId="9" xfId="1" applyNumberFormat="1" applyFont="1" applyBorder="1" applyAlignment="1">
      <alignment horizontal="center" vertical="center" shrinkToFit="1"/>
    </xf>
    <xf numFmtId="0" fontId="65" fillId="0" borderId="0" xfId="1" applyFont="1" applyAlignment="1">
      <alignment horizontal="center" vertical="top" textRotation="255" shrinkToFit="1"/>
    </xf>
    <xf numFmtId="0" fontId="65" fillId="0" borderId="7" xfId="1" applyFont="1" applyBorder="1" applyAlignment="1">
      <alignment horizontal="center" vertical="center"/>
    </xf>
    <xf numFmtId="0" fontId="65" fillId="0" borderId="3" xfId="1" applyFont="1" applyBorder="1" applyAlignment="1">
      <alignment horizontal="center" vertical="center"/>
    </xf>
    <xf numFmtId="0" fontId="65" fillId="0" borderId="8" xfId="1" applyFont="1" applyBorder="1" applyAlignment="1">
      <alignment horizontal="center" vertical="center"/>
    </xf>
    <xf numFmtId="0" fontId="65" fillId="0" borderId="7" xfId="1" applyFont="1" applyBorder="1" applyAlignment="1">
      <alignment horizontal="center" vertical="center" shrinkToFit="1"/>
    </xf>
    <xf numFmtId="0" fontId="65" fillId="0" borderId="3" xfId="1" applyFont="1" applyBorder="1" applyAlignment="1">
      <alignment horizontal="center" vertical="center" shrinkToFit="1"/>
    </xf>
    <xf numFmtId="0" fontId="65" fillId="0" borderId="8" xfId="1" applyFont="1" applyBorder="1" applyAlignment="1">
      <alignment horizontal="center" vertical="center" shrinkToFit="1"/>
    </xf>
    <xf numFmtId="0" fontId="73" fillId="0" borderId="4" xfId="1" applyFont="1" applyBorder="1" applyAlignment="1">
      <alignment horizontal="center" wrapText="1"/>
    </xf>
    <xf numFmtId="0" fontId="73" fillId="0" borderId="5" xfId="1" applyFont="1" applyBorder="1" applyAlignment="1">
      <alignment horizontal="center"/>
    </xf>
    <xf numFmtId="0" fontId="73" fillId="0" borderId="6" xfId="1" applyFont="1" applyBorder="1" applyAlignment="1">
      <alignment horizontal="center"/>
    </xf>
    <xf numFmtId="0" fontId="73" fillId="0" borderId="7" xfId="1" applyFont="1" applyBorder="1" applyAlignment="1">
      <alignment horizontal="center"/>
    </xf>
    <xf numFmtId="0" fontId="73" fillId="0" borderId="3" xfId="1" applyFont="1" applyBorder="1" applyAlignment="1">
      <alignment horizontal="center"/>
    </xf>
    <xf numFmtId="0" fontId="73" fillId="0" borderId="8" xfId="1" applyFont="1" applyBorder="1" applyAlignment="1">
      <alignment horizontal="center"/>
    </xf>
    <xf numFmtId="0" fontId="65" fillId="0" borderId="89" xfId="1" applyFont="1" applyBorder="1" applyAlignment="1">
      <alignment horizontal="center" vertical="center"/>
    </xf>
    <xf numFmtId="0" fontId="65" fillId="0" borderId="90" xfId="1" applyFont="1" applyBorder="1" applyAlignment="1">
      <alignment horizontal="center" vertical="center"/>
    </xf>
    <xf numFmtId="0" fontId="65" fillId="0" borderId="91" xfId="1" applyFont="1" applyBorder="1" applyAlignment="1">
      <alignment horizontal="center" vertical="center"/>
    </xf>
    <xf numFmtId="0" fontId="78" fillId="0" borderId="4" xfId="1" applyFont="1" applyBorder="1" applyAlignment="1">
      <alignment horizontal="center" vertical="center" shrinkToFit="1"/>
    </xf>
    <xf numFmtId="0" fontId="78" fillId="0" borderId="5" xfId="1" applyFont="1" applyBorder="1" applyAlignment="1">
      <alignment horizontal="center" vertical="center" shrinkToFit="1"/>
    </xf>
    <xf numFmtId="0" fontId="78" fillId="0" borderId="6" xfId="1" applyFont="1" applyBorder="1" applyAlignment="1">
      <alignment horizontal="center" vertical="center" shrinkToFit="1"/>
    </xf>
    <xf numFmtId="0" fontId="78" fillId="0" borderId="2" xfId="1" applyFont="1" applyBorder="1" applyAlignment="1">
      <alignment horizontal="center" vertical="center" shrinkToFit="1"/>
    </xf>
    <xf numFmtId="0" fontId="78" fillId="0" borderId="9" xfId="1" applyFont="1" applyBorder="1" applyAlignment="1">
      <alignment horizontal="center" vertical="center" shrinkToFit="1"/>
    </xf>
    <xf numFmtId="178" fontId="9" fillId="0" borderId="4" xfId="1" applyNumberFormat="1" applyFont="1" applyBorder="1" applyAlignment="1">
      <alignment horizontal="center" vertical="center" shrinkToFit="1"/>
    </xf>
    <xf numFmtId="178" fontId="9" fillId="0" borderId="5" xfId="1" applyNumberFormat="1" applyFont="1" applyBorder="1" applyAlignment="1">
      <alignment horizontal="center" vertical="center" shrinkToFit="1"/>
    </xf>
    <xf numFmtId="178" fontId="9" fillId="0" borderId="6" xfId="1" applyNumberFormat="1" applyFont="1" applyBorder="1" applyAlignment="1">
      <alignment horizontal="center" vertical="center" shrinkToFit="1"/>
    </xf>
    <xf numFmtId="178" fontId="9" fillId="0" borderId="2" xfId="1" applyNumberFormat="1" applyFont="1" applyBorder="1" applyAlignment="1">
      <alignment horizontal="center" vertical="center" shrinkToFit="1"/>
    </xf>
    <xf numFmtId="178" fontId="9" fillId="0" borderId="0" xfId="1" applyNumberFormat="1" applyFont="1" applyAlignment="1">
      <alignment horizontal="center" vertical="center" shrinkToFit="1"/>
    </xf>
    <xf numFmtId="178" fontId="9" fillId="0" borderId="9" xfId="1" applyNumberFormat="1" applyFont="1" applyBorder="1" applyAlignment="1">
      <alignment horizontal="center" vertical="center" shrinkToFit="1"/>
    </xf>
    <xf numFmtId="179" fontId="9" fillId="0" borderId="4" xfId="1" applyNumberFormat="1" applyFont="1" applyBorder="1" applyAlignment="1">
      <alignment horizontal="center" vertical="center"/>
    </xf>
    <xf numFmtId="179" fontId="9" fillId="0" borderId="5" xfId="1" applyNumberFormat="1" applyFont="1" applyBorder="1" applyAlignment="1">
      <alignment horizontal="center" vertical="center"/>
    </xf>
    <xf numFmtId="179" fontId="9" fillId="0" borderId="6" xfId="1" applyNumberFormat="1" applyFont="1" applyBorder="1" applyAlignment="1">
      <alignment horizontal="center" vertical="center"/>
    </xf>
    <xf numFmtId="179" fontId="9" fillId="0" borderId="2" xfId="1" applyNumberFormat="1" applyFont="1" applyBorder="1" applyAlignment="1">
      <alignment horizontal="center" vertical="center"/>
    </xf>
    <xf numFmtId="179" fontId="9" fillId="0" borderId="0" xfId="1" applyNumberFormat="1" applyFont="1" applyAlignment="1">
      <alignment horizontal="center" vertical="center"/>
    </xf>
    <xf numFmtId="179" fontId="9" fillId="0" borderId="9" xfId="1" applyNumberFormat="1" applyFont="1" applyBorder="1" applyAlignment="1">
      <alignment horizontal="center" vertical="center"/>
    </xf>
    <xf numFmtId="0" fontId="78" fillId="0" borderId="113" xfId="1" applyFont="1" applyBorder="1" applyAlignment="1">
      <alignment horizontal="center" vertical="center"/>
    </xf>
    <xf numFmtId="0" fontId="78" fillId="0" borderId="95" xfId="1" applyFont="1" applyBorder="1" applyAlignment="1">
      <alignment horizontal="center" vertical="center"/>
    </xf>
    <xf numFmtId="0" fontId="78" fillId="0" borderId="114" xfId="1" applyFont="1" applyBorder="1" applyAlignment="1">
      <alignment horizontal="center" vertical="center"/>
    </xf>
    <xf numFmtId="0" fontId="78" fillId="0" borderId="4" xfId="1" applyFont="1" applyBorder="1" applyAlignment="1">
      <alignment horizontal="center" vertical="center"/>
    </xf>
    <xf numFmtId="0" fontId="78" fillId="0" borderId="5" xfId="1" applyFont="1" applyBorder="1" applyAlignment="1">
      <alignment horizontal="center" vertical="center"/>
    </xf>
    <xf numFmtId="0" fontId="78" fillId="0" borderId="6" xfId="1" applyFont="1" applyBorder="1" applyAlignment="1">
      <alignment horizontal="center" vertical="center"/>
    </xf>
    <xf numFmtId="0" fontId="78" fillId="0" borderId="2" xfId="1" applyFont="1" applyBorder="1" applyAlignment="1">
      <alignment horizontal="center" vertical="center"/>
    </xf>
    <xf numFmtId="0" fontId="78" fillId="0" borderId="0" xfId="1" applyFont="1" applyAlignment="1">
      <alignment horizontal="center" vertical="center"/>
    </xf>
    <xf numFmtId="0" fontId="78" fillId="0" borderId="9" xfId="1" applyFont="1" applyBorder="1" applyAlignment="1">
      <alignment horizontal="center" vertical="center"/>
    </xf>
    <xf numFmtId="0" fontId="65" fillId="0" borderId="0" xfId="1" applyFont="1" applyAlignment="1">
      <alignment horizontal="center" vertical="top" textRotation="255"/>
    </xf>
    <xf numFmtId="0" fontId="61" fillId="0" borderId="0" xfId="1" applyFont="1" applyAlignment="1">
      <alignment horizontal="center" vertical="top" textRotation="255"/>
    </xf>
    <xf numFmtId="0" fontId="78" fillId="0" borderId="10" xfId="1" applyFont="1" applyBorder="1" applyAlignment="1">
      <alignment horizontal="center" vertical="center"/>
    </xf>
    <xf numFmtId="0" fontId="78" fillId="0" borderId="12" xfId="1" applyFont="1" applyBorder="1" applyAlignment="1">
      <alignment horizontal="center" vertical="center"/>
    </xf>
    <xf numFmtId="178" fontId="7" fillId="0" borderId="4" xfId="1" applyNumberFormat="1" applyFont="1" applyBorder="1" applyAlignment="1">
      <alignment horizontal="center" vertical="center" shrinkToFit="1"/>
    </xf>
    <xf numFmtId="178" fontId="7" fillId="0" borderId="5" xfId="1" applyNumberFormat="1" applyFont="1" applyBorder="1" applyAlignment="1">
      <alignment horizontal="center" vertical="center" shrinkToFit="1"/>
    </xf>
    <xf numFmtId="178" fontId="7" fillId="0" borderId="6" xfId="1" applyNumberFormat="1" applyFont="1" applyBorder="1" applyAlignment="1">
      <alignment horizontal="center" vertical="center" shrinkToFit="1"/>
    </xf>
    <xf numFmtId="178" fontId="7" fillId="0" borderId="2" xfId="1" applyNumberFormat="1" applyFont="1" applyBorder="1" applyAlignment="1">
      <alignment horizontal="center" vertical="center" shrinkToFit="1"/>
    </xf>
    <xf numFmtId="178" fontId="7" fillId="0" borderId="0" xfId="1" applyNumberFormat="1" applyFont="1" applyAlignment="1">
      <alignment horizontal="center" vertical="center" shrinkToFit="1"/>
    </xf>
    <xf numFmtId="178" fontId="7" fillId="0" borderId="9" xfId="1" applyNumberFormat="1" applyFont="1" applyBorder="1" applyAlignment="1">
      <alignment horizontal="center" vertical="center" shrinkToFit="1"/>
    </xf>
    <xf numFmtId="0" fontId="78" fillId="0" borderId="115" xfId="1" applyFont="1" applyBorder="1" applyAlignment="1">
      <alignment horizontal="center" vertical="center"/>
    </xf>
    <xf numFmtId="0" fontId="78" fillId="0" borderId="96" xfId="1" applyFont="1" applyBorder="1" applyAlignment="1">
      <alignment horizontal="center" vertical="center"/>
    </xf>
    <xf numFmtId="0" fontId="78" fillId="0" borderId="116" xfId="1" applyFont="1" applyBorder="1" applyAlignment="1">
      <alignment horizontal="center" vertical="center"/>
    </xf>
    <xf numFmtId="0" fontId="73" fillId="0" borderId="7" xfId="1" applyFont="1" applyBorder="1" applyAlignment="1">
      <alignment horizontal="center" vertical="center" shrinkToFit="1"/>
    </xf>
    <xf numFmtId="0" fontId="73" fillId="0" borderId="3" xfId="1" applyFont="1" applyBorder="1" applyAlignment="1">
      <alignment horizontal="center" vertical="center" shrinkToFit="1"/>
    </xf>
    <xf numFmtId="0" fontId="78" fillId="0" borderId="7" xfId="1" applyFont="1" applyBorder="1" applyAlignment="1">
      <alignment horizontal="center" vertical="center"/>
    </xf>
    <xf numFmtId="0" fontId="78" fillId="0" borderId="3" xfId="1" applyFont="1" applyBorder="1" applyAlignment="1">
      <alignment horizontal="center" vertical="center"/>
    </xf>
    <xf numFmtId="0" fontId="78" fillId="0" borderId="8" xfId="1" applyFont="1" applyBorder="1" applyAlignment="1">
      <alignment horizontal="center" vertical="center"/>
    </xf>
    <xf numFmtId="0" fontId="78" fillId="0" borderId="7" xfId="1" applyFont="1" applyBorder="1" applyAlignment="1">
      <alignment horizontal="center" vertical="center" shrinkToFit="1"/>
    </xf>
    <xf numFmtId="0" fontId="78" fillId="0" borderId="8" xfId="1" applyFont="1" applyBorder="1" applyAlignment="1">
      <alignment horizontal="center" vertical="center" shrinkToFit="1"/>
    </xf>
    <xf numFmtId="178" fontId="9" fillId="0" borderId="7" xfId="1" applyNumberFormat="1" applyFont="1" applyBorder="1" applyAlignment="1">
      <alignment horizontal="center" vertical="center" shrinkToFit="1"/>
    </xf>
    <xf numFmtId="178" fontId="9" fillId="0" borderId="3" xfId="1" applyNumberFormat="1" applyFont="1" applyBorder="1" applyAlignment="1">
      <alignment horizontal="center" vertical="center" shrinkToFit="1"/>
    </xf>
    <xf numFmtId="178" fontId="9" fillId="0" borderId="8" xfId="1" applyNumberFormat="1" applyFont="1" applyBorder="1" applyAlignment="1">
      <alignment horizontal="center" vertical="center" shrinkToFit="1"/>
    </xf>
    <xf numFmtId="179" fontId="9" fillId="0" borderId="7" xfId="1" applyNumberFormat="1" applyFont="1" applyBorder="1" applyAlignment="1">
      <alignment horizontal="center" vertical="center"/>
    </xf>
    <xf numFmtId="179" fontId="9" fillId="0" borderId="3" xfId="1" applyNumberFormat="1" applyFont="1" applyBorder="1" applyAlignment="1">
      <alignment horizontal="center" vertical="center"/>
    </xf>
    <xf numFmtId="179" fontId="9" fillId="0" borderId="8" xfId="1" applyNumberFormat="1" applyFont="1" applyBorder="1" applyAlignment="1">
      <alignment horizontal="center" vertical="center"/>
    </xf>
    <xf numFmtId="0" fontId="73" fillId="0" borderId="2" xfId="1" applyFont="1" applyBorder="1" applyAlignment="1">
      <alignment horizontal="center"/>
    </xf>
    <xf numFmtId="0" fontId="73" fillId="0" borderId="0" xfId="1" applyFont="1" applyAlignment="1">
      <alignment horizontal="center"/>
    </xf>
    <xf numFmtId="0" fontId="73" fillId="0" borderId="9" xfId="1" applyFont="1" applyBorder="1" applyAlignment="1">
      <alignment horizontal="center"/>
    </xf>
    <xf numFmtId="0" fontId="78" fillId="0" borderId="117" xfId="1" applyFont="1" applyBorder="1" applyAlignment="1">
      <alignment horizontal="center" vertical="center"/>
    </xf>
    <xf numFmtId="178" fontId="9" fillId="0" borderId="10" xfId="1" applyNumberFormat="1" applyFont="1" applyBorder="1" applyAlignment="1">
      <alignment horizontal="center" vertical="center"/>
    </xf>
    <xf numFmtId="178" fontId="9" fillId="0" borderId="12" xfId="1" applyNumberFormat="1" applyFont="1" applyBorder="1" applyAlignment="1">
      <alignment horizontal="center" vertical="center"/>
    </xf>
    <xf numFmtId="178" fontId="9" fillId="0" borderId="11" xfId="1" applyNumberFormat="1" applyFont="1" applyBorder="1" applyAlignment="1">
      <alignment horizontal="center" vertical="center"/>
    </xf>
    <xf numFmtId="0" fontId="72" fillId="0" borderId="98" xfId="0" applyFont="1" applyBorder="1" applyAlignment="1">
      <alignment horizontal="center" vertical="center" shrinkToFit="1"/>
    </xf>
    <xf numFmtId="0" fontId="72" fillId="0" borderId="5" xfId="0" applyFont="1" applyBorder="1" applyAlignment="1">
      <alignment horizontal="center" vertical="center" shrinkToFit="1"/>
    </xf>
    <xf numFmtId="0" fontId="72" fillId="0" borderId="97" xfId="0" applyFont="1" applyBorder="1" applyAlignment="1">
      <alignment horizontal="center" vertical="center" shrinkToFit="1"/>
    </xf>
    <xf numFmtId="0" fontId="72" fillId="0" borderId="100" xfId="0" applyFont="1" applyBorder="1" applyAlignment="1">
      <alignment horizontal="center" vertical="center" shrinkToFit="1"/>
    </xf>
    <xf numFmtId="0" fontId="72" fillId="0" borderId="3" xfId="0" applyFont="1" applyBorder="1" applyAlignment="1">
      <alignment horizontal="center" vertical="center" shrinkToFit="1"/>
    </xf>
    <xf numFmtId="0" fontId="72" fillId="0" borderId="99" xfId="0" applyFont="1" applyBorder="1" applyAlignment="1">
      <alignment horizontal="center" vertical="center" shrinkToFit="1"/>
    </xf>
    <xf numFmtId="0" fontId="73" fillId="0" borderId="1" xfId="1" applyFont="1" applyBorder="1" applyAlignment="1">
      <alignment horizontal="center" vertical="center"/>
    </xf>
    <xf numFmtId="0" fontId="65" fillId="0" borderId="112" xfId="1" applyFont="1" applyBorder="1" applyAlignment="1">
      <alignment horizontal="center" vertical="center"/>
    </xf>
    <xf numFmtId="49" fontId="65" fillId="0" borderId="10" xfId="1" applyNumberFormat="1" applyFont="1" applyBorder="1" applyAlignment="1">
      <alignment horizontal="center" vertical="center"/>
    </xf>
    <xf numFmtId="49" fontId="65" fillId="0" borderId="12" xfId="1" applyNumberFormat="1" applyFont="1" applyBorder="1" applyAlignment="1">
      <alignment horizontal="center" vertical="center"/>
    </xf>
    <xf numFmtId="49" fontId="65" fillId="0" borderId="11" xfId="1" applyNumberFormat="1" applyFont="1" applyBorder="1" applyAlignment="1">
      <alignment horizontal="center" vertical="center"/>
    </xf>
    <xf numFmtId="0" fontId="65" fillId="0" borderId="10" xfId="1" applyFont="1" applyBorder="1" applyAlignment="1">
      <alignment horizontal="center"/>
    </xf>
    <xf numFmtId="0" fontId="65" fillId="0" borderId="12" xfId="1" applyFont="1" applyBorder="1" applyAlignment="1">
      <alignment horizontal="center"/>
    </xf>
    <xf numFmtId="0" fontId="65" fillId="0" borderId="11" xfId="1" applyFont="1" applyBorder="1" applyAlignment="1">
      <alignment horizontal="center"/>
    </xf>
    <xf numFmtId="0" fontId="0" fillId="0" borderId="4" xfId="0" applyBorder="1" applyAlignment="1">
      <alignment horizontal="center" vertical="center" textRotation="255" shrinkToFit="1"/>
    </xf>
    <xf numFmtId="0" fontId="0" fillId="0" borderId="5" xfId="0" applyBorder="1" applyAlignment="1">
      <alignment horizontal="center" vertical="center" textRotation="255" shrinkToFit="1"/>
    </xf>
    <xf numFmtId="0" fontId="0" fillId="0" borderId="7" xfId="0" applyBorder="1" applyAlignment="1">
      <alignment horizontal="center" vertical="center" textRotation="255" shrinkToFit="1"/>
    </xf>
    <xf numFmtId="0" fontId="0" fillId="0" borderId="3" xfId="0" applyBorder="1" applyAlignment="1">
      <alignment horizontal="center" vertical="center" textRotation="255" shrinkToFit="1"/>
    </xf>
    <xf numFmtId="0" fontId="63" fillId="0" borderId="0" xfId="1" applyFont="1" applyAlignment="1">
      <alignment horizontal="center" vertical="center"/>
    </xf>
    <xf numFmtId="0" fontId="65" fillId="0" borderId="0" xfId="1" applyFont="1" applyAlignment="1">
      <alignment horizontal="center" vertical="center"/>
    </xf>
    <xf numFmtId="0" fontId="83" fillId="0" borderId="101" xfId="1" applyFont="1" applyBorder="1" applyAlignment="1">
      <alignment horizontal="center" vertical="center"/>
    </xf>
    <xf numFmtId="0" fontId="63" fillId="0" borderId="118" xfId="1" applyFont="1" applyBorder="1" applyAlignment="1">
      <alignment horizontal="center" vertical="center" wrapText="1"/>
    </xf>
    <xf numFmtId="0" fontId="63" fillId="0" borderId="95" xfId="1" applyFont="1" applyBorder="1" applyAlignment="1">
      <alignment horizontal="center" vertical="center" wrapText="1"/>
    </xf>
    <xf numFmtId="0" fontId="63" fillId="0" borderId="119" xfId="1" applyFont="1" applyBorder="1" applyAlignment="1">
      <alignment horizontal="center" vertical="center" wrapText="1"/>
    </xf>
    <xf numFmtId="0" fontId="63" fillId="0" borderId="120" xfId="1" applyFont="1" applyBorder="1" applyAlignment="1">
      <alignment horizontal="center" vertical="center" wrapText="1"/>
    </xf>
    <xf numFmtId="0" fontId="63" fillId="0" borderId="0" xfId="1" applyFont="1" applyAlignment="1">
      <alignment horizontal="center" vertical="center" wrapText="1"/>
    </xf>
    <xf numFmtId="0" fontId="63" fillId="0" borderId="121" xfId="1" applyFont="1" applyBorder="1" applyAlignment="1">
      <alignment horizontal="center" vertical="center" wrapText="1"/>
    </xf>
    <xf numFmtId="0" fontId="63" fillId="0" borderId="122" xfId="1" applyFont="1" applyBorder="1" applyAlignment="1">
      <alignment horizontal="center" vertical="center" wrapText="1"/>
    </xf>
    <xf numFmtId="0" fontId="63" fillId="0" borderId="101" xfId="1" applyFont="1" applyBorder="1" applyAlignment="1">
      <alignment horizontal="center" vertical="center" wrapText="1"/>
    </xf>
    <xf numFmtId="0" fontId="63" fillId="0" borderId="123" xfId="1" applyFont="1" applyBorder="1" applyAlignment="1">
      <alignment horizontal="center" vertical="center" wrapText="1"/>
    </xf>
    <xf numFmtId="0" fontId="61" fillId="0" borderId="0" xfId="1" applyFont="1" applyAlignment="1">
      <alignment horizontal="distributed" vertical="top"/>
    </xf>
    <xf numFmtId="0" fontId="61" fillId="0" borderId="0" xfId="1" applyFont="1" applyAlignment="1">
      <alignment horizontal="distributed" vertical="center"/>
    </xf>
    <xf numFmtId="0" fontId="78" fillId="0" borderId="101" xfId="1" applyFont="1" applyBorder="1" applyAlignment="1">
      <alignment horizontal="center" vertical="center"/>
    </xf>
    <xf numFmtId="0" fontId="61" fillId="0" borderId="0" xfId="1" applyFont="1" applyAlignment="1">
      <alignment horizontal="center" vertical="center"/>
    </xf>
    <xf numFmtId="0" fontId="61" fillId="0" borderId="0" xfId="1" applyFont="1" applyAlignment="1">
      <alignment horizontal="center"/>
    </xf>
    <xf numFmtId="0" fontId="61" fillId="0" borderId="0" xfId="1" applyFont="1" applyAlignment="1">
      <alignment horizontal="left" vertical="top"/>
    </xf>
    <xf numFmtId="0" fontId="61" fillId="0" borderId="0" xfId="1" applyFont="1" applyAlignment="1">
      <alignment horizontal="left" vertical="center"/>
    </xf>
    <xf numFmtId="0" fontId="73" fillId="0" borderId="0" xfId="1" applyFont="1" applyAlignment="1">
      <alignment horizontal="center" vertical="center" wrapText="1"/>
    </xf>
    <xf numFmtId="0" fontId="73" fillId="0" borderId="0" xfId="1" applyFont="1" applyAlignment="1">
      <alignment horizontal="center" vertical="center"/>
    </xf>
    <xf numFmtId="0" fontId="73" fillId="0" borderId="101" xfId="1" applyFont="1" applyBorder="1" applyAlignment="1">
      <alignment horizontal="center" vertical="center"/>
    </xf>
    <xf numFmtId="0" fontId="61" fillId="0" borderId="0" xfId="1" applyFont="1" applyAlignment="1">
      <alignment horizontal="right" vertical="center"/>
    </xf>
    <xf numFmtId="0" fontId="61" fillId="0" borderId="101" xfId="1" applyFont="1" applyBorder="1" applyAlignment="1">
      <alignment horizontal="right" vertical="center"/>
    </xf>
    <xf numFmtId="49" fontId="73" fillId="0" borderId="0" xfId="1" applyNumberFormat="1" applyFont="1" applyAlignment="1">
      <alignment horizontal="center" vertical="center"/>
    </xf>
    <xf numFmtId="49" fontId="73" fillId="0" borderId="101" xfId="1" applyNumberFormat="1" applyFont="1" applyBorder="1" applyAlignment="1">
      <alignment horizontal="center" vertical="center"/>
    </xf>
    <xf numFmtId="0" fontId="61" fillId="0" borderId="101" xfId="1" applyFont="1" applyBorder="1" applyAlignment="1">
      <alignment horizontal="center" vertical="center"/>
    </xf>
    <xf numFmtId="0" fontId="73" fillId="0" borderId="5" xfId="1" applyFont="1" applyBorder="1" applyAlignment="1">
      <alignment horizontal="left" vertical="center" shrinkToFit="1"/>
    </xf>
    <xf numFmtId="0" fontId="73" fillId="0" borderId="0" xfId="1" applyFont="1" applyAlignment="1">
      <alignment horizontal="left" vertical="center" shrinkToFit="1"/>
    </xf>
    <xf numFmtId="0" fontId="76" fillId="0" borderId="0" xfId="1" applyFont="1" applyAlignment="1">
      <alignment horizontal="center" vertical="center"/>
    </xf>
    <xf numFmtId="0" fontId="87" fillId="0" borderId="12" xfId="1" applyFont="1" applyBorder="1" applyAlignment="1">
      <alignment horizontal="center" vertical="center" shrinkToFit="1"/>
    </xf>
    <xf numFmtId="0" fontId="73" fillId="0" borderId="5" xfId="1" applyFont="1" applyBorder="1" applyAlignment="1">
      <alignment horizontal="left" vertical="center"/>
    </xf>
    <xf numFmtId="0" fontId="78" fillId="0" borderId="0" xfId="1" applyFont="1" applyAlignment="1">
      <alignment horizontal="center"/>
    </xf>
    <xf numFmtId="0" fontId="10" fillId="0" borderId="4"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6"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8" xfId="0" applyFont="1" applyBorder="1" applyAlignment="1">
      <alignment horizontal="center" vertical="center" shrinkToFit="1"/>
    </xf>
    <xf numFmtId="0" fontId="72" fillId="0" borderId="6" xfId="0" applyFont="1" applyBorder="1" applyAlignment="1">
      <alignment horizontal="center" vertical="center" shrinkToFit="1"/>
    </xf>
    <xf numFmtId="0" fontId="72" fillId="0" borderId="8" xfId="0" applyFont="1" applyBorder="1" applyAlignment="1">
      <alignment horizontal="center" vertical="center" shrinkToFit="1"/>
    </xf>
    <xf numFmtId="0" fontId="78" fillId="0" borderId="124" xfId="1" applyFont="1" applyBorder="1" applyAlignment="1">
      <alignment horizontal="center" vertical="center" shrinkToFit="1"/>
    </xf>
    <xf numFmtId="0" fontId="78" fillId="0" borderId="125" xfId="1" applyFont="1" applyBorder="1" applyAlignment="1">
      <alignment horizontal="center" vertical="center" shrinkToFit="1"/>
    </xf>
    <xf numFmtId="0" fontId="78" fillId="0" borderId="126" xfId="1" applyFont="1" applyBorder="1" applyAlignment="1">
      <alignment horizontal="center" vertical="center" shrinkToFit="1"/>
    </xf>
    <xf numFmtId="0" fontId="65" fillId="0" borderId="6" xfId="1" applyFont="1" applyBorder="1" applyAlignment="1">
      <alignment horizontal="center" vertical="center" shrinkToFit="1"/>
    </xf>
    <xf numFmtId="0" fontId="73" fillId="0" borderId="4" xfId="1" applyFont="1" applyBorder="1" applyAlignment="1">
      <alignment horizontal="center" vertical="center"/>
    </xf>
    <xf numFmtId="0" fontId="73" fillId="0" borderId="5" xfId="1" applyFont="1" applyBorder="1" applyAlignment="1">
      <alignment horizontal="center" vertical="center"/>
    </xf>
    <xf numFmtId="0" fontId="73" fillId="0" borderId="6" xfId="1" applyFont="1" applyBorder="1" applyAlignment="1">
      <alignment horizontal="center" vertical="center"/>
    </xf>
    <xf numFmtId="0" fontId="73" fillId="0" borderId="7" xfId="1" applyFont="1" applyBorder="1" applyAlignment="1">
      <alignment horizontal="center" vertical="center"/>
    </xf>
    <xf numFmtId="0" fontId="73" fillId="0" borderId="3" xfId="1" applyFont="1" applyBorder="1" applyAlignment="1">
      <alignment horizontal="center" vertical="center"/>
    </xf>
    <xf numFmtId="0" fontId="73" fillId="0" borderId="8" xfId="1" applyFont="1" applyBorder="1" applyAlignment="1">
      <alignment horizontal="center" vertical="center"/>
    </xf>
    <xf numFmtId="0" fontId="65" fillId="8" borderId="4" xfId="1" applyFont="1" applyFill="1" applyBorder="1" applyAlignment="1">
      <alignment horizontal="center"/>
    </xf>
    <xf numFmtId="0" fontId="65" fillId="8" borderId="5" xfId="1" applyFont="1" applyFill="1" applyBorder="1" applyAlignment="1">
      <alignment horizontal="center"/>
    </xf>
    <xf numFmtId="0" fontId="65" fillId="8" borderId="6" xfId="1" applyFont="1" applyFill="1" applyBorder="1" applyAlignment="1">
      <alignment horizontal="center"/>
    </xf>
    <xf numFmtId="0" fontId="61" fillId="8" borderId="102" xfId="1" applyFont="1" applyFill="1" applyBorder="1" applyAlignment="1">
      <alignment horizontal="center"/>
    </xf>
    <xf numFmtId="0" fontId="61" fillId="8" borderId="103" xfId="1" applyFont="1" applyFill="1" applyBorder="1" applyAlignment="1">
      <alignment horizontal="center"/>
    </xf>
    <xf numFmtId="0" fontId="14" fillId="8" borderId="103" xfId="1" applyFill="1" applyBorder="1" applyAlignment="1">
      <alignment horizontal="center" vertical="center"/>
    </xf>
    <xf numFmtId="0" fontId="14" fillId="8" borderId="104" xfId="1" applyFill="1" applyBorder="1" applyAlignment="1">
      <alignment horizontal="center" vertical="center"/>
    </xf>
    <xf numFmtId="0" fontId="14" fillId="8" borderId="105" xfId="1" applyFill="1" applyBorder="1" applyAlignment="1">
      <alignment horizontal="center" vertical="center"/>
    </xf>
    <xf numFmtId="0" fontId="14" fillId="8" borderId="106" xfId="1" applyFill="1" applyBorder="1" applyAlignment="1">
      <alignment horizontal="center" vertical="center"/>
    </xf>
    <xf numFmtId="0" fontId="14" fillId="8" borderId="107" xfId="1" applyFill="1" applyBorder="1" applyAlignment="1">
      <alignment horizontal="center" vertical="center"/>
    </xf>
    <xf numFmtId="0" fontId="14" fillId="8" borderId="108" xfId="1" applyFill="1" applyBorder="1" applyAlignment="1">
      <alignment horizontal="center" vertical="center"/>
    </xf>
    <xf numFmtId="0" fontId="14" fillId="8" borderId="109" xfId="1" applyFill="1" applyBorder="1" applyAlignment="1">
      <alignment horizontal="center" vertical="center"/>
    </xf>
    <xf numFmtId="0" fontId="14" fillId="8" borderId="110" xfId="1" applyFill="1" applyBorder="1" applyAlignment="1">
      <alignment horizontal="center" vertical="center"/>
    </xf>
    <xf numFmtId="0" fontId="61" fillId="8" borderId="7" xfId="1" applyFont="1" applyFill="1" applyBorder="1" applyAlignment="1">
      <alignment horizontal="center" vertical="center"/>
    </xf>
    <xf numFmtId="0" fontId="61" fillId="8" borderId="3" xfId="1" applyFont="1" applyFill="1" applyBorder="1" applyAlignment="1">
      <alignment horizontal="center" vertical="center"/>
    </xf>
    <xf numFmtId="0" fontId="61" fillId="8" borderId="8" xfId="1" applyFont="1" applyFill="1" applyBorder="1" applyAlignment="1">
      <alignment horizontal="center" vertical="center"/>
    </xf>
    <xf numFmtId="0" fontId="78" fillId="0" borderId="124" xfId="1" applyFont="1" applyBorder="1" applyAlignment="1">
      <alignment horizontal="center" vertical="center"/>
    </xf>
    <xf numFmtId="0" fontId="78" fillId="0" borderId="125" xfId="1" applyFont="1" applyBorder="1" applyAlignment="1">
      <alignment horizontal="center" vertical="center"/>
    </xf>
    <xf numFmtId="0" fontId="78" fillId="0" borderId="126" xfId="1" applyFont="1" applyBorder="1" applyAlignment="1">
      <alignment horizontal="center" vertical="center"/>
    </xf>
    <xf numFmtId="0" fontId="65" fillId="0" borderId="4" xfId="1" applyFont="1" applyBorder="1" applyAlignment="1">
      <alignment horizontal="center" vertical="center"/>
    </xf>
    <xf numFmtId="0" fontId="65" fillId="0" borderId="5" xfId="1" applyFont="1" applyBorder="1" applyAlignment="1">
      <alignment horizontal="center" vertical="center"/>
    </xf>
    <xf numFmtId="0" fontId="65" fillId="0" borderId="6" xfId="1" applyFont="1" applyBorder="1" applyAlignment="1">
      <alignment horizontal="center" vertical="center"/>
    </xf>
    <xf numFmtId="49" fontId="78" fillId="0" borderId="10" xfId="1" applyNumberFormat="1" applyFont="1" applyBorder="1" applyAlignment="1">
      <alignment horizontal="center" vertical="center"/>
    </xf>
    <xf numFmtId="49" fontId="78" fillId="0" borderId="12" xfId="1" applyNumberFormat="1" applyFont="1" applyBorder="1" applyAlignment="1">
      <alignment horizontal="center" vertical="center"/>
    </xf>
    <xf numFmtId="49" fontId="78" fillId="0" borderId="11" xfId="1" applyNumberFormat="1" applyFont="1" applyBorder="1" applyAlignment="1">
      <alignment horizontal="center" vertical="center"/>
    </xf>
    <xf numFmtId="0" fontId="33" fillId="0" borderId="15" xfId="2" applyFont="1" applyBorder="1" applyAlignment="1">
      <alignment horizontal="center" vertical="center"/>
    </xf>
    <xf numFmtId="0" fontId="32" fillId="0" borderId="15" xfId="2" applyFont="1" applyBorder="1" applyAlignment="1">
      <alignment horizontal="center" vertical="center"/>
    </xf>
    <xf numFmtId="0" fontId="36" fillId="0" borderId="5" xfId="2" applyFont="1" applyBorder="1" applyAlignment="1">
      <alignment horizontal="center" vertical="center"/>
    </xf>
    <xf numFmtId="0" fontId="36" fillId="0" borderId="0" xfId="2" applyFont="1" applyAlignment="1">
      <alignment horizontal="center" vertical="center"/>
    </xf>
    <xf numFmtId="0" fontId="58" fillId="0" borderId="0" xfId="0" applyFont="1" applyAlignment="1">
      <alignment horizontal="distributed" vertical="center"/>
    </xf>
    <xf numFmtId="0" fontId="59" fillId="0" borderId="0" xfId="0" applyFont="1" applyAlignment="1">
      <alignment horizontal="center" vertical="center" shrinkToFit="1"/>
    </xf>
    <xf numFmtId="0" fontId="59" fillId="0" borderId="3" xfId="0" applyFont="1" applyBorder="1" applyAlignment="1">
      <alignment horizontal="center" vertical="center" shrinkToFit="1"/>
    </xf>
    <xf numFmtId="0" fontId="61" fillId="0" borderId="0" xfId="0" applyFont="1" applyAlignment="1">
      <alignment horizontal="center" vertical="center"/>
    </xf>
    <xf numFmtId="0" fontId="63" fillId="0" borderId="0" xfId="0" applyFont="1" applyAlignment="1">
      <alignment horizontal="center" vertical="top" textRotation="255" shrinkToFit="1"/>
    </xf>
    <xf numFmtId="0" fontId="64" fillId="0" borderId="1" xfId="0" applyFont="1" applyBorder="1" applyAlignment="1">
      <alignment horizontal="center" vertical="center"/>
    </xf>
    <xf numFmtId="0" fontId="65" fillId="0" borderId="5" xfId="0" applyFont="1" applyBorder="1" applyAlignment="1">
      <alignment horizontal="center"/>
    </xf>
    <xf numFmtId="0" fontId="64" fillId="0" borderId="4" xfId="0" applyFont="1" applyBorder="1" applyAlignment="1">
      <alignment horizontal="center" vertical="center"/>
    </xf>
    <xf numFmtId="0" fontId="64" fillId="0" borderId="5" xfId="0" applyFont="1" applyBorder="1" applyAlignment="1">
      <alignment horizontal="center" vertical="center"/>
    </xf>
    <xf numFmtId="0" fontId="64" fillId="0" borderId="7" xfId="0" applyFont="1" applyBorder="1" applyAlignment="1">
      <alignment horizontal="center" vertical="center"/>
    </xf>
    <xf numFmtId="0" fontId="64" fillId="0" borderId="3" xfId="0" applyFont="1" applyBorder="1" applyAlignment="1">
      <alignment horizontal="center" vertical="center"/>
    </xf>
    <xf numFmtId="0" fontId="64" fillId="0" borderId="4" xfId="0" applyFont="1" applyBorder="1" applyAlignment="1">
      <alignment horizontal="center"/>
    </xf>
    <xf numFmtId="0" fontId="64" fillId="0" borderId="5" xfId="0" applyFont="1" applyBorder="1" applyAlignment="1">
      <alignment horizontal="center"/>
    </xf>
    <xf numFmtId="0" fontId="64" fillId="0" borderId="6" xfId="0" applyFont="1" applyBorder="1" applyAlignment="1">
      <alignment horizontal="center"/>
    </xf>
    <xf numFmtId="0" fontId="68" fillId="0" borderId="1" xfId="0" applyFont="1" applyBorder="1" applyAlignment="1">
      <alignment horizontal="center" vertical="center"/>
    </xf>
    <xf numFmtId="178" fontId="7" fillId="0" borderId="4" xfId="0" applyNumberFormat="1" applyFont="1" applyBorder="1" applyAlignment="1">
      <alignment horizontal="center" vertical="center"/>
    </xf>
    <xf numFmtId="178" fontId="7" fillId="0" borderId="5" xfId="0" applyNumberFormat="1" applyFont="1" applyBorder="1" applyAlignment="1">
      <alignment horizontal="center" vertical="center"/>
    </xf>
    <xf numFmtId="178" fontId="7" fillId="0" borderId="6" xfId="0" applyNumberFormat="1" applyFont="1" applyBorder="1" applyAlignment="1">
      <alignment horizontal="center" vertical="center"/>
    </xf>
    <xf numFmtId="178" fontId="7" fillId="0" borderId="2" xfId="0" applyNumberFormat="1" applyFont="1" applyBorder="1" applyAlignment="1">
      <alignment horizontal="center" vertical="center"/>
    </xf>
    <xf numFmtId="178" fontId="7" fillId="0" borderId="0" xfId="0" applyNumberFormat="1" applyFont="1" applyAlignment="1">
      <alignment horizontal="center" vertical="center"/>
    </xf>
    <xf numFmtId="178" fontId="7" fillId="0" borderId="9" xfId="0" applyNumberFormat="1" applyFont="1" applyBorder="1" applyAlignment="1">
      <alignment horizontal="center" vertical="center"/>
    </xf>
    <xf numFmtId="178" fontId="7" fillId="0" borderId="7" xfId="0" applyNumberFormat="1" applyFont="1" applyBorder="1" applyAlignment="1">
      <alignment horizontal="center" vertical="center"/>
    </xf>
    <xf numFmtId="178" fontId="7" fillId="0" borderId="3" xfId="0" applyNumberFormat="1" applyFont="1" applyBorder="1" applyAlignment="1">
      <alignment horizontal="center" vertical="center"/>
    </xf>
    <xf numFmtId="178" fontId="7" fillId="0" borderId="8" xfId="0" applyNumberFormat="1" applyFont="1" applyBorder="1" applyAlignment="1">
      <alignment horizontal="center" vertical="center"/>
    </xf>
    <xf numFmtId="179" fontId="9" fillId="0" borderId="4" xfId="0" applyNumberFormat="1" applyFont="1" applyBorder="1" applyAlignment="1">
      <alignment horizontal="center" vertical="center"/>
    </xf>
    <xf numFmtId="179" fontId="9" fillId="0" borderId="5" xfId="0" applyNumberFormat="1" applyFont="1" applyBorder="1" applyAlignment="1">
      <alignment horizontal="center" vertical="center"/>
    </xf>
    <xf numFmtId="179" fontId="9" fillId="0" borderId="6" xfId="0" applyNumberFormat="1" applyFont="1" applyBorder="1" applyAlignment="1">
      <alignment horizontal="center" vertical="center"/>
    </xf>
    <xf numFmtId="179" fontId="9" fillId="0" borderId="2" xfId="0" applyNumberFormat="1" applyFont="1" applyBorder="1" applyAlignment="1">
      <alignment horizontal="center" vertical="center"/>
    </xf>
    <xf numFmtId="179" fontId="9" fillId="0" borderId="0" xfId="0" applyNumberFormat="1" applyFont="1" applyAlignment="1">
      <alignment horizontal="center" vertical="center"/>
    </xf>
    <xf numFmtId="179" fontId="9" fillId="0" borderId="9" xfId="0" applyNumberFormat="1" applyFont="1" applyBorder="1" applyAlignment="1">
      <alignment horizontal="center" vertical="center"/>
    </xf>
    <xf numFmtId="179" fontId="9" fillId="0" borderId="7" xfId="0" applyNumberFormat="1" applyFont="1" applyBorder="1" applyAlignment="1">
      <alignment horizontal="center" vertical="center"/>
    </xf>
    <xf numFmtId="179" fontId="9" fillId="0" borderId="3" xfId="0" applyNumberFormat="1" applyFont="1" applyBorder="1" applyAlignment="1">
      <alignment horizontal="center" vertical="center"/>
    </xf>
    <xf numFmtId="179" fontId="9" fillId="0" borderId="8" xfId="0" applyNumberFormat="1" applyFont="1" applyBorder="1" applyAlignment="1">
      <alignment horizontal="center" vertical="center"/>
    </xf>
    <xf numFmtId="0" fontId="57" fillId="0" borderId="90" xfId="0" applyFont="1" applyBorder="1" applyAlignment="1">
      <alignment horizontal="distributed" vertical="center"/>
    </xf>
    <xf numFmtId="0" fontId="9" fillId="0" borderId="10" xfId="0" applyFont="1" applyBorder="1" applyAlignment="1">
      <alignment horizontal="center" vertical="center"/>
    </xf>
    <xf numFmtId="0" fontId="9" fillId="0" borderId="12" xfId="0" applyFont="1" applyBorder="1" applyAlignment="1">
      <alignment horizontal="center" vertical="center"/>
    </xf>
    <xf numFmtId="0" fontId="66" fillId="0" borderId="4" xfId="0" applyFont="1" applyBorder="1" applyAlignment="1">
      <alignment horizontal="center" vertical="center"/>
    </xf>
    <xf numFmtId="0" fontId="66" fillId="0" borderId="5" xfId="0" applyFont="1" applyBorder="1" applyAlignment="1">
      <alignment horizontal="center" vertical="center"/>
    </xf>
    <xf numFmtId="0" fontId="66" fillId="0" borderId="6" xfId="0" applyFont="1" applyBorder="1" applyAlignment="1">
      <alignment horizontal="center" vertical="center"/>
    </xf>
    <xf numFmtId="0" fontId="64" fillId="0" borderId="3" xfId="0" applyFont="1" applyBorder="1" applyAlignment="1">
      <alignment horizontal="center" vertical="top"/>
    </xf>
    <xf numFmtId="0" fontId="65" fillId="0" borderId="7" xfId="0" applyFont="1" applyBorder="1" applyAlignment="1">
      <alignment horizontal="center" vertical="top"/>
    </xf>
    <xf numFmtId="0" fontId="65" fillId="0" borderId="3" xfId="0" applyFont="1" applyBorder="1" applyAlignment="1">
      <alignment horizontal="center" vertical="top"/>
    </xf>
    <xf numFmtId="0" fontId="65" fillId="0" borderId="8" xfId="0" applyFont="1" applyBorder="1" applyAlignment="1">
      <alignment horizontal="center" vertical="top"/>
    </xf>
    <xf numFmtId="0" fontId="67" fillId="0" borderId="0" xfId="0" applyFont="1" applyAlignment="1">
      <alignment horizontal="center" vertical="top" textRotation="255"/>
    </xf>
    <xf numFmtId="0" fontId="9" fillId="0" borderId="95" xfId="0" applyFont="1" applyBorder="1" applyAlignment="1">
      <alignment horizontal="distributed" vertical="center" shrinkToFit="1"/>
    </xf>
    <xf numFmtId="0" fontId="9" fillId="0" borderId="3" xfId="0" applyFont="1" applyBorder="1" applyAlignment="1">
      <alignment horizontal="distributed" vertical="center" shrinkToFit="1"/>
    </xf>
    <xf numFmtId="0" fontId="10" fillId="0" borderId="0" xfId="0" applyFont="1" applyAlignment="1">
      <alignment horizontal="center" vertical="center" shrinkToFit="1"/>
    </xf>
    <xf numFmtId="0" fontId="67" fillId="0" borderId="4" xfId="0" applyFont="1" applyBorder="1" applyAlignment="1">
      <alignment horizontal="center" vertical="center"/>
    </xf>
    <xf numFmtId="0" fontId="67" fillId="0" borderId="5" xfId="0" applyFont="1" applyBorder="1" applyAlignment="1">
      <alignment horizontal="center" vertical="center"/>
    </xf>
    <xf numFmtId="0" fontId="67" fillId="0" borderId="2" xfId="0" applyFont="1" applyBorder="1" applyAlignment="1">
      <alignment horizontal="center" vertical="center"/>
    </xf>
    <xf numFmtId="0" fontId="67" fillId="0" borderId="0" xfId="0" applyFont="1" applyAlignment="1">
      <alignment horizontal="center" vertical="center"/>
    </xf>
    <xf numFmtId="0" fontId="67" fillId="0" borderId="7" xfId="0" applyFont="1" applyBorder="1" applyAlignment="1">
      <alignment horizontal="center" vertical="center"/>
    </xf>
    <xf numFmtId="0" fontId="67" fillId="0" borderId="3" xfId="0" applyFont="1" applyBorder="1" applyAlignment="1">
      <alignment horizontal="center" vertical="center"/>
    </xf>
    <xf numFmtId="0" fontId="67" fillId="0" borderId="6" xfId="0" applyFont="1" applyBorder="1" applyAlignment="1">
      <alignment horizontal="center" vertical="center"/>
    </xf>
    <xf numFmtId="0" fontId="67" fillId="0" borderId="9" xfId="0" applyFont="1" applyBorder="1" applyAlignment="1">
      <alignment horizontal="center" vertical="center"/>
    </xf>
    <xf numFmtId="0" fontId="67" fillId="0" borderId="8" xfId="0" applyFont="1" applyBorder="1" applyAlignment="1">
      <alignment horizontal="center" vertical="center"/>
    </xf>
    <xf numFmtId="0" fontId="10" fillId="0" borderId="93" xfId="0" applyFont="1" applyBorder="1" applyAlignment="1">
      <alignment horizontal="center" vertical="center" shrinkToFit="1"/>
    </xf>
    <xf numFmtId="0" fontId="68" fillId="0" borderId="4" xfId="0" applyFont="1" applyBorder="1" applyAlignment="1">
      <alignment horizontal="center" vertical="center"/>
    </xf>
    <xf numFmtId="0" fontId="68" fillId="0" borderId="5" xfId="0" applyFont="1" applyBorder="1" applyAlignment="1">
      <alignment horizontal="center" vertical="center"/>
    </xf>
    <xf numFmtId="0" fontId="68" fillId="0" borderId="6" xfId="0" applyFont="1" applyBorder="1" applyAlignment="1">
      <alignment horizontal="center" vertical="center"/>
    </xf>
    <xf numFmtId="0" fontId="68" fillId="0" borderId="2" xfId="0" applyFont="1" applyBorder="1" applyAlignment="1">
      <alignment horizontal="center" vertical="center"/>
    </xf>
    <xf numFmtId="0" fontId="68" fillId="0" borderId="0" xfId="0" applyFont="1" applyAlignment="1">
      <alignment horizontal="center" vertical="center"/>
    </xf>
    <xf numFmtId="0" fontId="68" fillId="0" borderId="9" xfId="0" applyFont="1" applyBorder="1" applyAlignment="1">
      <alignment horizontal="center" vertical="center"/>
    </xf>
    <xf numFmtId="0" fontId="64" fillId="0" borderId="8" xfId="0" applyFont="1" applyBorder="1" applyAlignment="1">
      <alignment horizontal="center" vertical="center"/>
    </xf>
    <xf numFmtId="0" fontId="67" fillId="0" borderId="2" xfId="0" applyFont="1" applyBorder="1" applyAlignment="1">
      <alignment horizontal="center" vertical="center" textRotation="255"/>
    </xf>
    <xf numFmtId="0" fontId="9" fillId="0" borderId="5" xfId="0" applyFont="1" applyBorder="1" applyAlignment="1">
      <alignment horizontal="center" vertical="center"/>
    </xf>
    <xf numFmtId="0" fontId="9" fillId="0" borderId="2" xfId="0" applyFont="1" applyBorder="1" applyAlignment="1">
      <alignment horizontal="center" vertical="center"/>
    </xf>
    <xf numFmtId="0" fontId="9" fillId="0" borderId="0" xfId="0" applyFont="1" applyAlignment="1">
      <alignment horizontal="center" vertical="center"/>
    </xf>
    <xf numFmtId="0" fontId="9" fillId="0" borderId="9" xfId="0" applyFont="1" applyBorder="1" applyAlignment="1">
      <alignment horizontal="center" vertical="center"/>
    </xf>
    <xf numFmtId="0" fontId="9" fillId="0" borderId="3" xfId="0" applyFont="1" applyBorder="1" applyAlignment="1">
      <alignment horizontal="center" vertical="center"/>
    </xf>
    <xf numFmtId="0" fontId="63" fillId="0" borderId="4" xfId="0" applyFont="1" applyBorder="1" applyAlignment="1">
      <alignment horizontal="left"/>
    </xf>
    <xf numFmtId="0" fontId="70" fillId="0" borderId="5" xfId="0" applyFont="1" applyBorder="1" applyAlignment="1">
      <alignment horizontal="left"/>
    </xf>
    <xf numFmtId="0" fontId="10" fillId="0" borderId="111" xfId="0" applyFont="1" applyBorder="1" applyAlignment="1">
      <alignment horizontal="center" vertical="center" shrinkToFit="1"/>
    </xf>
    <xf numFmtId="0" fontId="10" fillId="0" borderId="96" xfId="0" applyFont="1" applyBorder="1" applyAlignment="1">
      <alignment horizontal="distributed" vertical="center"/>
    </xf>
    <xf numFmtId="49" fontId="9" fillId="0" borderId="7" xfId="0" applyNumberFormat="1" applyFont="1" applyBorder="1" applyAlignment="1">
      <alignment horizontal="center" vertical="center"/>
    </xf>
    <xf numFmtId="49" fontId="9" fillId="0" borderId="3" xfId="0" applyNumberFormat="1" applyFont="1" applyBorder="1" applyAlignment="1">
      <alignment horizontal="center" vertical="center"/>
    </xf>
    <xf numFmtId="49" fontId="9" fillId="0" borderId="8" xfId="0" applyNumberFormat="1" applyFont="1" applyBorder="1" applyAlignment="1">
      <alignment horizontal="center" vertical="center"/>
    </xf>
    <xf numFmtId="0" fontId="64" fillId="0" borderId="5" xfId="0" applyFont="1" applyBorder="1" applyAlignment="1">
      <alignment horizontal="distributed" vertical="center"/>
    </xf>
    <xf numFmtId="0" fontId="64" fillId="0" borderId="3" xfId="0" applyFont="1" applyBorder="1" applyAlignment="1">
      <alignment horizontal="distributed" vertical="center"/>
    </xf>
    <xf numFmtId="0" fontId="8" fillId="0" borderId="90" xfId="0" applyFont="1" applyBorder="1" applyAlignment="1">
      <alignment horizontal="distributed"/>
    </xf>
    <xf numFmtId="0" fontId="71" fillId="0" borderId="90" xfId="0" applyFont="1" applyBorder="1" applyAlignment="1">
      <alignment horizontal="distributed"/>
    </xf>
    <xf numFmtId="0" fontId="72" fillId="0" borderId="98" xfId="0" applyFont="1" applyBorder="1" applyAlignment="1">
      <alignment horizontal="center" vertical="center"/>
    </xf>
    <xf numFmtId="0" fontId="72" fillId="0" borderId="5" xfId="0" applyFont="1" applyBorder="1" applyAlignment="1">
      <alignment horizontal="center" vertical="center"/>
    </xf>
    <xf numFmtId="0" fontId="72" fillId="0" borderId="6" xfId="0" applyFont="1" applyBorder="1" applyAlignment="1">
      <alignment horizontal="center" vertical="center"/>
    </xf>
    <xf numFmtId="0" fontId="72" fillId="0" borderId="100" xfId="0" applyFont="1" applyBorder="1" applyAlignment="1">
      <alignment horizontal="center" vertical="center"/>
    </xf>
    <xf numFmtId="0" fontId="72" fillId="0" borderId="3" xfId="0" applyFont="1" applyBorder="1" applyAlignment="1">
      <alignment horizontal="center" vertical="center"/>
    </xf>
    <xf numFmtId="0" fontId="72" fillId="0" borderId="8" xfId="0" applyFont="1" applyBorder="1" applyAlignment="1">
      <alignment horizontal="center" vertical="center"/>
    </xf>
    <xf numFmtId="0" fontId="73" fillId="0" borderId="4" xfId="0" applyFont="1" applyBorder="1" applyAlignment="1">
      <alignment horizontal="center" vertical="center"/>
    </xf>
    <xf numFmtId="0" fontId="73" fillId="0" borderId="5" xfId="0" applyFont="1" applyBorder="1" applyAlignment="1">
      <alignment horizontal="center" vertical="center"/>
    </xf>
    <xf numFmtId="0" fontId="73" fillId="0" borderId="6" xfId="0" applyFont="1" applyBorder="1" applyAlignment="1">
      <alignment horizontal="center" vertical="center"/>
    </xf>
    <xf numFmtId="0" fontId="73" fillId="0" borderId="7" xfId="0" applyFont="1" applyBorder="1" applyAlignment="1">
      <alignment horizontal="center" vertical="center"/>
    </xf>
    <xf numFmtId="0" fontId="73" fillId="0" borderId="3" xfId="0" applyFont="1" applyBorder="1" applyAlignment="1">
      <alignment horizontal="center" vertical="center"/>
    </xf>
    <xf numFmtId="0" fontId="73" fillId="0" borderId="8" xfId="0" applyFont="1" applyBorder="1" applyAlignment="1">
      <alignment horizontal="center" vertical="center"/>
    </xf>
    <xf numFmtId="0" fontId="73" fillId="0" borderId="5" xfId="0" applyFont="1" applyBorder="1" applyAlignment="1"/>
    <xf numFmtId="0" fontId="69" fillId="0" borderId="5" xfId="0" applyFont="1" applyBorder="1" applyAlignment="1">
      <alignment horizontal="center"/>
    </xf>
    <xf numFmtId="0" fontId="73" fillId="0" borderId="5" xfId="0" applyFont="1" applyBorder="1" applyAlignment="1">
      <alignment horizontal="center"/>
    </xf>
    <xf numFmtId="0" fontId="74" fillId="0" borderId="5" xfId="0" applyFont="1" applyBorder="1" applyAlignment="1">
      <alignment horizontal="center"/>
    </xf>
    <xf numFmtId="0" fontId="61" fillId="0" borderId="5" xfId="0" applyFont="1" applyBorder="1" applyAlignment="1">
      <alignment horizontal="center" vertical="center"/>
    </xf>
    <xf numFmtId="0" fontId="61" fillId="0" borderId="3" xfId="0" applyFont="1" applyBorder="1" applyAlignment="1">
      <alignment horizontal="center" vertical="center"/>
    </xf>
    <xf numFmtId="0" fontId="61" fillId="0" borderId="4" xfId="0" applyFont="1" applyBorder="1" applyAlignment="1">
      <alignment horizontal="center" vertical="center" textRotation="255" shrinkToFit="1"/>
    </xf>
    <xf numFmtId="0" fontId="61" fillId="0" borderId="5" xfId="0" applyFont="1" applyBorder="1" applyAlignment="1">
      <alignment horizontal="center" vertical="center" textRotation="255" shrinkToFit="1"/>
    </xf>
    <xf numFmtId="0" fontId="61" fillId="0" borderId="97" xfId="0" applyFont="1" applyBorder="1" applyAlignment="1">
      <alignment horizontal="center" vertical="center" textRotation="255" shrinkToFit="1"/>
    </xf>
    <xf numFmtId="0" fontId="61" fillId="0" borderId="7" xfId="0" applyFont="1" applyBorder="1" applyAlignment="1">
      <alignment horizontal="center" vertical="center" textRotation="255" shrinkToFit="1"/>
    </xf>
    <xf numFmtId="0" fontId="61" fillId="0" borderId="3" xfId="0" applyFont="1" applyBorder="1" applyAlignment="1">
      <alignment horizontal="center" vertical="center" textRotation="255" shrinkToFit="1"/>
    </xf>
    <xf numFmtId="0" fontId="61" fillId="0" borderId="99" xfId="0" applyFont="1" applyBorder="1" applyAlignment="1">
      <alignment horizontal="center" vertical="center" textRotation="255" shrinkToFit="1"/>
    </xf>
    <xf numFmtId="0" fontId="73" fillId="0" borderId="4" xfId="0" applyFont="1" applyBorder="1" applyAlignment="1">
      <alignment horizontal="center" vertical="center" textRotation="255" shrinkToFit="1"/>
    </xf>
    <xf numFmtId="0" fontId="73" fillId="0" borderId="5" xfId="0" applyFont="1" applyBorder="1" applyAlignment="1">
      <alignment horizontal="center" vertical="center" textRotation="255" shrinkToFit="1"/>
    </xf>
    <xf numFmtId="0" fontId="73" fillId="0" borderId="97" xfId="0" applyFont="1" applyBorder="1" applyAlignment="1">
      <alignment horizontal="center" vertical="center" textRotation="255" shrinkToFit="1"/>
    </xf>
    <xf numFmtId="0" fontId="73" fillId="0" borderId="7" xfId="0" applyFont="1" applyBorder="1" applyAlignment="1">
      <alignment horizontal="center" vertical="center" textRotation="255" shrinkToFit="1"/>
    </xf>
    <xf numFmtId="0" fontId="73" fillId="0" borderId="3" xfId="0" applyFont="1" applyBorder="1" applyAlignment="1">
      <alignment horizontal="center" vertical="center" textRotation="255" shrinkToFit="1"/>
    </xf>
    <xf numFmtId="0" fontId="73" fillId="0" borderId="99" xfId="0" applyFont="1" applyBorder="1" applyAlignment="1">
      <alignment horizontal="center" vertical="center" textRotation="255" shrinkToFit="1"/>
    </xf>
    <xf numFmtId="0" fontId="9" fillId="0" borderId="101" xfId="0" applyFont="1" applyBorder="1" applyAlignment="1">
      <alignment horizontal="center" vertical="center"/>
    </xf>
    <xf numFmtId="0" fontId="61" fillId="0" borderId="101" xfId="0" applyFont="1" applyBorder="1" applyAlignment="1">
      <alignment horizontal="center" vertical="center"/>
    </xf>
    <xf numFmtId="0" fontId="63" fillId="0" borderId="0" xfId="0" applyFont="1" applyAlignment="1">
      <alignment horizontal="center"/>
    </xf>
    <xf numFmtId="0" fontId="75" fillId="0" borderId="0" xfId="0" applyFont="1" applyAlignment="1">
      <alignment horizontal="distributed"/>
    </xf>
    <xf numFmtId="0" fontId="13" fillId="0" borderId="0" xfId="0" applyFont="1" applyAlignment="1">
      <alignment horizontal="center" vertical="center"/>
    </xf>
    <xf numFmtId="0" fontId="13" fillId="0" borderId="101" xfId="0" applyFont="1" applyBorder="1" applyAlignment="1">
      <alignment horizontal="center" vertical="center"/>
    </xf>
    <xf numFmtId="0" fontId="63" fillId="0" borderId="0" xfId="0" applyFont="1" applyAlignment="1">
      <alignment horizontal="center" vertical="center" wrapText="1"/>
    </xf>
    <xf numFmtId="0" fontId="63" fillId="0" borderId="101" xfId="0" applyFont="1" applyBorder="1" applyAlignment="1">
      <alignment horizontal="center" vertical="center" wrapText="1"/>
    </xf>
    <xf numFmtId="0" fontId="61" fillId="0" borderId="0" xfId="0" applyFont="1" applyAlignment="1">
      <alignment horizontal="distributed" vertical="top"/>
    </xf>
    <xf numFmtId="0" fontId="9" fillId="0" borderId="0" xfId="0" applyFont="1" applyAlignment="1">
      <alignment horizontal="distributed" vertical="top"/>
    </xf>
    <xf numFmtId="0" fontId="9" fillId="0" borderId="101" xfId="0" applyFont="1" applyBorder="1" applyAlignment="1">
      <alignment horizontal="distributed" vertical="top"/>
    </xf>
    <xf numFmtId="0" fontId="61" fillId="0" borderId="0" xfId="0" applyFont="1" applyAlignment="1">
      <alignment horizontal="left" vertical="top"/>
    </xf>
    <xf numFmtId="0" fontId="0" fillId="0" borderId="0" xfId="0" applyAlignment="1">
      <alignment horizontal="left" vertical="center"/>
    </xf>
    <xf numFmtId="0" fontId="10" fillId="0" borderId="0" xfId="0" applyFont="1" applyAlignment="1">
      <alignment horizontal="left" vertical="top"/>
    </xf>
    <xf numFmtId="0" fontId="10" fillId="0" borderId="101" xfId="0" applyFont="1" applyBorder="1" applyAlignment="1">
      <alignment horizontal="left" vertical="top"/>
    </xf>
    <xf numFmtId="0" fontId="61" fillId="0" borderId="0" xfId="0" applyFont="1" applyAlignment="1">
      <alignment horizontal="right" vertical="center"/>
    </xf>
    <xf numFmtId="0" fontId="61" fillId="0" borderId="101" xfId="0" applyFont="1" applyBorder="1" applyAlignment="1">
      <alignment horizontal="right" vertical="center"/>
    </xf>
    <xf numFmtId="0" fontId="61" fillId="0" borderId="0" xfId="0" applyFont="1" applyAlignment="1">
      <alignment horizontal="left" vertical="center"/>
    </xf>
    <xf numFmtId="0" fontId="61" fillId="0" borderId="101" xfId="0" applyFont="1" applyBorder="1" applyAlignment="1">
      <alignment horizontal="left" vertical="center"/>
    </xf>
    <xf numFmtId="0" fontId="9" fillId="0" borderId="0" xfId="0" applyFont="1" applyAlignment="1">
      <alignment horizontal="center"/>
    </xf>
    <xf numFmtId="0" fontId="73" fillId="0" borderId="0" xfId="0" applyFont="1" applyAlignment="1">
      <alignment horizontal="center"/>
    </xf>
    <xf numFmtId="0" fontId="9" fillId="0" borderId="0" xfId="0" applyFont="1" applyAlignment="1">
      <alignment horizontal="center" vertical="top"/>
    </xf>
    <xf numFmtId="0" fontId="9" fillId="0" borderId="101" xfId="0" applyFont="1" applyBorder="1" applyAlignment="1">
      <alignment horizontal="center" vertical="top"/>
    </xf>
    <xf numFmtId="0" fontId="77" fillId="0" borderId="0" xfId="0" applyFont="1" applyAlignment="1">
      <alignment horizontal="center" vertical="center"/>
    </xf>
    <xf numFmtId="0" fontId="78" fillId="0" borderId="0" xfId="0" applyFont="1" applyAlignment="1">
      <alignment horizontal="right" vertical="center"/>
    </xf>
    <xf numFmtId="0" fontId="78" fillId="0" borderId="3" xfId="0" applyFont="1" applyBorder="1" applyAlignment="1">
      <alignment horizontal="center" vertical="center"/>
    </xf>
    <xf numFmtId="0" fontId="76" fillId="0" borderId="0" xfId="0" applyFont="1" applyAlignment="1">
      <alignment horizontal="distributed" vertical="center"/>
    </xf>
    <xf numFmtId="0" fontId="73" fillId="0" borderId="5" xfId="0" applyFont="1" applyBorder="1" applyAlignment="1">
      <alignment horizontal="left"/>
    </xf>
    <xf numFmtId="0" fontId="73" fillId="0" borderId="0" xfId="0" applyFont="1" applyAlignment="1">
      <alignment horizontal="left" vertical="center"/>
    </xf>
    <xf numFmtId="0" fontId="0" fillId="0" borderId="0" xfId="0" applyAlignment="1">
      <alignment horizontal="center" vertical="top"/>
    </xf>
  </cellXfs>
  <cellStyles count="11">
    <cellStyle name="標準" xfId="0" builtinId="0"/>
    <cellStyle name="標準 2" xfId="1" xr:uid="{00000000-0005-0000-0000-000001000000}"/>
    <cellStyle name="標準 2 2" xfId="3" xr:uid="{00000000-0005-0000-0000-000002000000}"/>
    <cellStyle name="標準 3" xfId="2" xr:uid="{00000000-0005-0000-0000-000003000000}"/>
    <cellStyle name="標準 3 2" xfId="7" xr:uid="{00000000-0005-0000-0000-000004000000}"/>
    <cellStyle name="標準 4" xfId="4" xr:uid="{00000000-0005-0000-0000-000005000000}"/>
    <cellStyle name="標準 4 2" xfId="6" xr:uid="{00000000-0005-0000-0000-000006000000}"/>
    <cellStyle name="標準 5" xfId="5" xr:uid="{00000000-0005-0000-0000-000007000000}"/>
    <cellStyle name="標準 5 2" xfId="8" xr:uid="{00000000-0005-0000-0000-000008000000}"/>
    <cellStyle name="標準 6" xfId="9" xr:uid="{00000000-0005-0000-0000-000009000000}"/>
    <cellStyle name="標準 7" xfId="10" xr:uid="{00000000-0005-0000-0000-00000A000000}"/>
  </cellStyles>
  <dxfs count="0"/>
  <tableStyles count="0" defaultTableStyle="TableStyleMedium9" defaultPivotStyle="PivotStyleLight16"/>
  <colors>
    <mruColors>
      <color rgb="FFFFCCFF"/>
      <color rgb="FFFFFF99"/>
      <color rgb="FFFFE5FF"/>
      <color rgb="FFFFEB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200025</xdr:colOff>
      <xdr:row>8</xdr:row>
      <xdr:rowOff>85725</xdr:rowOff>
    </xdr:from>
    <xdr:to>
      <xdr:col>13</xdr:col>
      <xdr:colOff>542925</xdr:colOff>
      <xdr:row>24</xdr:row>
      <xdr:rowOff>0</xdr:rowOff>
    </xdr:to>
    <xdr:pic>
      <xdr:nvPicPr>
        <xdr:cNvPr id="3371" name="図 3">
          <a:extLst>
            <a:ext uri="{FF2B5EF4-FFF2-40B4-BE49-F238E27FC236}">
              <a16:creationId xmlns:a16="http://schemas.microsoft.com/office/drawing/2014/main" id="{00000000-0008-0000-00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86425" y="2781300"/>
          <a:ext cx="3771900" cy="272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123825</xdr:colOff>
      <xdr:row>16</xdr:row>
      <xdr:rowOff>28575</xdr:rowOff>
    </xdr:from>
    <xdr:to>
      <xdr:col>6</xdr:col>
      <xdr:colOff>85725</xdr:colOff>
      <xdr:row>18</xdr:row>
      <xdr:rowOff>9525</xdr:rowOff>
    </xdr:to>
    <xdr:sp macro="" textlink="">
      <xdr:nvSpPr>
        <xdr:cNvPr id="2" name="楕円 1">
          <a:extLst>
            <a:ext uri="{FF2B5EF4-FFF2-40B4-BE49-F238E27FC236}">
              <a16:creationId xmlns:a16="http://schemas.microsoft.com/office/drawing/2014/main" id="{80C3DD34-06B0-7F79-6E99-752C8902997A}"/>
            </a:ext>
          </a:extLst>
        </xdr:cNvPr>
        <xdr:cNvSpPr/>
      </xdr:nvSpPr>
      <xdr:spPr>
        <a:xfrm>
          <a:off x="914400" y="2628900"/>
          <a:ext cx="361950" cy="371475"/>
        </a:xfrm>
        <a:prstGeom prst="ellipse">
          <a:avLst/>
        </a:prstGeom>
        <a:noFill/>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152400</xdr:colOff>
      <xdr:row>18</xdr:row>
      <xdr:rowOff>85725</xdr:rowOff>
    </xdr:from>
    <xdr:to>
      <xdr:col>6</xdr:col>
      <xdr:colOff>9525</xdr:colOff>
      <xdr:row>19</xdr:row>
      <xdr:rowOff>171450</xdr:rowOff>
    </xdr:to>
    <xdr:sp macro="" textlink="">
      <xdr:nvSpPr>
        <xdr:cNvPr id="2" name="Oval 1">
          <a:extLst>
            <a:ext uri="{FF2B5EF4-FFF2-40B4-BE49-F238E27FC236}">
              <a16:creationId xmlns:a16="http://schemas.microsoft.com/office/drawing/2014/main" id="{00000000-0008-0000-0500-000071140000}"/>
            </a:ext>
          </a:extLst>
        </xdr:cNvPr>
        <xdr:cNvSpPr>
          <a:spLocks noChangeArrowheads="1"/>
        </xdr:cNvSpPr>
      </xdr:nvSpPr>
      <xdr:spPr bwMode="auto">
        <a:xfrm>
          <a:off x="942975" y="3609975"/>
          <a:ext cx="257175"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45720</xdr:colOff>
      <xdr:row>5</xdr:row>
      <xdr:rowOff>118110</xdr:rowOff>
    </xdr:from>
    <xdr:to>
      <xdr:col>6</xdr:col>
      <xdr:colOff>42115</xdr:colOff>
      <xdr:row>7</xdr:row>
      <xdr:rowOff>19050</xdr:rowOff>
    </xdr:to>
    <xdr:sp macro="" textlink="" fLocksText="0">
      <xdr:nvSpPr>
        <xdr:cNvPr id="2" name="Oval 4">
          <a:extLst>
            <a:ext uri="{FF2B5EF4-FFF2-40B4-BE49-F238E27FC236}">
              <a16:creationId xmlns:a16="http://schemas.microsoft.com/office/drawing/2014/main" id="{00000000-0008-0000-0400-000002000000}"/>
            </a:ext>
          </a:extLst>
        </xdr:cNvPr>
        <xdr:cNvSpPr>
          <a:spLocks noChangeArrowheads="1"/>
        </xdr:cNvSpPr>
      </xdr:nvSpPr>
      <xdr:spPr bwMode="auto">
        <a:xfrm>
          <a:off x="512445" y="975360"/>
          <a:ext cx="377395" cy="377190"/>
        </a:xfrm>
        <a:prstGeom prst="ellipse">
          <a:avLst/>
        </a:prstGeom>
        <a:noFill/>
        <a:ln w="19050">
          <a:solidFill>
            <a:schemeClr val="tx1"/>
          </a:solidFill>
          <a:round/>
          <a:headEnd/>
          <a:tailEnd/>
        </a:ln>
      </xdr:spPr>
    </xdr:sp>
    <xdr:clientData fLocksWithSheet="0"/>
  </xdr:twoCellAnchor>
</xdr:wsDr>
</file>

<file path=xl/drawings/drawing5.xml><?xml version="1.0" encoding="utf-8"?>
<xdr:wsDr xmlns:xdr="http://schemas.openxmlformats.org/drawingml/2006/spreadsheetDrawing" xmlns:a="http://schemas.openxmlformats.org/drawingml/2006/main">
  <xdr:twoCellAnchor>
    <xdr:from>
      <xdr:col>2</xdr:col>
      <xdr:colOff>45720</xdr:colOff>
      <xdr:row>5</xdr:row>
      <xdr:rowOff>108585</xdr:rowOff>
    </xdr:from>
    <xdr:to>
      <xdr:col>6</xdr:col>
      <xdr:colOff>43881</xdr:colOff>
      <xdr:row>7</xdr:row>
      <xdr:rowOff>9525</xdr:rowOff>
    </xdr:to>
    <xdr:sp macro="" textlink="" fLocksText="0">
      <xdr:nvSpPr>
        <xdr:cNvPr id="2" name="Oval 4">
          <a:extLst>
            <a:ext uri="{FF2B5EF4-FFF2-40B4-BE49-F238E27FC236}">
              <a16:creationId xmlns:a16="http://schemas.microsoft.com/office/drawing/2014/main" id="{00000000-0008-0000-0500-000002000000}"/>
            </a:ext>
          </a:extLst>
        </xdr:cNvPr>
        <xdr:cNvSpPr>
          <a:spLocks noChangeArrowheads="1"/>
        </xdr:cNvSpPr>
      </xdr:nvSpPr>
      <xdr:spPr bwMode="auto">
        <a:xfrm>
          <a:off x="302895" y="965835"/>
          <a:ext cx="379161" cy="377190"/>
        </a:xfrm>
        <a:prstGeom prst="ellipse">
          <a:avLst/>
        </a:prstGeom>
        <a:noFill/>
        <a:ln w="19050">
          <a:solidFill>
            <a:schemeClr val="tx1"/>
          </a:solidFill>
          <a:round/>
          <a:headEnd/>
          <a:tailEnd/>
        </a:ln>
      </xdr:spPr>
    </xdr:sp>
    <xdr:clientData fLocksWithSheet="0"/>
  </xdr:twoCellAnchor>
</xdr:wsDr>
</file>

<file path=xl/drawings/drawing6.xml><?xml version="1.0" encoding="utf-8"?>
<xdr:wsDr xmlns:xdr="http://schemas.openxmlformats.org/drawingml/2006/spreadsheetDrawing" xmlns:a="http://schemas.openxmlformats.org/drawingml/2006/main">
  <xdr:twoCellAnchor>
    <xdr:from>
      <xdr:col>88</xdr:col>
      <xdr:colOff>0</xdr:colOff>
      <xdr:row>89</xdr:row>
      <xdr:rowOff>28575</xdr:rowOff>
    </xdr:from>
    <xdr:to>
      <xdr:col>92</xdr:col>
      <xdr:colOff>0</xdr:colOff>
      <xdr:row>91</xdr:row>
      <xdr:rowOff>76200</xdr:rowOff>
    </xdr:to>
    <xdr:sp macro="" textlink="">
      <xdr:nvSpPr>
        <xdr:cNvPr id="2" name="Rectangle 1">
          <a:extLst>
            <a:ext uri="{FF2B5EF4-FFF2-40B4-BE49-F238E27FC236}">
              <a16:creationId xmlns:a16="http://schemas.microsoft.com/office/drawing/2014/main" id="{D3B456A2-D090-4138-A3E1-C88D4D1A5928}"/>
            </a:ext>
          </a:extLst>
        </xdr:cNvPr>
        <xdr:cNvSpPr>
          <a:spLocks noChangeArrowheads="1"/>
        </xdr:cNvSpPr>
      </xdr:nvSpPr>
      <xdr:spPr bwMode="auto">
        <a:xfrm>
          <a:off x="7383780" y="10506075"/>
          <a:ext cx="304800" cy="306705"/>
        </a:xfrm>
        <a:prstGeom prst="rect">
          <a:avLst/>
        </a:prstGeom>
        <a:noFill/>
        <a:ln w="9525">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88</xdr:col>
      <xdr:colOff>0</xdr:colOff>
      <xdr:row>97</xdr:row>
      <xdr:rowOff>28575</xdr:rowOff>
    </xdr:from>
    <xdr:to>
      <xdr:col>92</xdr:col>
      <xdr:colOff>0</xdr:colOff>
      <xdr:row>99</xdr:row>
      <xdr:rowOff>76200</xdr:rowOff>
    </xdr:to>
    <xdr:sp macro="" textlink="">
      <xdr:nvSpPr>
        <xdr:cNvPr id="3" name="Rectangle 2">
          <a:extLst>
            <a:ext uri="{FF2B5EF4-FFF2-40B4-BE49-F238E27FC236}">
              <a16:creationId xmlns:a16="http://schemas.microsoft.com/office/drawing/2014/main" id="{0D3F843E-EA3E-4990-AF21-CE1A9CD5C6DD}"/>
            </a:ext>
          </a:extLst>
        </xdr:cNvPr>
        <xdr:cNvSpPr>
          <a:spLocks noChangeArrowheads="1"/>
        </xdr:cNvSpPr>
      </xdr:nvSpPr>
      <xdr:spPr bwMode="auto">
        <a:xfrm>
          <a:off x="7383780" y="12030075"/>
          <a:ext cx="304800" cy="291465"/>
        </a:xfrm>
        <a:prstGeom prst="rect">
          <a:avLst/>
        </a:prstGeom>
        <a:noFill/>
        <a:ln w="9525">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19050</xdr:colOff>
      <xdr:row>26</xdr:row>
      <xdr:rowOff>95250</xdr:rowOff>
    </xdr:from>
    <xdr:to>
      <xdr:col>4</xdr:col>
      <xdr:colOff>57150</xdr:colOff>
      <xdr:row>28</xdr:row>
      <xdr:rowOff>95250</xdr:rowOff>
    </xdr:to>
    <xdr:sp macro="" textlink="">
      <xdr:nvSpPr>
        <xdr:cNvPr id="4" name="Oval 104">
          <a:extLst>
            <a:ext uri="{FF2B5EF4-FFF2-40B4-BE49-F238E27FC236}">
              <a16:creationId xmlns:a16="http://schemas.microsoft.com/office/drawing/2014/main" id="{F4A48377-2153-4BE2-8D4A-5AA20C489944}"/>
            </a:ext>
          </a:extLst>
        </xdr:cNvPr>
        <xdr:cNvSpPr>
          <a:spLocks noChangeArrowheads="1"/>
        </xdr:cNvSpPr>
      </xdr:nvSpPr>
      <xdr:spPr bwMode="auto">
        <a:xfrm>
          <a:off x="316230" y="3691890"/>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38100</xdr:colOff>
      <xdr:row>5</xdr:row>
      <xdr:rowOff>85725</xdr:rowOff>
    </xdr:from>
    <xdr:to>
      <xdr:col>68</xdr:col>
      <xdr:colOff>76200</xdr:colOff>
      <xdr:row>7</xdr:row>
      <xdr:rowOff>85725</xdr:rowOff>
    </xdr:to>
    <xdr:sp macro="" textlink="">
      <xdr:nvSpPr>
        <xdr:cNvPr id="5" name="Oval 105">
          <a:extLst>
            <a:ext uri="{FF2B5EF4-FFF2-40B4-BE49-F238E27FC236}">
              <a16:creationId xmlns:a16="http://schemas.microsoft.com/office/drawing/2014/main" id="{0B5A672B-106E-42B4-B83E-AE023F7418F3}"/>
            </a:ext>
          </a:extLst>
        </xdr:cNvPr>
        <xdr:cNvSpPr>
          <a:spLocks noChangeArrowheads="1"/>
        </xdr:cNvSpPr>
      </xdr:nvSpPr>
      <xdr:spPr bwMode="auto">
        <a:xfrm>
          <a:off x="5608320" y="85534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28575</xdr:colOff>
      <xdr:row>5</xdr:row>
      <xdr:rowOff>85725</xdr:rowOff>
    </xdr:from>
    <xdr:to>
      <xdr:col>74</xdr:col>
      <xdr:colOff>66675</xdr:colOff>
      <xdr:row>7</xdr:row>
      <xdr:rowOff>85725</xdr:rowOff>
    </xdr:to>
    <xdr:sp macro="" textlink="">
      <xdr:nvSpPr>
        <xdr:cNvPr id="6" name="Oval 106">
          <a:extLst>
            <a:ext uri="{FF2B5EF4-FFF2-40B4-BE49-F238E27FC236}">
              <a16:creationId xmlns:a16="http://schemas.microsoft.com/office/drawing/2014/main" id="{C4E91A41-3715-4E58-A923-1DE014E9AFEB}"/>
            </a:ext>
          </a:extLst>
        </xdr:cNvPr>
        <xdr:cNvSpPr>
          <a:spLocks noChangeArrowheads="1"/>
        </xdr:cNvSpPr>
      </xdr:nvSpPr>
      <xdr:spPr bwMode="auto">
        <a:xfrm>
          <a:off x="6101715" y="85534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66675</xdr:colOff>
      <xdr:row>26</xdr:row>
      <xdr:rowOff>38100</xdr:rowOff>
    </xdr:from>
    <xdr:to>
      <xdr:col>5</xdr:col>
      <xdr:colOff>9525</xdr:colOff>
      <xdr:row>28</xdr:row>
      <xdr:rowOff>142875</xdr:rowOff>
    </xdr:to>
    <xdr:sp macro="" textlink="">
      <xdr:nvSpPr>
        <xdr:cNvPr id="7" name="Oval 147">
          <a:extLst>
            <a:ext uri="{FF2B5EF4-FFF2-40B4-BE49-F238E27FC236}">
              <a16:creationId xmlns:a16="http://schemas.microsoft.com/office/drawing/2014/main" id="{8C5378A5-4120-4842-B2FB-13417DDF88E2}"/>
            </a:ext>
          </a:extLst>
        </xdr:cNvPr>
        <xdr:cNvSpPr>
          <a:spLocks noChangeArrowheads="1"/>
        </xdr:cNvSpPr>
      </xdr:nvSpPr>
      <xdr:spPr bwMode="auto">
        <a:xfrm>
          <a:off x="280035" y="3634740"/>
          <a:ext cx="278130" cy="3333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8</xdr:row>
      <xdr:rowOff>85725</xdr:rowOff>
    </xdr:from>
    <xdr:to>
      <xdr:col>68</xdr:col>
      <xdr:colOff>57150</xdr:colOff>
      <xdr:row>10</xdr:row>
      <xdr:rowOff>85725</xdr:rowOff>
    </xdr:to>
    <xdr:sp macro="" textlink="">
      <xdr:nvSpPr>
        <xdr:cNvPr id="8" name="Oval 105">
          <a:extLst>
            <a:ext uri="{FF2B5EF4-FFF2-40B4-BE49-F238E27FC236}">
              <a16:creationId xmlns:a16="http://schemas.microsoft.com/office/drawing/2014/main" id="{BE1698F0-EB39-4698-B6E9-055E706829AB}"/>
            </a:ext>
          </a:extLst>
        </xdr:cNvPr>
        <xdr:cNvSpPr>
          <a:spLocks noChangeArrowheads="1"/>
        </xdr:cNvSpPr>
      </xdr:nvSpPr>
      <xdr:spPr bwMode="auto">
        <a:xfrm>
          <a:off x="5589270" y="125920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19050</xdr:colOff>
      <xdr:row>8</xdr:row>
      <xdr:rowOff>85725</xdr:rowOff>
    </xdr:from>
    <xdr:to>
      <xdr:col>74</xdr:col>
      <xdr:colOff>57150</xdr:colOff>
      <xdr:row>10</xdr:row>
      <xdr:rowOff>85725</xdr:rowOff>
    </xdr:to>
    <xdr:sp macro="" textlink="">
      <xdr:nvSpPr>
        <xdr:cNvPr id="9" name="Oval 105">
          <a:extLst>
            <a:ext uri="{FF2B5EF4-FFF2-40B4-BE49-F238E27FC236}">
              <a16:creationId xmlns:a16="http://schemas.microsoft.com/office/drawing/2014/main" id="{E1F18377-1D02-4E14-8963-6C15436AA4E3}"/>
            </a:ext>
          </a:extLst>
        </xdr:cNvPr>
        <xdr:cNvSpPr>
          <a:spLocks noChangeArrowheads="1"/>
        </xdr:cNvSpPr>
      </xdr:nvSpPr>
      <xdr:spPr bwMode="auto">
        <a:xfrm>
          <a:off x="6092190" y="125920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11</xdr:row>
      <xdr:rowOff>85725</xdr:rowOff>
    </xdr:from>
    <xdr:to>
      <xdr:col>68</xdr:col>
      <xdr:colOff>57150</xdr:colOff>
      <xdr:row>13</xdr:row>
      <xdr:rowOff>85725</xdr:rowOff>
    </xdr:to>
    <xdr:sp macro="" textlink="">
      <xdr:nvSpPr>
        <xdr:cNvPr id="10" name="Oval 105">
          <a:extLst>
            <a:ext uri="{FF2B5EF4-FFF2-40B4-BE49-F238E27FC236}">
              <a16:creationId xmlns:a16="http://schemas.microsoft.com/office/drawing/2014/main" id="{FCD0BF5D-23F5-4B0B-9CDB-18396044E451}"/>
            </a:ext>
          </a:extLst>
        </xdr:cNvPr>
        <xdr:cNvSpPr>
          <a:spLocks noChangeArrowheads="1"/>
        </xdr:cNvSpPr>
      </xdr:nvSpPr>
      <xdr:spPr bwMode="auto">
        <a:xfrm>
          <a:off x="5589270" y="166306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11</xdr:row>
      <xdr:rowOff>85725</xdr:rowOff>
    </xdr:from>
    <xdr:to>
      <xdr:col>74</xdr:col>
      <xdr:colOff>47625</xdr:colOff>
      <xdr:row>13</xdr:row>
      <xdr:rowOff>85725</xdr:rowOff>
    </xdr:to>
    <xdr:sp macro="" textlink="">
      <xdr:nvSpPr>
        <xdr:cNvPr id="11" name="Oval 106">
          <a:extLst>
            <a:ext uri="{FF2B5EF4-FFF2-40B4-BE49-F238E27FC236}">
              <a16:creationId xmlns:a16="http://schemas.microsoft.com/office/drawing/2014/main" id="{91B17E97-F421-48A2-858D-F5B6DD925346}"/>
            </a:ext>
          </a:extLst>
        </xdr:cNvPr>
        <xdr:cNvSpPr>
          <a:spLocks noChangeArrowheads="1"/>
        </xdr:cNvSpPr>
      </xdr:nvSpPr>
      <xdr:spPr bwMode="auto">
        <a:xfrm>
          <a:off x="6082665" y="166306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14</xdr:row>
      <xdr:rowOff>76200</xdr:rowOff>
    </xdr:from>
    <xdr:to>
      <xdr:col>68</xdr:col>
      <xdr:colOff>57150</xdr:colOff>
      <xdr:row>16</xdr:row>
      <xdr:rowOff>76200</xdr:rowOff>
    </xdr:to>
    <xdr:sp macro="" textlink="">
      <xdr:nvSpPr>
        <xdr:cNvPr id="12" name="Oval 105">
          <a:extLst>
            <a:ext uri="{FF2B5EF4-FFF2-40B4-BE49-F238E27FC236}">
              <a16:creationId xmlns:a16="http://schemas.microsoft.com/office/drawing/2014/main" id="{865C2BE8-5EDF-4005-82D8-AF6016FE5E26}"/>
            </a:ext>
          </a:extLst>
        </xdr:cNvPr>
        <xdr:cNvSpPr>
          <a:spLocks noChangeArrowheads="1"/>
        </xdr:cNvSpPr>
      </xdr:nvSpPr>
      <xdr:spPr bwMode="auto">
        <a:xfrm>
          <a:off x="5589270" y="2057400"/>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19050</xdr:colOff>
      <xdr:row>14</xdr:row>
      <xdr:rowOff>85725</xdr:rowOff>
    </xdr:from>
    <xdr:to>
      <xdr:col>74</xdr:col>
      <xdr:colOff>57150</xdr:colOff>
      <xdr:row>16</xdr:row>
      <xdr:rowOff>85725</xdr:rowOff>
    </xdr:to>
    <xdr:sp macro="" textlink="">
      <xdr:nvSpPr>
        <xdr:cNvPr id="13" name="Oval 106">
          <a:extLst>
            <a:ext uri="{FF2B5EF4-FFF2-40B4-BE49-F238E27FC236}">
              <a16:creationId xmlns:a16="http://schemas.microsoft.com/office/drawing/2014/main" id="{136549CD-A4B7-473D-9A19-132B6C335CC6}"/>
            </a:ext>
          </a:extLst>
        </xdr:cNvPr>
        <xdr:cNvSpPr>
          <a:spLocks noChangeArrowheads="1"/>
        </xdr:cNvSpPr>
      </xdr:nvSpPr>
      <xdr:spPr bwMode="auto">
        <a:xfrm>
          <a:off x="6092190" y="206692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17</xdr:row>
      <xdr:rowOff>85725</xdr:rowOff>
    </xdr:from>
    <xdr:to>
      <xdr:col>68</xdr:col>
      <xdr:colOff>57150</xdr:colOff>
      <xdr:row>19</xdr:row>
      <xdr:rowOff>85725</xdr:rowOff>
    </xdr:to>
    <xdr:sp macro="" textlink="">
      <xdr:nvSpPr>
        <xdr:cNvPr id="14" name="Oval 105">
          <a:extLst>
            <a:ext uri="{FF2B5EF4-FFF2-40B4-BE49-F238E27FC236}">
              <a16:creationId xmlns:a16="http://schemas.microsoft.com/office/drawing/2014/main" id="{DC61321D-4783-4D0C-92C6-E363C7CE9C3A}"/>
            </a:ext>
          </a:extLst>
        </xdr:cNvPr>
        <xdr:cNvSpPr>
          <a:spLocks noChangeArrowheads="1"/>
        </xdr:cNvSpPr>
      </xdr:nvSpPr>
      <xdr:spPr bwMode="auto">
        <a:xfrm>
          <a:off x="5589270" y="247078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17</xdr:row>
      <xdr:rowOff>85725</xdr:rowOff>
    </xdr:from>
    <xdr:to>
      <xdr:col>74</xdr:col>
      <xdr:colOff>47625</xdr:colOff>
      <xdr:row>19</xdr:row>
      <xdr:rowOff>85725</xdr:rowOff>
    </xdr:to>
    <xdr:sp macro="" textlink="">
      <xdr:nvSpPr>
        <xdr:cNvPr id="15" name="Oval 106">
          <a:extLst>
            <a:ext uri="{FF2B5EF4-FFF2-40B4-BE49-F238E27FC236}">
              <a16:creationId xmlns:a16="http://schemas.microsoft.com/office/drawing/2014/main" id="{1699265F-8A84-4135-A970-2B7F6FCF2394}"/>
            </a:ext>
          </a:extLst>
        </xdr:cNvPr>
        <xdr:cNvSpPr>
          <a:spLocks noChangeArrowheads="1"/>
        </xdr:cNvSpPr>
      </xdr:nvSpPr>
      <xdr:spPr bwMode="auto">
        <a:xfrm>
          <a:off x="6082665" y="247078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20</xdr:row>
      <xdr:rowOff>85725</xdr:rowOff>
    </xdr:from>
    <xdr:to>
      <xdr:col>68</xdr:col>
      <xdr:colOff>57150</xdr:colOff>
      <xdr:row>22</xdr:row>
      <xdr:rowOff>85725</xdr:rowOff>
    </xdr:to>
    <xdr:sp macro="" textlink="">
      <xdr:nvSpPr>
        <xdr:cNvPr id="16" name="Oval 105">
          <a:extLst>
            <a:ext uri="{FF2B5EF4-FFF2-40B4-BE49-F238E27FC236}">
              <a16:creationId xmlns:a16="http://schemas.microsoft.com/office/drawing/2014/main" id="{1903D802-637E-4F73-A47F-9D44FBA8494F}"/>
            </a:ext>
          </a:extLst>
        </xdr:cNvPr>
        <xdr:cNvSpPr>
          <a:spLocks noChangeArrowheads="1"/>
        </xdr:cNvSpPr>
      </xdr:nvSpPr>
      <xdr:spPr bwMode="auto">
        <a:xfrm>
          <a:off x="5589270" y="287464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20</xdr:row>
      <xdr:rowOff>85725</xdr:rowOff>
    </xdr:from>
    <xdr:to>
      <xdr:col>74</xdr:col>
      <xdr:colOff>47625</xdr:colOff>
      <xdr:row>22</xdr:row>
      <xdr:rowOff>85725</xdr:rowOff>
    </xdr:to>
    <xdr:sp macro="" textlink="">
      <xdr:nvSpPr>
        <xdr:cNvPr id="17" name="Oval 106">
          <a:extLst>
            <a:ext uri="{FF2B5EF4-FFF2-40B4-BE49-F238E27FC236}">
              <a16:creationId xmlns:a16="http://schemas.microsoft.com/office/drawing/2014/main" id="{91A4ED40-EB90-45CE-9EA7-88D723757790}"/>
            </a:ext>
          </a:extLst>
        </xdr:cNvPr>
        <xdr:cNvSpPr>
          <a:spLocks noChangeArrowheads="1"/>
        </xdr:cNvSpPr>
      </xdr:nvSpPr>
      <xdr:spPr bwMode="auto">
        <a:xfrm>
          <a:off x="6082665" y="287464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28575</xdr:colOff>
      <xdr:row>23</xdr:row>
      <xdr:rowOff>85725</xdr:rowOff>
    </xdr:from>
    <xdr:to>
      <xdr:col>68</xdr:col>
      <xdr:colOff>66675</xdr:colOff>
      <xdr:row>25</xdr:row>
      <xdr:rowOff>85725</xdr:rowOff>
    </xdr:to>
    <xdr:sp macro="" textlink="">
      <xdr:nvSpPr>
        <xdr:cNvPr id="18" name="Oval 105">
          <a:extLst>
            <a:ext uri="{FF2B5EF4-FFF2-40B4-BE49-F238E27FC236}">
              <a16:creationId xmlns:a16="http://schemas.microsoft.com/office/drawing/2014/main" id="{3EBF6C3E-560F-4DD5-8B8C-A853FA0A5756}"/>
            </a:ext>
          </a:extLst>
        </xdr:cNvPr>
        <xdr:cNvSpPr>
          <a:spLocks noChangeArrowheads="1"/>
        </xdr:cNvSpPr>
      </xdr:nvSpPr>
      <xdr:spPr bwMode="auto">
        <a:xfrm>
          <a:off x="5598795" y="327850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19050</xdr:colOff>
      <xdr:row>23</xdr:row>
      <xdr:rowOff>85725</xdr:rowOff>
    </xdr:from>
    <xdr:to>
      <xdr:col>74</xdr:col>
      <xdr:colOff>57150</xdr:colOff>
      <xdr:row>25</xdr:row>
      <xdr:rowOff>85725</xdr:rowOff>
    </xdr:to>
    <xdr:sp macro="" textlink="">
      <xdr:nvSpPr>
        <xdr:cNvPr id="19" name="Oval 106">
          <a:extLst>
            <a:ext uri="{FF2B5EF4-FFF2-40B4-BE49-F238E27FC236}">
              <a16:creationId xmlns:a16="http://schemas.microsoft.com/office/drawing/2014/main" id="{CC26FAD3-DB68-47E7-AEE7-D8E9439F0921}"/>
            </a:ext>
          </a:extLst>
        </xdr:cNvPr>
        <xdr:cNvSpPr>
          <a:spLocks noChangeArrowheads="1"/>
        </xdr:cNvSpPr>
      </xdr:nvSpPr>
      <xdr:spPr bwMode="auto">
        <a:xfrm>
          <a:off x="6092190" y="327850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28575</xdr:colOff>
      <xdr:row>26</xdr:row>
      <xdr:rowOff>76200</xdr:rowOff>
    </xdr:from>
    <xdr:to>
      <xdr:col>68</xdr:col>
      <xdr:colOff>66675</xdr:colOff>
      <xdr:row>28</xdr:row>
      <xdr:rowOff>76200</xdr:rowOff>
    </xdr:to>
    <xdr:sp macro="" textlink="">
      <xdr:nvSpPr>
        <xdr:cNvPr id="20" name="Oval 105">
          <a:extLst>
            <a:ext uri="{FF2B5EF4-FFF2-40B4-BE49-F238E27FC236}">
              <a16:creationId xmlns:a16="http://schemas.microsoft.com/office/drawing/2014/main" id="{4A9FF8E7-22E0-4D61-8330-31A6D999811D}"/>
            </a:ext>
          </a:extLst>
        </xdr:cNvPr>
        <xdr:cNvSpPr>
          <a:spLocks noChangeArrowheads="1"/>
        </xdr:cNvSpPr>
      </xdr:nvSpPr>
      <xdr:spPr bwMode="auto">
        <a:xfrm>
          <a:off x="5598795" y="3672840"/>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19050</xdr:colOff>
      <xdr:row>26</xdr:row>
      <xdr:rowOff>76200</xdr:rowOff>
    </xdr:from>
    <xdr:to>
      <xdr:col>74</xdr:col>
      <xdr:colOff>57150</xdr:colOff>
      <xdr:row>28</xdr:row>
      <xdr:rowOff>76200</xdr:rowOff>
    </xdr:to>
    <xdr:sp macro="" textlink="">
      <xdr:nvSpPr>
        <xdr:cNvPr id="21" name="Oval 106">
          <a:extLst>
            <a:ext uri="{FF2B5EF4-FFF2-40B4-BE49-F238E27FC236}">
              <a16:creationId xmlns:a16="http://schemas.microsoft.com/office/drawing/2014/main" id="{E55CA357-7940-468A-A09F-DEA53CF60B77}"/>
            </a:ext>
          </a:extLst>
        </xdr:cNvPr>
        <xdr:cNvSpPr>
          <a:spLocks noChangeArrowheads="1"/>
        </xdr:cNvSpPr>
      </xdr:nvSpPr>
      <xdr:spPr bwMode="auto">
        <a:xfrm>
          <a:off x="6092190" y="3672840"/>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29</xdr:row>
      <xdr:rowOff>85725</xdr:rowOff>
    </xdr:from>
    <xdr:to>
      <xdr:col>68</xdr:col>
      <xdr:colOff>57150</xdr:colOff>
      <xdr:row>31</xdr:row>
      <xdr:rowOff>85725</xdr:rowOff>
    </xdr:to>
    <xdr:sp macro="" textlink="">
      <xdr:nvSpPr>
        <xdr:cNvPr id="22" name="Oval 105">
          <a:extLst>
            <a:ext uri="{FF2B5EF4-FFF2-40B4-BE49-F238E27FC236}">
              <a16:creationId xmlns:a16="http://schemas.microsoft.com/office/drawing/2014/main" id="{4557D204-A79D-403A-8D7F-D5162BD9AA23}"/>
            </a:ext>
          </a:extLst>
        </xdr:cNvPr>
        <xdr:cNvSpPr>
          <a:spLocks noChangeArrowheads="1"/>
        </xdr:cNvSpPr>
      </xdr:nvSpPr>
      <xdr:spPr bwMode="auto">
        <a:xfrm>
          <a:off x="5589270" y="408622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29</xdr:row>
      <xdr:rowOff>85725</xdr:rowOff>
    </xdr:from>
    <xdr:to>
      <xdr:col>74</xdr:col>
      <xdr:colOff>47625</xdr:colOff>
      <xdr:row>31</xdr:row>
      <xdr:rowOff>85725</xdr:rowOff>
    </xdr:to>
    <xdr:sp macro="" textlink="">
      <xdr:nvSpPr>
        <xdr:cNvPr id="23" name="Oval 106">
          <a:extLst>
            <a:ext uri="{FF2B5EF4-FFF2-40B4-BE49-F238E27FC236}">
              <a16:creationId xmlns:a16="http://schemas.microsoft.com/office/drawing/2014/main" id="{B23701BD-1B84-4FE8-A5B2-D19E372FB4F9}"/>
            </a:ext>
          </a:extLst>
        </xdr:cNvPr>
        <xdr:cNvSpPr>
          <a:spLocks noChangeArrowheads="1"/>
        </xdr:cNvSpPr>
      </xdr:nvSpPr>
      <xdr:spPr bwMode="auto">
        <a:xfrm>
          <a:off x="6082665" y="408622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28575</xdr:colOff>
      <xdr:row>32</xdr:row>
      <xdr:rowOff>85725</xdr:rowOff>
    </xdr:from>
    <xdr:to>
      <xdr:col>68</xdr:col>
      <xdr:colOff>66675</xdr:colOff>
      <xdr:row>34</xdr:row>
      <xdr:rowOff>85725</xdr:rowOff>
    </xdr:to>
    <xdr:sp macro="" textlink="">
      <xdr:nvSpPr>
        <xdr:cNvPr id="24" name="Oval 105">
          <a:extLst>
            <a:ext uri="{FF2B5EF4-FFF2-40B4-BE49-F238E27FC236}">
              <a16:creationId xmlns:a16="http://schemas.microsoft.com/office/drawing/2014/main" id="{9E0ABE1C-2D5B-4345-BFC3-4DBF91922ACE}"/>
            </a:ext>
          </a:extLst>
        </xdr:cNvPr>
        <xdr:cNvSpPr>
          <a:spLocks noChangeArrowheads="1"/>
        </xdr:cNvSpPr>
      </xdr:nvSpPr>
      <xdr:spPr bwMode="auto">
        <a:xfrm>
          <a:off x="5598795" y="449008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19050</xdr:colOff>
      <xdr:row>32</xdr:row>
      <xdr:rowOff>85725</xdr:rowOff>
    </xdr:from>
    <xdr:to>
      <xdr:col>74</xdr:col>
      <xdr:colOff>57150</xdr:colOff>
      <xdr:row>34</xdr:row>
      <xdr:rowOff>85725</xdr:rowOff>
    </xdr:to>
    <xdr:sp macro="" textlink="">
      <xdr:nvSpPr>
        <xdr:cNvPr id="25" name="Oval 106">
          <a:extLst>
            <a:ext uri="{FF2B5EF4-FFF2-40B4-BE49-F238E27FC236}">
              <a16:creationId xmlns:a16="http://schemas.microsoft.com/office/drawing/2014/main" id="{F5DB87E4-4346-4E47-9FC9-903E0B1C0AB3}"/>
            </a:ext>
          </a:extLst>
        </xdr:cNvPr>
        <xdr:cNvSpPr>
          <a:spLocks noChangeArrowheads="1"/>
        </xdr:cNvSpPr>
      </xdr:nvSpPr>
      <xdr:spPr bwMode="auto">
        <a:xfrm>
          <a:off x="6092190" y="449008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35</xdr:row>
      <xdr:rowOff>76200</xdr:rowOff>
    </xdr:from>
    <xdr:to>
      <xdr:col>68</xdr:col>
      <xdr:colOff>57150</xdr:colOff>
      <xdr:row>37</xdr:row>
      <xdr:rowOff>76200</xdr:rowOff>
    </xdr:to>
    <xdr:sp macro="" textlink="">
      <xdr:nvSpPr>
        <xdr:cNvPr id="26" name="Oval 105">
          <a:extLst>
            <a:ext uri="{FF2B5EF4-FFF2-40B4-BE49-F238E27FC236}">
              <a16:creationId xmlns:a16="http://schemas.microsoft.com/office/drawing/2014/main" id="{55295EED-9F2B-4FED-84EE-C28D1B1C207A}"/>
            </a:ext>
          </a:extLst>
        </xdr:cNvPr>
        <xdr:cNvSpPr>
          <a:spLocks noChangeArrowheads="1"/>
        </xdr:cNvSpPr>
      </xdr:nvSpPr>
      <xdr:spPr bwMode="auto">
        <a:xfrm>
          <a:off x="5589270" y="4884420"/>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35</xdr:row>
      <xdr:rowOff>76200</xdr:rowOff>
    </xdr:from>
    <xdr:to>
      <xdr:col>74</xdr:col>
      <xdr:colOff>47625</xdr:colOff>
      <xdr:row>37</xdr:row>
      <xdr:rowOff>76200</xdr:rowOff>
    </xdr:to>
    <xdr:sp macro="" textlink="">
      <xdr:nvSpPr>
        <xdr:cNvPr id="27" name="Oval 106">
          <a:extLst>
            <a:ext uri="{FF2B5EF4-FFF2-40B4-BE49-F238E27FC236}">
              <a16:creationId xmlns:a16="http://schemas.microsoft.com/office/drawing/2014/main" id="{EF5FC182-382A-4318-AB3E-ED248C73DAD5}"/>
            </a:ext>
          </a:extLst>
        </xdr:cNvPr>
        <xdr:cNvSpPr>
          <a:spLocks noChangeArrowheads="1"/>
        </xdr:cNvSpPr>
      </xdr:nvSpPr>
      <xdr:spPr bwMode="auto">
        <a:xfrm>
          <a:off x="6082665" y="4884420"/>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38</xdr:row>
      <xdr:rowOff>85725</xdr:rowOff>
    </xdr:from>
    <xdr:to>
      <xdr:col>68</xdr:col>
      <xdr:colOff>57150</xdr:colOff>
      <xdr:row>40</xdr:row>
      <xdr:rowOff>85725</xdr:rowOff>
    </xdr:to>
    <xdr:sp macro="" textlink="">
      <xdr:nvSpPr>
        <xdr:cNvPr id="28" name="Oval 105">
          <a:extLst>
            <a:ext uri="{FF2B5EF4-FFF2-40B4-BE49-F238E27FC236}">
              <a16:creationId xmlns:a16="http://schemas.microsoft.com/office/drawing/2014/main" id="{6ECF3122-84CA-4AA0-8045-3FBA7EEDCC07}"/>
            </a:ext>
          </a:extLst>
        </xdr:cNvPr>
        <xdr:cNvSpPr>
          <a:spLocks noChangeArrowheads="1"/>
        </xdr:cNvSpPr>
      </xdr:nvSpPr>
      <xdr:spPr bwMode="auto">
        <a:xfrm>
          <a:off x="5589270" y="529780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38</xdr:row>
      <xdr:rowOff>85725</xdr:rowOff>
    </xdr:from>
    <xdr:to>
      <xdr:col>74</xdr:col>
      <xdr:colOff>47625</xdr:colOff>
      <xdr:row>40</xdr:row>
      <xdr:rowOff>85725</xdr:rowOff>
    </xdr:to>
    <xdr:sp macro="" textlink="">
      <xdr:nvSpPr>
        <xdr:cNvPr id="29" name="Oval 106">
          <a:extLst>
            <a:ext uri="{FF2B5EF4-FFF2-40B4-BE49-F238E27FC236}">
              <a16:creationId xmlns:a16="http://schemas.microsoft.com/office/drawing/2014/main" id="{90259E15-5A45-4DF4-BD76-6378E22D2F88}"/>
            </a:ext>
          </a:extLst>
        </xdr:cNvPr>
        <xdr:cNvSpPr>
          <a:spLocks noChangeArrowheads="1"/>
        </xdr:cNvSpPr>
      </xdr:nvSpPr>
      <xdr:spPr bwMode="auto">
        <a:xfrm>
          <a:off x="6082665" y="529780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41</xdr:row>
      <xdr:rowOff>85725</xdr:rowOff>
    </xdr:from>
    <xdr:to>
      <xdr:col>68</xdr:col>
      <xdr:colOff>57150</xdr:colOff>
      <xdr:row>43</xdr:row>
      <xdr:rowOff>85725</xdr:rowOff>
    </xdr:to>
    <xdr:sp macro="" textlink="">
      <xdr:nvSpPr>
        <xdr:cNvPr id="30" name="Oval 105">
          <a:extLst>
            <a:ext uri="{FF2B5EF4-FFF2-40B4-BE49-F238E27FC236}">
              <a16:creationId xmlns:a16="http://schemas.microsoft.com/office/drawing/2014/main" id="{B146AB11-6390-40DB-B5E9-BBF3AA1BD696}"/>
            </a:ext>
          </a:extLst>
        </xdr:cNvPr>
        <xdr:cNvSpPr>
          <a:spLocks noChangeArrowheads="1"/>
        </xdr:cNvSpPr>
      </xdr:nvSpPr>
      <xdr:spPr bwMode="auto">
        <a:xfrm>
          <a:off x="5589270" y="570166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28575</xdr:colOff>
      <xdr:row>41</xdr:row>
      <xdr:rowOff>85725</xdr:rowOff>
    </xdr:from>
    <xdr:to>
      <xdr:col>74</xdr:col>
      <xdr:colOff>66675</xdr:colOff>
      <xdr:row>43</xdr:row>
      <xdr:rowOff>85725</xdr:rowOff>
    </xdr:to>
    <xdr:sp macro="" textlink="">
      <xdr:nvSpPr>
        <xdr:cNvPr id="31" name="Oval 106">
          <a:extLst>
            <a:ext uri="{FF2B5EF4-FFF2-40B4-BE49-F238E27FC236}">
              <a16:creationId xmlns:a16="http://schemas.microsoft.com/office/drawing/2014/main" id="{B947D6AF-A0EC-4A3F-BF48-BD8BC64DFCBC}"/>
            </a:ext>
          </a:extLst>
        </xdr:cNvPr>
        <xdr:cNvSpPr>
          <a:spLocks noChangeArrowheads="1"/>
        </xdr:cNvSpPr>
      </xdr:nvSpPr>
      <xdr:spPr bwMode="auto">
        <a:xfrm>
          <a:off x="6101715" y="570166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44</xdr:row>
      <xdr:rowOff>85725</xdr:rowOff>
    </xdr:from>
    <xdr:to>
      <xdr:col>68</xdr:col>
      <xdr:colOff>57150</xdr:colOff>
      <xdr:row>46</xdr:row>
      <xdr:rowOff>85725</xdr:rowOff>
    </xdr:to>
    <xdr:sp macro="" textlink="">
      <xdr:nvSpPr>
        <xdr:cNvPr id="32" name="Oval 105">
          <a:extLst>
            <a:ext uri="{FF2B5EF4-FFF2-40B4-BE49-F238E27FC236}">
              <a16:creationId xmlns:a16="http://schemas.microsoft.com/office/drawing/2014/main" id="{A16DABD0-D751-40B0-B3F9-79D3244AA78F}"/>
            </a:ext>
          </a:extLst>
        </xdr:cNvPr>
        <xdr:cNvSpPr>
          <a:spLocks noChangeArrowheads="1"/>
        </xdr:cNvSpPr>
      </xdr:nvSpPr>
      <xdr:spPr bwMode="auto">
        <a:xfrm>
          <a:off x="5589270" y="610552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28575</xdr:colOff>
      <xdr:row>44</xdr:row>
      <xdr:rowOff>85725</xdr:rowOff>
    </xdr:from>
    <xdr:to>
      <xdr:col>74</xdr:col>
      <xdr:colOff>66675</xdr:colOff>
      <xdr:row>46</xdr:row>
      <xdr:rowOff>85725</xdr:rowOff>
    </xdr:to>
    <xdr:sp macro="" textlink="">
      <xdr:nvSpPr>
        <xdr:cNvPr id="33" name="Oval 106">
          <a:extLst>
            <a:ext uri="{FF2B5EF4-FFF2-40B4-BE49-F238E27FC236}">
              <a16:creationId xmlns:a16="http://schemas.microsoft.com/office/drawing/2014/main" id="{345E6DAF-6681-4F03-82FF-9790164F344C}"/>
            </a:ext>
          </a:extLst>
        </xdr:cNvPr>
        <xdr:cNvSpPr>
          <a:spLocks noChangeArrowheads="1"/>
        </xdr:cNvSpPr>
      </xdr:nvSpPr>
      <xdr:spPr bwMode="auto">
        <a:xfrm>
          <a:off x="6101715" y="610552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28575</xdr:colOff>
      <xdr:row>47</xdr:row>
      <xdr:rowOff>85725</xdr:rowOff>
    </xdr:from>
    <xdr:to>
      <xdr:col>68</xdr:col>
      <xdr:colOff>66675</xdr:colOff>
      <xdr:row>49</xdr:row>
      <xdr:rowOff>85725</xdr:rowOff>
    </xdr:to>
    <xdr:sp macro="" textlink="">
      <xdr:nvSpPr>
        <xdr:cNvPr id="34" name="Oval 105">
          <a:extLst>
            <a:ext uri="{FF2B5EF4-FFF2-40B4-BE49-F238E27FC236}">
              <a16:creationId xmlns:a16="http://schemas.microsoft.com/office/drawing/2014/main" id="{FB368C0B-388A-4391-A2EE-96DF65E52E1A}"/>
            </a:ext>
          </a:extLst>
        </xdr:cNvPr>
        <xdr:cNvSpPr>
          <a:spLocks noChangeArrowheads="1"/>
        </xdr:cNvSpPr>
      </xdr:nvSpPr>
      <xdr:spPr bwMode="auto">
        <a:xfrm>
          <a:off x="5598795" y="650938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19050</xdr:colOff>
      <xdr:row>47</xdr:row>
      <xdr:rowOff>85725</xdr:rowOff>
    </xdr:from>
    <xdr:to>
      <xdr:col>74</xdr:col>
      <xdr:colOff>57150</xdr:colOff>
      <xdr:row>49</xdr:row>
      <xdr:rowOff>85725</xdr:rowOff>
    </xdr:to>
    <xdr:sp macro="" textlink="">
      <xdr:nvSpPr>
        <xdr:cNvPr id="35" name="Oval 106">
          <a:extLst>
            <a:ext uri="{FF2B5EF4-FFF2-40B4-BE49-F238E27FC236}">
              <a16:creationId xmlns:a16="http://schemas.microsoft.com/office/drawing/2014/main" id="{52797F76-B368-487D-947E-7355F844B2BF}"/>
            </a:ext>
          </a:extLst>
        </xdr:cNvPr>
        <xdr:cNvSpPr>
          <a:spLocks noChangeArrowheads="1"/>
        </xdr:cNvSpPr>
      </xdr:nvSpPr>
      <xdr:spPr bwMode="auto">
        <a:xfrm>
          <a:off x="6092190" y="650938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50</xdr:row>
      <xdr:rowOff>95250</xdr:rowOff>
    </xdr:from>
    <xdr:to>
      <xdr:col>68</xdr:col>
      <xdr:colOff>57150</xdr:colOff>
      <xdr:row>52</xdr:row>
      <xdr:rowOff>95250</xdr:rowOff>
    </xdr:to>
    <xdr:sp macro="" textlink="">
      <xdr:nvSpPr>
        <xdr:cNvPr id="36" name="Oval 105">
          <a:extLst>
            <a:ext uri="{FF2B5EF4-FFF2-40B4-BE49-F238E27FC236}">
              <a16:creationId xmlns:a16="http://schemas.microsoft.com/office/drawing/2014/main" id="{9B434611-2DFB-42E4-93CC-6055C269C902}"/>
            </a:ext>
          </a:extLst>
        </xdr:cNvPr>
        <xdr:cNvSpPr>
          <a:spLocks noChangeArrowheads="1"/>
        </xdr:cNvSpPr>
      </xdr:nvSpPr>
      <xdr:spPr bwMode="auto">
        <a:xfrm>
          <a:off x="5589270" y="6922770"/>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47625</xdr:colOff>
      <xdr:row>50</xdr:row>
      <xdr:rowOff>85725</xdr:rowOff>
    </xdr:from>
    <xdr:to>
      <xdr:col>74</xdr:col>
      <xdr:colOff>85725</xdr:colOff>
      <xdr:row>52</xdr:row>
      <xdr:rowOff>85725</xdr:rowOff>
    </xdr:to>
    <xdr:sp macro="" textlink="">
      <xdr:nvSpPr>
        <xdr:cNvPr id="37" name="Oval 106">
          <a:extLst>
            <a:ext uri="{FF2B5EF4-FFF2-40B4-BE49-F238E27FC236}">
              <a16:creationId xmlns:a16="http://schemas.microsoft.com/office/drawing/2014/main" id="{5B08C26D-2EC6-4762-91CF-F2A196AEA48F}"/>
            </a:ext>
          </a:extLst>
        </xdr:cNvPr>
        <xdr:cNvSpPr>
          <a:spLocks noChangeArrowheads="1"/>
        </xdr:cNvSpPr>
      </xdr:nvSpPr>
      <xdr:spPr bwMode="auto">
        <a:xfrm>
          <a:off x="6120765" y="691324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53</xdr:row>
      <xdr:rowOff>85725</xdr:rowOff>
    </xdr:from>
    <xdr:to>
      <xdr:col>68</xdr:col>
      <xdr:colOff>57150</xdr:colOff>
      <xdr:row>55</xdr:row>
      <xdr:rowOff>85725</xdr:rowOff>
    </xdr:to>
    <xdr:sp macro="" textlink="">
      <xdr:nvSpPr>
        <xdr:cNvPr id="38" name="Oval 105">
          <a:extLst>
            <a:ext uri="{FF2B5EF4-FFF2-40B4-BE49-F238E27FC236}">
              <a16:creationId xmlns:a16="http://schemas.microsoft.com/office/drawing/2014/main" id="{D13A231B-0FAC-4E21-9C2C-FBEFB1171A09}"/>
            </a:ext>
          </a:extLst>
        </xdr:cNvPr>
        <xdr:cNvSpPr>
          <a:spLocks noChangeArrowheads="1"/>
        </xdr:cNvSpPr>
      </xdr:nvSpPr>
      <xdr:spPr bwMode="auto">
        <a:xfrm>
          <a:off x="5589270" y="731710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53</xdr:row>
      <xdr:rowOff>85725</xdr:rowOff>
    </xdr:from>
    <xdr:to>
      <xdr:col>74</xdr:col>
      <xdr:colOff>47625</xdr:colOff>
      <xdr:row>55</xdr:row>
      <xdr:rowOff>85725</xdr:rowOff>
    </xdr:to>
    <xdr:sp macro="" textlink="">
      <xdr:nvSpPr>
        <xdr:cNvPr id="39" name="Oval 106">
          <a:extLst>
            <a:ext uri="{FF2B5EF4-FFF2-40B4-BE49-F238E27FC236}">
              <a16:creationId xmlns:a16="http://schemas.microsoft.com/office/drawing/2014/main" id="{EA79A6B5-C94B-4335-A136-5E12945F9757}"/>
            </a:ext>
          </a:extLst>
        </xdr:cNvPr>
        <xdr:cNvSpPr>
          <a:spLocks noChangeArrowheads="1"/>
        </xdr:cNvSpPr>
      </xdr:nvSpPr>
      <xdr:spPr bwMode="auto">
        <a:xfrm>
          <a:off x="6082665" y="731710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56</xdr:row>
      <xdr:rowOff>85725</xdr:rowOff>
    </xdr:from>
    <xdr:to>
      <xdr:col>68</xdr:col>
      <xdr:colOff>57150</xdr:colOff>
      <xdr:row>58</xdr:row>
      <xdr:rowOff>85725</xdr:rowOff>
    </xdr:to>
    <xdr:sp macro="" textlink="">
      <xdr:nvSpPr>
        <xdr:cNvPr id="40" name="Oval 105">
          <a:extLst>
            <a:ext uri="{FF2B5EF4-FFF2-40B4-BE49-F238E27FC236}">
              <a16:creationId xmlns:a16="http://schemas.microsoft.com/office/drawing/2014/main" id="{CCDCC7AB-D1D5-4719-B25F-021AFB867D8E}"/>
            </a:ext>
          </a:extLst>
        </xdr:cNvPr>
        <xdr:cNvSpPr>
          <a:spLocks noChangeArrowheads="1"/>
        </xdr:cNvSpPr>
      </xdr:nvSpPr>
      <xdr:spPr bwMode="auto">
        <a:xfrm>
          <a:off x="5589270" y="772096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56</xdr:row>
      <xdr:rowOff>85725</xdr:rowOff>
    </xdr:from>
    <xdr:to>
      <xdr:col>74</xdr:col>
      <xdr:colOff>47625</xdr:colOff>
      <xdr:row>58</xdr:row>
      <xdr:rowOff>85725</xdr:rowOff>
    </xdr:to>
    <xdr:sp macro="" textlink="">
      <xdr:nvSpPr>
        <xdr:cNvPr id="41" name="Oval 106">
          <a:extLst>
            <a:ext uri="{FF2B5EF4-FFF2-40B4-BE49-F238E27FC236}">
              <a16:creationId xmlns:a16="http://schemas.microsoft.com/office/drawing/2014/main" id="{ABCE1CC3-0AE9-4A7D-B64D-D7876C5B8ADD}"/>
            </a:ext>
          </a:extLst>
        </xdr:cNvPr>
        <xdr:cNvSpPr>
          <a:spLocks noChangeArrowheads="1"/>
        </xdr:cNvSpPr>
      </xdr:nvSpPr>
      <xdr:spPr bwMode="auto">
        <a:xfrm>
          <a:off x="6082665" y="772096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59</xdr:row>
      <xdr:rowOff>85725</xdr:rowOff>
    </xdr:from>
    <xdr:to>
      <xdr:col>68</xdr:col>
      <xdr:colOff>57150</xdr:colOff>
      <xdr:row>61</xdr:row>
      <xdr:rowOff>85725</xdr:rowOff>
    </xdr:to>
    <xdr:sp macro="" textlink="">
      <xdr:nvSpPr>
        <xdr:cNvPr id="42" name="Oval 105">
          <a:extLst>
            <a:ext uri="{FF2B5EF4-FFF2-40B4-BE49-F238E27FC236}">
              <a16:creationId xmlns:a16="http://schemas.microsoft.com/office/drawing/2014/main" id="{E704E67A-D872-425C-B87D-FDDF54A00140}"/>
            </a:ext>
          </a:extLst>
        </xdr:cNvPr>
        <xdr:cNvSpPr>
          <a:spLocks noChangeArrowheads="1"/>
        </xdr:cNvSpPr>
      </xdr:nvSpPr>
      <xdr:spPr bwMode="auto">
        <a:xfrm>
          <a:off x="5589270" y="812482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59</xdr:row>
      <xdr:rowOff>85725</xdr:rowOff>
    </xdr:from>
    <xdr:to>
      <xdr:col>74</xdr:col>
      <xdr:colOff>47625</xdr:colOff>
      <xdr:row>61</xdr:row>
      <xdr:rowOff>85725</xdr:rowOff>
    </xdr:to>
    <xdr:sp macro="" textlink="">
      <xdr:nvSpPr>
        <xdr:cNvPr id="43" name="Oval 106">
          <a:extLst>
            <a:ext uri="{FF2B5EF4-FFF2-40B4-BE49-F238E27FC236}">
              <a16:creationId xmlns:a16="http://schemas.microsoft.com/office/drawing/2014/main" id="{0C90574E-BB97-4651-B815-653C4CE95321}"/>
            </a:ext>
          </a:extLst>
        </xdr:cNvPr>
        <xdr:cNvSpPr>
          <a:spLocks noChangeArrowheads="1"/>
        </xdr:cNvSpPr>
      </xdr:nvSpPr>
      <xdr:spPr bwMode="auto">
        <a:xfrm>
          <a:off x="6082665" y="8124825"/>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28575</xdr:colOff>
      <xdr:row>77</xdr:row>
      <xdr:rowOff>95250</xdr:rowOff>
    </xdr:from>
    <xdr:to>
      <xdr:col>68</xdr:col>
      <xdr:colOff>66675</xdr:colOff>
      <xdr:row>79</xdr:row>
      <xdr:rowOff>95250</xdr:rowOff>
    </xdr:to>
    <xdr:sp macro="" textlink="">
      <xdr:nvSpPr>
        <xdr:cNvPr id="44" name="Oval 105">
          <a:extLst>
            <a:ext uri="{FF2B5EF4-FFF2-40B4-BE49-F238E27FC236}">
              <a16:creationId xmlns:a16="http://schemas.microsoft.com/office/drawing/2014/main" id="{7F9EB7A3-8E00-468A-9690-D88FB4149BFB}"/>
            </a:ext>
          </a:extLst>
        </xdr:cNvPr>
        <xdr:cNvSpPr>
          <a:spLocks noChangeArrowheads="1"/>
        </xdr:cNvSpPr>
      </xdr:nvSpPr>
      <xdr:spPr bwMode="auto">
        <a:xfrm>
          <a:off x="5598795" y="8538210"/>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19050</xdr:colOff>
      <xdr:row>77</xdr:row>
      <xdr:rowOff>95250</xdr:rowOff>
    </xdr:from>
    <xdr:to>
      <xdr:col>74</xdr:col>
      <xdr:colOff>57150</xdr:colOff>
      <xdr:row>79</xdr:row>
      <xdr:rowOff>95250</xdr:rowOff>
    </xdr:to>
    <xdr:sp macro="" textlink="">
      <xdr:nvSpPr>
        <xdr:cNvPr id="45" name="Oval 106">
          <a:extLst>
            <a:ext uri="{FF2B5EF4-FFF2-40B4-BE49-F238E27FC236}">
              <a16:creationId xmlns:a16="http://schemas.microsoft.com/office/drawing/2014/main" id="{23C70E8F-BC52-4BA8-9A3E-9A0381EF5DE0}"/>
            </a:ext>
          </a:extLst>
        </xdr:cNvPr>
        <xdr:cNvSpPr>
          <a:spLocks noChangeArrowheads="1"/>
        </xdr:cNvSpPr>
      </xdr:nvSpPr>
      <xdr:spPr bwMode="auto">
        <a:xfrm>
          <a:off x="6092190" y="8538210"/>
          <a:ext cx="20574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62</xdr:row>
      <xdr:rowOff>85725</xdr:rowOff>
    </xdr:from>
    <xdr:to>
      <xdr:col>68</xdr:col>
      <xdr:colOff>57150</xdr:colOff>
      <xdr:row>64</xdr:row>
      <xdr:rowOff>85725</xdr:rowOff>
    </xdr:to>
    <xdr:sp macro="" textlink="">
      <xdr:nvSpPr>
        <xdr:cNvPr id="46" name="Oval 105">
          <a:extLst>
            <a:ext uri="{FF2B5EF4-FFF2-40B4-BE49-F238E27FC236}">
              <a16:creationId xmlns:a16="http://schemas.microsoft.com/office/drawing/2014/main" id="{BAD3EAAD-6F69-4175-B280-6740143E0DED}"/>
            </a:ext>
          </a:extLst>
        </xdr:cNvPr>
        <xdr:cNvSpPr>
          <a:spLocks noChangeArrowheads="1"/>
        </xdr:cNvSpPr>
      </xdr:nvSpPr>
      <xdr:spPr bwMode="auto">
        <a:xfrm>
          <a:off x="5730737" y="8129795"/>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62</xdr:row>
      <xdr:rowOff>85725</xdr:rowOff>
    </xdr:from>
    <xdr:to>
      <xdr:col>74</xdr:col>
      <xdr:colOff>47625</xdr:colOff>
      <xdr:row>64</xdr:row>
      <xdr:rowOff>85725</xdr:rowOff>
    </xdr:to>
    <xdr:sp macro="" textlink="">
      <xdr:nvSpPr>
        <xdr:cNvPr id="47" name="Oval 106">
          <a:extLst>
            <a:ext uri="{FF2B5EF4-FFF2-40B4-BE49-F238E27FC236}">
              <a16:creationId xmlns:a16="http://schemas.microsoft.com/office/drawing/2014/main" id="{AA602C84-72A8-4906-BAB9-3E4F6A42986C}"/>
            </a:ext>
          </a:extLst>
        </xdr:cNvPr>
        <xdr:cNvSpPr>
          <a:spLocks noChangeArrowheads="1"/>
        </xdr:cNvSpPr>
      </xdr:nvSpPr>
      <xdr:spPr bwMode="auto">
        <a:xfrm>
          <a:off x="6238047" y="8129795"/>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65</xdr:row>
      <xdr:rowOff>85725</xdr:rowOff>
    </xdr:from>
    <xdr:to>
      <xdr:col>68</xdr:col>
      <xdr:colOff>57150</xdr:colOff>
      <xdr:row>67</xdr:row>
      <xdr:rowOff>85725</xdr:rowOff>
    </xdr:to>
    <xdr:sp macro="" textlink="">
      <xdr:nvSpPr>
        <xdr:cNvPr id="48" name="Oval 105">
          <a:extLst>
            <a:ext uri="{FF2B5EF4-FFF2-40B4-BE49-F238E27FC236}">
              <a16:creationId xmlns:a16="http://schemas.microsoft.com/office/drawing/2014/main" id="{2EBB01FD-BACF-48AA-9C2C-DF7EC44E391D}"/>
            </a:ext>
          </a:extLst>
        </xdr:cNvPr>
        <xdr:cNvSpPr>
          <a:spLocks noChangeArrowheads="1"/>
        </xdr:cNvSpPr>
      </xdr:nvSpPr>
      <xdr:spPr bwMode="auto">
        <a:xfrm>
          <a:off x="5730737" y="8533986"/>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65</xdr:row>
      <xdr:rowOff>85725</xdr:rowOff>
    </xdr:from>
    <xdr:to>
      <xdr:col>74</xdr:col>
      <xdr:colOff>47625</xdr:colOff>
      <xdr:row>67</xdr:row>
      <xdr:rowOff>85725</xdr:rowOff>
    </xdr:to>
    <xdr:sp macro="" textlink="">
      <xdr:nvSpPr>
        <xdr:cNvPr id="49" name="Oval 106">
          <a:extLst>
            <a:ext uri="{FF2B5EF4-FFF2-40B4-BE49-F238E27FC236}">
              <a16:creationId xmlns:a16="http://schemas.microsoft.com/office/drawing/2014/main" id="{D0740418-4C8E-42E1-A5D9-A90F3F95F544}"/>
            </a:ext>
          </a:extLst>
        </xdr:cNvPr>
        <xdr:cNvSpPr>
          <a:spLocks noChangeArrowheads="1"/>
        </xdr:cNvSpPr>
      </xdr:nvSpPr>
      <xdr:spPr bwMode="auto">
        <a:xfrm>
          <a:off x="6238047" y="8533986"/>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68</xdr:row>
      <xdr:rowOff>85725</xdr:rowOff>
    </xdr:from>
    <xdr:to>
      <xdr:col>68</xdr:col>
      <xdr:colOff>57150</xdr:colOff>
      <xdr:row>70</xdr:row>
      <xdr:rowOff>85725</xdr:rowOff>
    </xdr:to>
    <xdr:sp macro="" textlink="">
      <xdr:nvSpPr>
        <xdr:cNvPr id="50" name="Oval 105">
          <a:extLst>
            <a:ext uri="{FF2B5EF4-FFF2-40B4-BE49-F238E27FC236}">
              <a16:creationId xmlns:a16="http://schemas.microsoft.com/office/drawing/2014/main" id="{235F09CF-E31D-4D16-83F1-A773ED8BC926}"/>
            </a:ext>
          </a:extLst>
        </xdr:cNvPr>
        <xdr:cNvSpPr>
          <a:spLocks noChangeArrowheads="1"/>
        </xdr:cNvSpPr>
      </xdr:nvSpPr>
      <xdr:spPr bwMode="auto">
        <a:xfrm>
          <a:off x="5730737" y="8129795"/>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68</xdr:row>
      <xdr:rowOff>85725</xdr:rowOff>
    </xdr:from>
    <xdr:to>
      <xdr:col>74</xdr:col>
      <xdr:colOff>47625</xdr:colOff>
      <xdr:row>70</xdr:row>
      <xdr:rowOff>85725</xdr:rowOff>
    </xdr:to>
    <xdr:sp macro="" textlink="">
      <xdr:nvSpPr>
        <xdr:cNvPr id="51" name="Oval 106">
          <a:extLst>
            <a:ext uri="{FF2B5EF4-FFF2-40B4-BE49-F238E27FC236}">
              <a16:creationId xmlns:a16="http://schemas.microsoft.com/office/drawing/2014/main" id="{363D014D-9893-4535-82E4-1B61C80386D4}"/>
            </a:ext>
          </a:extLst>
        </xdr:cNvPr>
        <xdr:cNvSpPr>
          <a:spLocks noChangeArrowheads="1"/>
        </xdr:cNvSpPr>
      </xdr:nvSpPr>
      <xdr:spPr bwMode="auto">
        <a:xfrm>
          <a:off x="6238047" y="8129795"/>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71</xdr:row>
      <xdr:rowOff>85725</xdr:rowOff>
    </xdr:from>
    <xdr:to>
      <xdr:col>68</xdr:col>
      <xdr:colOff>57150</xdr:colOff>
      <xdr:row>73</xdr:row>
      <xdr:rowOff>85725</xdr:rowOff>
    </xdr:to>
    <xdr:sp macro="" textlink="">
      <xdr:nvSpPr>
        <xdr:cNvPr id="52" name="Oval 105">
          <a:extLst>
            <a:ext uri="{FF2B5EF4-FFF2-40B4-BE49-F238E27FC236}">
              <a16:creationId xmlns:a16="http://schemas.microsoft.com/office/drawing/2014/main" id="{F80ED0DA-C8B4-46B3-B4E2-230700993031}"/>
            </a:ext>
          </a:extLst>
        </xdr:cNvPr>
        <xdr:cNvSpPr>
          <a:spLocks noChangeArrowheads="1"/>
        </xdr:cNvSpPr>
      </xdr:nvSpPr>
      <xdr:spPr bwMode="auto">
        <a:xfrm>
          <a:off x="5730737" y="8533986"/>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71</xdr:row>
      <xdr:rowOff>85725</xdr:rowOff>
    </xdr:from>
    <xdr:to>
      <xdr:col>74</xdr:col>
      <xdr:colOff>47625</xdr:colOff>
      <xdr:row>73</xdr:row>
      <xdr:rowOff>85725</xdr:rowOff>
    </xdr:to>
    <xdr:sp macro="" textlink="">
      <xdr:nvSpPr>
        <xdr:cNvPr id="53" name="Oval 106">
          <a:extLst>
            <a:ext uri="{FF2B5EF4-FFF2-40B4-BE49-F238E27FC236}">
              <a16:creationId xmlns:a16="http://schemas.microsoft.com/office/drawing/2014/main" id="{73D3DE92-8D84-4E6A-A61A-84E2B8F241DA}"/>
            </a:ext>
          </a:extLst>
        </xdr:cNvPr>
        <xdr:cNvSpPr>
          <a:spLocks noChangeArrowheads="1"/>
        </xdr:cNvSpPr>
      </xdr:nvSpPr>
      <xdr:spPr bwMode="auto">
        <a:xfrm>
          <a:off x="6238047" y="8533986"/>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19050</xdr:colOff>
      <xdr:row>74</xdr:row>
      <xdr:rowOff>85725</xdr:rowOff>
    </xdr:from>
    <xdr:to>
      <xdr:col>68</xdr:col>
      <xdr:colOff>57150</xdr:colOff>
      <xdr:row>76</xdr:row>
      <xdr:rowOff>85725</xdr:rowOff>
    </xdr:to>
    <xdr:sp macro="" textlink="">
      <xdr:nvSpPr>
        <xdr:cNvPr id="54" name="Oval 105">
          <a:extLst>
            <a:ext uri="{FF2B5EF4-FFF2-40B4-BE49-F238E27FC236}">
              <a16:creationId xmlns:a16="http://schemas.microsoft.com/office/drawing/2014/main" id="{89976024-FDCD-4479-A5A3-E2C613659DC9}"/>
            </a:ext>
          </a:extLst>
        </xdr:cNvPr>
        <xdr:cNvSpPr>
          <a:spLocks noChangeArrowheads="1"/>
        </xdr:cNvSpPr>
      </xdr:nvSpPr>
      <xdr:spPr bwMode="auto">
        <a:xfrm>
          <a:off x="5730737" y="8938177"/>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9525</xdr:colOff>
      <xdr:row>74</xdr:row>
      <xdr:rowOff>85725</xdr:rowOff>
    </xdr:from>
    <xdr:to>
      <xdr:col>74</xdr:col>
      <xdr:colOff>47625</xdr:colOff>
      <xdr:row>76</xdr:row>
      <xdr:rowOff>85725</xdr:rowOff>
    </xdr:to>
    <xdr:sp macro="" textlink="">
      <xdr:nvSpPr>
        <xdr:cNvPr id="55" name="Oval 106">
          <a:extLst>
            <a:ext uri="{FF2B5EF4-FFF2-40B4-BE49-F238E27FC236}">
              <a16:creationId xmlns:a16="http://schemas.microsoft.com/office/drawing/2014/main" id="{72387A99-D753-48AE-86B7-CA80F382C450}"/>
            </a:ext>
          </a:extLst>
        </xdr:cNvPr>
        <xdr:cNvSpPr>
          <a:spLocks noChangeArrowheads="1"/>
        </xdr:cNvSpPr>
      </xdr:nvSpPr>
      <xdr:spPr bwMode="auto">
        <a:xfrm>
          <a:off x="6238047" y="8938177"/>
          <a:ext cx="210378" cy="231913"/>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152400</xdr:colOff>
      <xdr:row>18</xdr:row>
      <xdr:rowOff>85725</xdr:rowOff>
    </xdr:from>
    <xdr:to>
      <xdr:col>6</xdr:col>
      <xdr:colOff>9525</xdr:colOff>
      <xdr:row>19</xdr:row>
      <xdr:rowOff>171450</xdr:rowOff>
    </xdr:to>
    <xdr:sp macro="" textlink="">
      <xdr:nvSpPr>
        <xdr:cNvPr id="2" name="Oval 1">
          <a:extLst>
            <a:ext uri="{FF2B5EF4-FFF2-40B4-BE49-F238E27FC236}">
              <a16:creationId xmlns:a16="http://schemas.microsoft.com/office/drawing/2014/main" id="{4BA1A9EC-23D8-4FB5-9A4B-69CFFF8D9698}"/>
            </a:ext>
          </a:extLst>
        </xdr:cNvPr>
        <xdr:cNvSpPr>
          <a:spLocks noChangeArrowheads="1"/>
        </xdr:cNvSpPr>
      </xdr:nvSpPr>
      <xdr:spPr bwMode="auto">
        <a:xfrm>
          <a:off x="868680" y="3568065"/>
          <a:ext cx="222885" cy="25336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27.bin"/><Relationship Id="rId4" Type="http://schemas.openxmlformats.org/officeDocument/2006/relationships/comments" Target="../comments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1"/>
  </sheetPr>
  <dimension ref="A1:F57"/>
  <sheetViews>
    <sheetView tabSelected="1" workbookViewId="0">
      <selection sqref="A1:F1"/>
    </sheetView>
  </sheetViews>
  <sheetFormatPr defaultRowHeight="13.5"/>
  <sheetData>
    <row r="1" spans="1:6" ht="24" customHeight="1">
      <c r="A1" s="272" t="s">
        <v>358</v>
      </c>
      <c r="B1" s="272"/>
      <c r="C1" s="272"/>
      <c r="D1" s="272"/>
      <c r="E1" s="272"/>
      <c r="F1" s="272"/>
    </row>
    <row r="3" spans="1:6" ht="18.75">
      <c r="A3" s="5" t="s">
        <v>15</v>
      </c>
    </row>
    <row r="4" spans="1:6">
      <c r="A4" t="s">
        <v>356</v>
      </c>
    </row>
    <row r="5" spans="1:6">
      <c r="A5" t="s">
        <v>61</v>
      </c>
    </row>
    <row r="6" spans="1:6">
      <c r="A6" t="s">
        <v>359</v>
      </c>
    </row>
    <row r="7" spans="1:6">
      <c r="A7" t="s">
        <v>360</v>
      </c>
    </row>
    <row r="8" spans="1:6">
      <c r="A8" t="s">
        <v>357</v>
      </c>
    </row>
    <row r="10" spans="1:6" ht="18.75">
      <c r="A10" s="5" t="s">
        <v>23</v>
      </c>
    </row>
    <row r="11" spans="1:6">
      <c r="A11" t="s">
        <v>19</v>
      </c>
    </row>
    <row r="12" spans="1:6">
      <c r="A12" s="3" t="s">
        <v>16</v>
      </c>
    </row>
    <row r="13" spans="1:6">
      <c r="A13" s="3" t="s">
        <v>17</v>
      </c>
    </row>
    <row r="14" spans="1:6">
      <c r="A14" s="3" t="s">
        <v>62</v>
      </c>
    </row>
    <row r="15" spans="1:6">
      <c r="A15" s="3" t="s">
        <v>66</v>
      </c>
    </row>
    <row r="16" spans="1:6">
      <c r="A16" s="3" t="s">
        <v>63</v>
      </c>
    </row>
    <row r="17" spans="1:1">
      <c r="A17" s="3" t="s">
        <v>64</v>
      </c>
    </row>
    <row r="18" spans="1:1">
      <c r="A18" s="3" t="s">
        <v>74</v>
      </c>
    </row>
    <row r="19" spans="1:1">
      <c r="A19" s="3" t="s">
        <v>65</v>
      </c>
    </row>
    <row r="20" spans="1:1">
      <c r="A20" s="3" t="s">
        <v>67</v>
      </c>
    </row>
    <row r="21" spans="1:1">
      <c r="A21" s="3" t="s">
        <v>68</v>
      </c>
    </row>
    <row r="22" spans="1:1">
      <c r="A22" s="3" t="s">
        <v>18</v>
      </c>
    </row>
    <row r="23" spans="1:1">
      <c r="A23" s="3" t="s">
        <v>69</v>
      </c>
    </row>
    <row r="24" spans="1:1">
      <c r="A24" s="3"/>
    </row>
    <row r="25" spans="1:1">
      <c r="A25" t="s">
        <v>20</v>
      </c>
    </row>
    <row r="26" spans="1:1">
      <c r="A26" t="s">
        <v>26</v>
      </c>
    </row>
    <row r="27" spans="1:1">
      <c r="A27" t="s">
        <v>46</v>
      </c>
    </row>
    <row r="28" spans="1:1">
      <c r="A28" s="3" t="s">
        <v>21</v>
      </c>
    </row>
    <row r="29" spans="1:1">
      <c r="A29" s="3" t="s">
        <v>22</v>
      </c>
    </row>
    <row r="30" spans="1:1">
      <c r="A30" s="3" t="s">
        <v>70</v>
      </c>
    </row>
    <row r="31" spans="1:1">
      <c r="A31" s="3" t="s">
        <v>71</v>
      </c>
    </row>
    <row r="32" spans="1:1">
      <c r="A32" s="3" t="s">
        <v>72</v>
      </c>
    </row>
    <row r="33" spans="1:1">
      <c r="A33" s="3" t="s">
        <v>73</v>
      </c>
    </row>
    <row r="34" spans="1:1">
      <c r="A34" s="3" t="s">
        <v>75</v>
      </c>
    </row>
    <row r="35" spans="1:1">
      <c r="A35" s="3" t="s">
        <v>27</v>
      </c>
    </row>
    <row r="36" spans="1:1">
      <c r="A36" s="3" t="s">
        <v>42</v>
      </c>
    </row>
    <row r="37" spans="1:1">
      <c r="A37" s="3"/>
    </row>
    <row r="38" spans="1:1" ht="17.25">
      <c r="A38" s="7" t="s">
        <v>28</v>
      </c>
    </row>
    <row r="39" spans="1:1" ht="14.25">
      <c r="A39" s="8" t="s">
        <v>40</v>
      </c>
    </row>
    <row r="40" spans="1:1" ht="14.25">
      <c r="A40" s="8" t="s">
        <v>39</v>
      </c>
    </row>
    <row r="41" spans="1:1">
      <c r="A41" t="s">
        <v>29</v>
      </c>
    </row>
    <row r="42" spans="1:1">
      <c r="A42" t="s">
        <v>47</v>
      </c>
    </row>
    <row r="43" spans="1:1">
      <c r="A43" t="s">
        <v>30</v>
      </c>
    </row>
    <row r="44" spans="1:1">
      <c r="A44" t="s">
        <v>31</v>
      </c>
    </row>
    <row r="45" spans="1:1">
      <c r="A45" t="s">
        <v>32</v>
      </c>
    </row>
    <row r="46" spans="1:1">
      <c r="A46" t="s">
        <v>33</v>
      </c>
    </row>
    <row r="47" spans="1:1">
      <c r="A47" t="s">
        <v>34</v>
      </c>
    </row>
    <row r="48" spans="1:1">
      <c r="A48" t="s">
        <v>38</v>
      </c>
    </row>
    <row r="49" spans="1:1">
      <c r="A49" s="3" t="s">
        <v>35</v>
      </c>
    </row>
    <row r="50" spans="1:1">
      <c r="A50" s="3" t="s">
        <v>36</v>
      </c>
    </row>
    <row r="51" spans="1:1">
      <c r="A51" s="3" t="s">
        <v>37</v>
      </c>
    </row>
    <row r="52" spans="1:1">
      <c r="A52" s="3"/>
    </row>
    <row r="53" spans="1:1" ht="18.75">
      <c r="A53" s="5" t="s">
        <v>361</v>
      </c>
    </row>
    <row r="54" spans="1:1">
      <c r="A54" s="3" t="s">
        <v>362</v>
      </c>
    </row>
    <row r="55" spans="1:1">
      <c r="A55" t="s">
        <v>363</v>
      </c>
    </row>
    <row r="56" spans="1:1">
      <c r="A56" t="s">
        <v>48</v>
      </c>
    </row>
    <row r="57" spans="1:1">
      <c r="A57" t="s">
        <v>49</v>
      </c>
    </row>
  </sheetData>
  <mergeCells count="1">
    <mergeCell ref="A1:F1"/>
  </mergeCells>
  <phoneticPr fontId="6"/>
  <pageMargins left="0.78700000000000003" right="0.78700000000000003" top="0.98399999999999999" bottom="0.98399999999999999" header="0.51200000000000001" footer="0.51200000000000001"/>
  <pageSetup paperSize="9" orientation="portrait" horizontalDpi="4294967293"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D40"/>
  <sheetViews>
    <sheetView zoomScaleNormal="100" workbookViewId="0">
      <selection activeCell="I22" sqref="I22"/>
    </sheetView>
  </sheetViews>
  <sheetFormatPr defaultColWidth="8.875" defaultRowHeight="18.75"/>
  <cols>
    <col min="1" max="1" width="11.125" style="239" customWidth="1"/>
    <col min="2" max="2" width="34.875" style="239" customWidth="1"/>
    <col min="3" max="3" width="12.125" style="243" customWidth="1"/>
    <col min="4" max="4" width="29.125" style="239" customWidth="1"/>
    <col min="5" max="16384" width="8.875" style="239"/>
  </cols>
  <sheetData>
    <row r="1" spans="1:4" ht="24.75">
      <c r="A1" s="415" t="s">
        <v>100</v>
      </c>
      <c r="B1" s="415"/>
      <c r="C1" s="415"/>
      <c r="D1" s="415"/>
    </row>
    <row r="2" spans="1:4" ht="25.35" customHeight="1">
      <c r="A2" s="240"/>
      <c r="B2" s="241" t="s">
        <v>101</v>
      </c>
      <c r="C2" s="242" t="s">
        <v>349</v>
      </c>
      <c r="D2" s="241"/>
    </row>
    <row r="3" spans="1:4" ht="9.6" customHeight="1"/>
    <row r="4" spans="1:4">
      <c r="A4" s="244" t="s">
        <v>102</v>
      </c>
      <c r="B4" s="245" t="s">
        <v>103</v>
      </c>
      <c r="C4" s="245" t="s">
        <v>104</v>
      </c>
      <c r="D4" s="246" t="s">
        <v>105</v>
      </c>
    </row>
    <row r="5" spans="1:4">
      <c r="A5" s="247">
        <v>44073</v>
      </c>
      <c r="B5" s="248" t="s">
        <v>106</v>
      </c>
      <c r="C5" s="249" t="s">
        <v>107</v>
      </c>
      <c r="D5" s="250" t="s">
        <v>108</v>
      </c>
    </row>
    <row r="6" spans="1:4">
      <c r="A6" s="251">
        <v>44073</v>
      </c>
      <c r="B6" s="252" t="s">
        <v>109</v>
      </c>
      <c r="C6" s="253" t="s">
        <v>110</v>
      </c>
      <c r="D6" s="254" t="s">
        <v>111</v>
      </c>
    </row>
    <row r="7" spans="1:4" ht="18.600000000000001" customHeight="1">
      <c r="A7" s="255"/>
      <c r="B7" s="256"/>
      <c r="C7" s="257"/>
      <c r="D7" s="258"/>
    </row>
    <row r="8" spans="1:4" ht="18.600000000000001" customHeight="1">
      <c r="A8" s="259"/>
      <c r="B8" s="260"/>
      <c r="C8" s="261"/>
      <c r="D8" s="262"/>
    </row>
    <row r="9" spans="1:4" ht="18.600000000000001" customHeight="1">
      <c r="A9" s="259"/>
      <c r="B9" s="260"/>
      <c r="C9" s="261"/>
      <c r="D9" s="262"/>
    </row>
    <row r="10" spans="1:4" ht="18.600000000000001" customHeight="1">
      <c r="A10" s="259"/>
      <c r="B10" s="260"/>
      <c r="C10" s="261"/>
      <c r="D10" s="262"/>
    </row>
    <row r="11" spans="1:4" ht="18.600000000000001" customHeight="1">
      <c r="A11" s="259"/>
      <c r="B11" s="260"/>
      <c r="C11" s="261"/>
      <c r="D11" s="262"/>
    </row>
    <row r="12" spans="1:4" ht="18.600000000000001" customHeight="1">
      <c r="A12" s="259"/>
      <c r="B12" s="260"/>
      <c r="C12" s="261"/>
      <c r="D12" s="262"/>
    </row>
    <row r="13" spans="1:4" ht="18.600000000000001" customHeight="1">
      <c r="A13" s="259"/>
      <c r="B13" s="260"/>
      <c r="C13" s="261"/>
      <c r="D13" s="262"/>
    </row>
    <row r="14" spans="1:4" ht="18.600000000000001" customHeight="1">
      <c r="A14" s="259"/>
      <c r="B14" s="260"/>
      <c r="C14" s="261"/>
      <c r="D14" s="262"/>
    </row>
    <row r="15" spans="1:4" ht="18.600000000000001" customHeight="1">
      <c r="A15" s="259"/>
      <c r="B15" s="260"/>
      <c r="C15" s="261"/>
      <c r="D15" s="262"/>
    </row>
    <row r="16" spans="1:4" ht="18.600000000000001" customHeight="1">
      <c r="A16" s="259"/>
      <c r="B16" s="260"/>
      <c r="C16" s="261"/>
      <c r="D16" s="262"/>
    </row>
    <row r="17" spans="1:4" ht="18.600000000000001" customHeight="1">
      <c r="A17" s="259"/>
      <c r="B17" s="260"/>
      <c r="C17" s="261"/>
      <c r="D17" s="262"/>
    </row>
    <row r="18" spans="1:4" ht="18.600000000000001" customHeight="1">
      <c r="A18" s="259"/>
      <c r="B18" s="260"/>
      <c r="C18" s="261"/>
      <c r="D18" s="262"/>
    </row>
    <row r="19" spans="1:4" ht="18.600000000000001" customHeight="1">
      <c r="A19" s="259"/>
      <c r="B19" s="260"/>
      <c r="C19" s="261"/>
      <c r="D19" s="262"/>
    </row>
    <row r="20" spans="1:4" ht="18.600000000000001" customHeight="1">
      <c r="A20" s="259"/>
      <c r="B20" s="260"/>
      <c r="C20" s="261"/>
      <c r="D20" s="262"/>
    </row>
    <row r="21" spans="1:4" ht="18.600000000000001" customHeight="1">
      <c r="A21" s="259"/>
      <c r="B21" s="260"/>
      <c r="C21" s="261"/>
      <c r="D21" s="262"/>
    </row>
    <row r="22" spans="1:4" ht="18.600000000000001" customHeight="1">
      <c r="A22" s="259"/>
      <c r="B22" s="260"/>
      <c r="C22" s="261"/>
      <c r="D22" s="262"/>
    </row>
    <row r="23" spans="1:4" ht="18.600000000000001" customHeight="1">
      <c r="A23" s="259"/>
      <c r="B23" s="260"/>
      <c r="C23" s="261"/>
      <c r="D23" s="262"/>
    </row>
    <row r="24" spans="1:4" ht="18.600000000000001" customHeight="1">
      <c r="A24" s="259"/>
      <c r="B24" s="260"/>
      <c r="C24" s="261"/>
      <c r="D24" s="262"/>
    </row>
    <row r="25" spans="1:4" ht="18.600000000000001" customHeight="1">
      <c r="A25" s="259"/>
      <c r="B25" s="260"/>
      <c r="C25" s="261"/>
      <c r="D25" s="262"/>
    </row>
    <row r="26" spans="1:4" ht="18.600000000000001" customHeight="1">
      <c r="A26" s="259"/>
      <c r="B26" s="260"/>
      <c r="C26" s="261"/>
      <c r="D26" s="262"/>
    </row>
    <row r="27" spans="1:4" ht="18.600000000000001" customHeight="1">
      <c r="A27" s="259"/>
      <c r="B27" s="260"/>
      <c r="C27" s="261"/>
      <c r="D27" s="262"/>
    </row>
    <row r="28" spans="1:4" ht="18.600000000000001" customHeight="1">
      <c r="A28" s="259"/>
      <c r="B28" s="260"/>
      <c r="C28" s="261"/>
      <c r="D28" s="262"/>
    </row>
    <row r="29" spans="1:4" ht="18.600000000000001" customHeight="1">
      <c r="A29" s="259"/>
      <c r="B29" s="260"/>
      <c r="C29" s="261"/>
      <c r="D29" s="262"/>
    </row>
    <row r="30" spans="1:4" ht="18.600000000000001" customHeight="1">
      <c r="A30" s="259"/>
      <c r="B30" s="260"/>
      <c r="C30" s="261"/>
      <c r="D30" s="262"/>
    </row>
    <row r="31" spans="1:4" ht="18.600000000000001" customHeight="1">
      <c r="A31" s="259"/>
      <c r="B31" s="260"/>
      <c r="C31" s="261"/>
      <c r="D31" s="262"/>
    </row>
    <row r="32" spans="1:4" ht="18.600000000000001" customHeight="1">
      <c r="A32" s="259"/>
      <c r="B32" s="260"/>
      <c r="C32" s="261"/>
      <c r="D32" s="262"/>
    </row>
    <row r="33" spans="1:4" ht="18.600000000000001" customHeight="1">
      <c r="A33" s="259"/>
      <c r="B33" s="260"/>
      <c r="C33" s="261"/>
      <c r="D33" s="262"/>
    </row>
    <row r="34" spans="1:4" ht="18.600000000000001" customHeight="1">
      <c r="A34" s="259"/>
      <c r="B34" s="260"/>
      <c r="C34" s="261"/>
      <c r="D34" s="262"/>
    </row>
    <row r="35" spans="1:4" ht="18.600000000000001" customHeight="1">
      <c r="A35" s="259"/>
      <c r="B35" s="260"/>
      <c r="C35" s="261"/>
      <c r="D35" s="262"/>
    </row>
    <row r="36" spans="1:4" ht="18.600000000000001" customHeight="1">
      <c r="A36" s="259"/>
      <c r="B36" s="260"/>
      <c r="C36" s="261"/>
      <c r="D36" s="262"/>
    </row>
    <row r="37" spans="1:4" ht="18.600000000000001" customHeight="1">
      <c r="A37" s="259"/>
      <c r="B37" s="260"/>
      <c r="C37" s="261"/>
      <c r="D37" s="262"/>
    </row>
    <row r="38" spans="1:4" ht="18.600000000000001" customHeight="1">
      <c r="A38" s="259"/>
      <c r="B38" s="260"/>
      <c r="C38" s="261"/>
      <c r="D38" s="262"/>
    </row>
    <row r="39" spans="1:4" ht="18.600000000000001" customHeight="1">
      <c r="A39" s="259"/>
      <c r="B39" s="260"/>
      <c r="C39" s="261"/>
      <c r="D39" s="262"/>
    </row>
    <row r="40" spans="1:4" ht="18.600000000000001" customHeight="1">
      <c r="A40" s="263"/>
      <c r="B40" s="252"/>
      <c r="C40" s="253"/>
      <c r="D40" s="254"/>
    </row>
  </sheetData>
  <mergeCells count="1">
    <mergeCell ref="A1:D1"/>
  </mergeCells>
  <phoneticPr fontId="6"/>
  <printOptions verticalCentered="1"/>
  <pageMargins left="0.70866141732283472" right="0.15748031496062992" top="0.51181102362204722" bottom="0.74803149606299213" header="0.31496062992125984" footer="0.31496062992125984"/>
  <pageSetup paperSize="9" scale="10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AO62"/>
  <sheetViews>
    <sheetView topLeftCell="A52" zoomScaleNormal="100" workbookViewId="0">
      <selection activeCell="R18" sqref="R18:W18"/>
    </sheetView>
  </sheetViews>
  <sheetFormatPr defaultRowHeight="13.5"/>
  <cols>
    <col min="1" max="1" width="2.5" customWidth="1"/>
    <col min="2" max="125" width="2.625" customWidth="1"/>
  </cols>
  <sheetData>
    <row r="1" spans="1:41">
      <c r="B1" s="388" t="s">
        <v>13</v>
      </c>
      <c r="C1" s="388"/>
      <c r="D1" s="388"/>
      <c r="E1" s="388"/>
      <c r="F1" s="388"/>
      <c r="G1" s="388"/>
    </row>
    <row r="2" spans="1:41" ht="10.5" customHeight="1">
      <c r="B2" s="389">
        <f>入力画面!C2</f>
        <v>0</v>
      </c>
      <c r="C2" s="389"/>
      <c r="D2" s="389"/>
      <c r="E2" s="389"/>
      <c r="F2" s="389"/>
      <c r="G2" s="389"/>
    </row>
    <row r="3" spans="1:41" ht="26.25" thickBot="1">
      <c r="B3" s="389"/>
      <c r="C3" s="389"/>
      <c r="D3" s="389"/>
      <c r="E3" s="389"/>
      <c r="F3" s="389"/>
      <c r="G3" s="389"/>
      <c r="H3" s="59"/>
      <c r="I3" s="60"/>
      <c r="J3" s="60"/>
      <c r="K3" s="60"/>
      <c r="N3" s="302" t="str">
        <f ca="1">"令和"&amp;IF(YEAR(NOW())-2018=1,"元",FIXED(YEAR(NOW())-2018,0))&amp;"年度"&amp;"秋季大会出場名簿"</f>
        <v>令和8年度秋季大会出場名簿</v>
      </c>
      <c r="O3" s="302"/>
      <c r="P3" s="302"/>
      <c r="Q3" s="302"/>
      <c r="R3" s="302"/>
      <c r="S3" s="302"/>
      <c r="T3" s="302"/>
      <c r="U3" s="302"/>
      <c r="V3" s="302"/>
      <c r="W3" s="302"/>
      <c r="X3" s="302"/>
      <c r="Y3" s="302"/>
      <c r="Z3" s="302"/>
      <c r="AA3" s="302"/>
      <c r="AB3" s="302"/>
      <c r="AC3" s="302"/>
      <c r="AD3" s="302"/>
      <c r="AE3" s="302"/>
      <c r="AF3" s="302"/>
      <c r="AG3" s="302"/>
      <c r="AH3" s="60"/>
      <c r="AI3" s="60"/>
      <c r="AJ3" s="60"/>
      <c r="AK3" s="60"/>
      <c r="AL3" s="60"/>
    </row>
    <row r="4" spans="1:41" ht="9" customHeight="1" thickTop="1">
      <c r="B4" s="389"/>
      <c r="C4" s="389"/>
      <c r="D4" s="389"/>
      <c r="E4" s="389"/>
      <c r="F4" s="389"/>
      <c r="G4" s="389"/>
    </row>
    <row r="5" spans="1:41" ht="24" customHeight="1"/>
    <row r="6" spans="1:41" ht="18.75">
      <c r="B6" s="61" t="s">
        <v>122</v>
      </c>
    </row>
    <row r="7" spans="1:41" ht="17.25" customHeight="1"/>
    <row r="8" spans="1:41" ht="14.25" customHeight="1">
      <c r="B8" s="297" t="s">
        <v>0</v>
      </c>
      <c r="C8" s="297"/>
      <c r="D8" s="297"/>
      <c r="E8" s="297"/>
      <c r="F8" s="297"/>
      <c r="G8" s="378">
        <f>入力画面!C3</f>
        <v>0</v>
      </c>
      <c r="H8" s="378"/>
      <c r="I8" s="378"/>
      <c r="J8" s="378"/>
      <c r="K8" s="378"/>
      <c r="L8" s="378"/>
      <c r="M8" s="378"/>
      <c r="N8" s="378"/>
      <c r="O8" s="378"/>
      <c r="Q8" s="285" t="s">
        <v>2</v>
      </c>
      <c r="R8" s="285"/>
      <c r="S8" s="285"/>
      <c r="T8" s="285"/>
      <c r="U8" s="299">
        <f>入力画面!C5</f>
        <v>0</v>
      </c>
      <c r="V8" s="299"/>
      <c r="W8" s="299"/>
      <c r="X8" s="299"/>
      <c r="Y8" s="299"/>
      <c r="Z8" s="299"/>
      <c r="AA8" s="299"/>
      <c r="AB8" s="299"/>
      <c r="AC8" s="299"/>
      <c r="AD8" s="299"/>
      <c r="AE8" s="285" t="s">
        <v>125</v>
      </c>
      <c r="AF8" s="285"/>
      <c r="AG8" s="299">
        <f>入力画面!C6</f>
        <v>0</v>
      </c>
      <c r="AH8" s="299"/>
      <c r="AI8" s="299"/>
      <c r="AJ8" s="299"/>
      <c r="AK8" s="299"/>
      <c r="AL8" s="299"/>
      <c r="AM8" s="299"/>
      <c r="AN8" s="299"/>
    </row>
    <row r="9" spans="1:41" ht="12.75" customHeight="1"/>
    <row r="10" spans="1:41" ht="14.25" customHeight="1">
      <c r="B10" s="297" t="s">
        <v>1</v>
      </c>
      <c r="C10" s="297"/>
      <c r="D10" s="297"/>
      <c r="E10" s="297"/>
      <c r="F10" s="297"/>
      <c r="G10" s="378">
        <f>入力画面!C7</f>
        <v>0</v>
      </c>
      <c r="H10" s="378"/>
      <c r="I10" s="378"/>
      <c r="J10" s="378"/>
      <c r="K10" s="378"/>
      <c r="L10" s="378"/>
      <c r="M10" s="378"/>
      <c r="N10" s="378"/>
      <c r="O10" s="378"/>
      <c r="P10" s="285" t="s">
        <v>124</v>
      </c>
      <c r="Q10" s="285"/>
      <c r="R10" s="285"/>
      <c r="S10" s="285"/>
      <c r="T10" s="285"/>
      <c r="U10" s="285"/>
      <c r="V10" s="285"/>
      <c r="W10" s="378" t="str">
        <f>入力画面!C8&amp;"(教諭)"</f>
        <v>(教諭)</v>
      </c>
      <c r="X10" s="378"/>
      <c r="Y10" s="378"/>
      <c r="Z10" s="378"/>
      <c r="AA10" s="378"/>
      <c r="AB10" s="378"/>
      <c r="AC10" s="378"/>
      <c r="AD10" s="378"/>
      <c r="AE10" s="285" t="s">
        <v>151</v>
      </c>
      <c r="AF10" s="285"/>
      <c r="AG10" s="299">
        <f>入力画面!C11</f>
        <v>0</v>
      </c>
      <c r="AH10" s="299"/>
      <c r="AI10" s="299"/>
      <c r="AJ10" s="299"/>
      <c r="AK10" s="299"/>
      <c r="AL10" s="299"/>
      <c r="AM10" s="299"/>
      <c r="AN10" s="299"/>
    </row>
    <row r="11" spans="1:41" ht="12" customHeight="1"/>
    <row r="12" spans="1:41" ht="14.25" customHeight="1">
      <c r="B12" s="297" t="s">
        <v>10</v>
      </c>
      <c r="C12" s="297"/>
      <c r="D12" s="297"/>
      <c r="E12" s="297"/>
      <c r="F12" s="297"/>
      <c r="G12" s="378">
        <f>入力画面!C12</f>
        <v>0</v>
      </c>
      <c r="H12" s="378"/>
      <c r="I12" s="378"/>
      <c r="J12" s="378"/>
      <c r="K12" s="378"/>
      <c r="L12" s="378"/>
      <c r="M12" s="378"/>
      <c r="N12" s="379" t="s">
        <v>123</v>
      </c>
      <c r="O12" s="379"/>
      <c r="P12" s="299">
        <f>入力画面!C15</f>
        <v>0</v>
      </c>
      <c r="Q12" s="299"/>
      <c r="R12" s="299"/>
      <c r="S12" s="299"/>
      <c r="T12" s="299"/>
      <c r="U12" s="299"/>
      <c r="V12" s="171" t="s">
        <v>6</v>
      </c>
      <c r="Y12" s="378">
        <f>入力画面!C16</f>
        <v>0</v>
      </c>
      <c r="Z12" s="378"/>
      <c r="AA12" s="378"/>
      <c r="AB12" s="378"/>
      <c r="AC12" s="378"/>
      <c r="AD12" s="378"/>
      <c r="AE12" s="285" t="s">
        <v>11</v>
      </c>
      <c r="AF12" s="285"/>
      <c r="AG12" s="285"/>
      <c r="AH12" s="285"/>
      <c r="AI12" s="363">
        <f>入力画面!C17</f>
        <v>0</v>
      </c>
      <c r="AJ12" s="363"/>
      <c r="AK12" s="363"/>
      <c r="AL12" s="363"/>
      <c r="AM12" s="363"/>
      <c r="AN12" s="363"/>
    </row>
    <row r="13" spans="1:41" ht="10.5" customHeight="1"/>
    <row r="14" spans="1:41" ht="12" customHeight="1" thickBot="1"/>
    <row r="15" spans="1:41" ht="13.5" customHeight="1">
      <c r="A15" s="364" t="s">
        <v>126</v>
      </c>
      <c r="B15" s="365"/>
      <c r="C15" s="365"/>
      <c r="D15" s="365"/>
      <c r="E15" s="365" t="s">
        <v>127</v>
      </c>
      <c r="F15" s="365"/>
      <c r="G15" s="365"/>
      <c r="H15" s="366" t="s">
        <v>152</v>
      </c>
      <c r="I15" s="366"/>
      <c r="J15" s="366"/>
      <c r="K15" s="366"/>
      <c r="L15" s="366"/>
      <c r="M15" s="366"/>
      <c r="N15" s="366"/>
      <c r="O15" s="366"/>
      <c r="P15" s="365" t="s">
        <v>4</v>
      </c>
      <c r="Q15" s="365"/>
      <c r="R15" s="367" t="s">
        <v>153</v>
      </c>
      <c r="S15" s="368"/>
      <c r="T15" s="368"/>
      <c r="U15" s="368"/>
      <c r="V15" s="368"/>
      <c r="W15" s="369"/>
      <c r="X15" s="370" t="s">
        <v>129</v>
      </c>
      <c r="Y15" s="372" t="s">
        <v>130</v>
      </c>
      <c r="Z15" s="372"/>
      <c r="AA15" s="374" t="s">
        <v>12</v>
      </c>
      <c r="AB15" s="374"/>
      <c r="AC15" s="375"/>
      <c r="AD15" s="365" t="s">
        <v>131</v>
      </c>
      <c r="AE15" s="365"/>
      <c r="AF15" s="365"/>
      <c r="AG15" s="365"/>
      <c r="AH15" s="365"/>
      <c r="AI15" s="365"/>
      <c r="AJ15" s="380" t="s">
        <v>132</v>
      </c>
      <c r="AK15" s="380"/>
      <c r="AL15" s="380"/>
      <c r="AM15" s="380"/>
      <c r="AN15" s="380"/>
      <c r="AO15" s="381"/>
    </row>
    <row r="16" spans="1:41" ht="22.5" customHeight="1" thickBot="1">
      <c r="A16" s="342"/>
      <c r="B16" s="332"/>
      <c r="C16" s="332"/>
      <c r="D16" s="332"/>
      <c r="E16" s="332"/>
      <c r="F16" s="332"/>
      <c r="G16" s="332"/>
      <c r="H16" s="382" t="s">
        <v>133</v>
      </c>
      <c r="I16" s="382"/>
      <c r="J16" s="382"/>
      <c r="K16" s="382"/>
      <c r="L16" s="382"/>
      <c r="M16" s="382"/>
      <c r="N16" s="382"/>
      <c r="O16" s="382"/>
      <c r="P16" s="332"/>
      <c r="Q16" s="332"/>
      <c r="R16" s="383" t="s">
        <v>134</v>
      </c>
      <c r="S16" s="384"/>
      <c r="T16" s="384"/>
      <c r="U16" s="384"/>
      <c r="V16" s="384"/>
      <c r="W16" s="385"/>
      <c r="X16" s="371"/>
      <c r="Y16" s="373"/>
      <c r="Z16" s="373"/>
      <c r="AA16" s="376"/>
      <c r="AB16" s="376"/>
      <c r="AC16" s="377"/>
      <c r="AD16" s="332"/>
      <c r="AE16" s="332"/>
      <c r="AF16" s="332"/>
      <c r="AG16" s="332"/>
      <c r="AH16" s="332"/>
      <c r="AI16" s="332"/>
      <c r="AJ16" s="386" t="s">
        <v>135</v>
      </c>
      <c r="AK16" s="386"/>
      <c r="AL16" s="386"/>
      <c r="AM16" s="386"/>
      <c r="AN16" s="386"/>
      <c r="AO16" s="387"/>
    </row>
    <row r="17" spans="1:41" ht="13.5" customHeight="1">
      <c r="A17" s="356" t="s">
        <v>136</v>
      </c>
      <c r="B17" s="311"/>
      <c r="C17" s="311"/>
      <c r="D17" s="311"/>
      <c r="E17" s="357">
        <v>1</v>
      </c>
      <c r="F17" s="358"/>
      <c r="G17" s="358"/>
      <c r="H17" s="324" t="str">
        <f>IFERROR(VLOOKUP(VLOOKUP(E17,aki,2,0),buin,8,0),"")</f>
        <v/>
      </c>
      <c r="I17" s="325"/>
      <c r="J17" s="325"/>
      <c r="K17" s="325"/>
      <c r="L17" s="325"/>
      <c r="M17" s="325"/>
      <c r="N17" s="325"/>
      <c r="O17" s="326"/>
      <c r="P17" s="355" t="str">
        <f>IFERROR(VLOOKUP(VLOOKUP(E17,aki,2,0),buin,3,0),"")</f>
        <v/>
      </c>
      <c r="Q17" s="355"/>
      <c r="R17" s="359" t="str">
        <f>IFERROR(VLOOKUP(VLOOKUP(E17,aki,2,0),buin,9,0),"")</f>
        <v/>
      </c>
      <c r="S17" s="360"/>
      <c r="T17" s="360"/>
      <c r="U17" s="360"/>
      <c r="V17" s="360"/>
      <c r="W17" s="361"/>
      <c r="X17" s="312" t="str">
        <f>IFERROR(VLOOKUP(VLOOKUP(E17,aki,2,0),buin,6,0),"")</f>
        <v/>
      </c>
      <c r="Y17" s="312"/>
      <c r="Z17" s="312"/>
      <c r="AA17" s="312"/>
      <c r="AB17" s="312"/>
      <c r="AC17" s="312"/>
      <c r="AD17" s="312" t="str">
        <f>IFERROR(VLOOKUP(VLOOKUP(E17,aki,2,0),buin,7,0),"")</f>
        <v/>
      </c>
      <c r="AE17" s="312"/>
      <c r="AF17" s="312"/>
      <c r="AG17" s="312"/>
      <c r="AH17" s="312"/>
      <c r="AI17" s="312"/>
      <c r="AJ17" s="311"/>
      <c r="AK17" s="311"/>
      <c r="AL17" s="311"/>
      <c r="AM17" s="311"/>
      <c r="AN17" s="311"/>
      <c r="AO17" s="362"/>
    </row>
    <row r="18" spans="1:41" ht="18.75" customHeight="1">
      <c r="A18" s="321"/>
      <c r="B18" s="287"/>
      <c r="C18" s="287"/>
      <c r="D18" s="287"/>
      <c r="E18" s="323"/>
      <c r="F18" s="323"/>
      <c r="G18" s="323"/>
      <c r="H18" s="315" t="str">
        <f>IFERROR(VLOOKUP(VLOOKUP(E17,aki,2,0),buin,2,0),"")</f>
        <v/>
      </c>
      <c r="I18" s="316"/>
      <c r="J18" s="316"/>
      <c r="K18" s="316"/>
      <c r="L18" s="316"/>
      <c r="M18" s="316"/>
      <c r="N18" s="316"/>
      <c r="O18" s="317"/>
      <c r="P18" s="327"/>
      <c r="Q18" s="327"/>
      <c r="R18" s="318" t="str">
        <f>IFERROR(IF(VLOOKUP(VLOOKUP(E17,aki,2,0),buin,5,0)=0,VLOOKUP(VLOOKUP(E17,aki,2,0),buin,4,0),VLOOKUP(VLOOKUP(E17,aki,2,0),buin,4,0)&amp;"("&amp;VLOOKUP(VLOOKUP(E17,aki,2,0),buin,5,0)&amp;")"),"")</f>
        <v/>
      </c>
      <c r="S18" s="319"/>
      <c r="T18" s="319"/>
      <c r="U18" s="319"/>
      <c r="V18" s="319"/>
      <c r="W18" s="320"/>
      <c r="X18" s="313"/>
      <c r="Y18" s="313"/>
      <c r="Z18" s="313"/>
      <c r="AA18" s="313"/>
      <c r="AB18" s="313"/>
      <c r="AC18" s="313"/>
      <c r="AD18" s="313"/>
      <c r="AE18" s="313"/>
      <c r="AF18" s="313"/>
      <c r="AG18" s="313"/>
      <c r="AH18" s="313"/>
      <c r="AI18" s="313"/>
      <c r="AJ18" s="287"/>
      <c r="AK18" s="287"/>
      <c r="AL18" s="287"/>
      <c r="AM18" s="287"/>
      <c r="AN18" s="287"/>
      <c r="AO18" s="314"/>
    </row>
    <row r="19" spans="1:41" ht="13.5" customHeight="1">
      <c r="A19" s="321" t="s">
        <v>137</v>
      </c>
      <c r="B19" s="287"/>
      <c r="C19" s="287"/>
      <c r="D19" s="287"/>
      <c r="E19" s="322">
        <v>2</v>
      </c>
      <c r="F19" s="323"/>
      <c r="G19" s="323"/>
      <c r="H19" s="416" t="str">
        <f>IFERROR(VLOOKUP(VLOOKUP(E19,aki,2,0),buin,8,0),"")</f>
        <v/>
      </c>
      <c r="I19" s="417"/>
      <c r="J19" s="417"/>
      <c r="K19" s="417"/>
      <c r="L19" s="417"/>
      <c r="M19" s="417"/>
      <c r="N19" s="417"/>
      <c r="O19" s="418"/>
      <c r="P19" s="355" t="str">
        <f>IFERROR(VLOOKUP(VLOOKUP(E19,aki,2,0),buin,3,0),"")</f>
        <v/>
      </c>
      <c r="Q19" s="355"/>
      <c r="R19" s="328" t="str">
        <f>IFERROR(VLOOKUP(VLOOKUP(E19,aki,2,0),buin,9,0),"")</f>
        <v/>
      </c>
      <c r="S19" s="329"/>
      <c r="T19" s="329"/>
      <c r="U19" s="329"/>
      <c r="V19" s="329"/>
      <c r="W19" s="330"/>
      <c r="X19" s="312" t="str">
        <f>IFERROR(VLOOKUP(VLOOKUP(E19,aki,2,0),buin,6,0),"")</f>
        <v/>
      </c>
      <c r="Y19" s="312"/>
      <c r="Z19" s="312"/>
      <c r="AA19" s="312"/>
      <c r="AB19" s="312"/>
      <c r="AC19" s="312"/>
      <c r="AD19" s="312" t="str">
        <f>IFERROR(VLOOKUP(VLOOKUP(E19,aki,2,0),buin,7,0),"")</f>
        <v/>
      </c>
      <c r="AE19" s="312"/>
      <c r="AF19" s="312"/>
      <c r="AG19" s="312"/>
      <c r="AH19" s="312"/>
      <c r="AI19" s="312"/>
      <c r="AJ19" s="287"/>
      <c r="AK19" s="287"/>
      <c r="AL19" s="287"/>
      <c r="AM19" s="287"/>
      <c r="AN19" s="287"/>
      <c r="AO19" s="314"/>
    </row>
    <row r="20" spans="1:41" ht="18.75" customHeight="1">
      <c r="A20" s="321"/>
      <c r="B20" s="287"/>
      <c r="C20" s="287"/>
      <c r="D20" s="287"/>
      <c r="E20" s="323"/>
      <c r="F20" s="323"/>
      <c r="G20" s="323"/>
      <c r="H20" s="315" t="str">
        <f>IFERROR(VLOOKUP(VLOOKUP(E19,aki,2,0),buin,2,0),"")</f>
        <v/>
      </c>
      <c r="I20" s="316"/>
      <c r="J20" s="316"/>
      <c r="K20" s="316"/>
      <c r="L20" s="316"/>
      <c r="M20" s="316"/>
      <c r="N20" s="316"/>
      <c r="O20" s="317"/>
      <c r="P20" s="327"/>
      <c r="Q20" s="327"/>
      <c r="R20" s="318" t="str">
        <f>IFERROR(IF(VLOOKUP(VLOOKUP(E19,aki,2,0),buin,5,0)=0,VLOOKUP(VLOOKUP(E19,aki,2,0),buin,4,0),VLOOKUP(VLOOKUP(E19,aki,2,0),buin,4,0)&amp;"("&amp;VLOOKUP(VLOOKUP(E19,aki,2,0),buin,5,0)&amp;")"),"")</f>
        <v/>
      </c>
      <c r="S20" s="319"/>
      <c r="T20" s="319"/>
      <c r="U20" s="319"/>
      <c r="V20" s="319"/>
      <c r="W20" s="320"/>
      <c r="X20" s="313"/>
      <c r="Y20" s="313"/>
      <c r="Z20" s="313"/>
      <c r="AA20" s="313"/>
      <c r="AB20" s="313"/>
      <c r="AC20" s="313"/>
      <c r="AD20" s="313"/>
      <c r="AE20" s="313"/>
      <c r="AF20" s="313"/>
      <c r="AG20" s="313"/>
      <c r="AH20" s="313"/>
      <c r="AI20" s="313"/>
      <c r="AJ20" s="287"/>
      <c r="AK20" s="287"/>
      <c r="AL20" s="287"/>
      <c r="AM20" s="287"/>
      <c r="AN20" s="287"/>
      <c r="AO20" s="314"/>
    </row>
    <row r="21" spans="1:41" ht="13.5" customHeight="1">
      <c r="A21" s="321" t="s">
        <v>138</v>
      </c>
      <c r="B21" s="287"/>
      <c r="C21" s="287"/>
      <c r="D21" s="287"/>
      <c r="E21" s="322">
        <v>3</v>
      </c>
      <c r="F21" s="323"/>
      <c r="G21" s="323"/>
      <c r="H21" s="416" t="str">
        <f>IFERROR(VLOOKUP(VLOOKUP(E21,aki,2,0),buin,8,0),"")</f>
        <v/>
      </c>
      <c r="I21" s="417"/>
      <c r="J21" s="417"/>
      <c r="K21" s="417"/>
      <c r="L21" s="417"/>
      <c r="M21" s="417"/>
      <c r="N21" s="417"/>
      <c r="O21" s="418"/>
      <c r="P21" s="348" t="str">
        <f>IFERROR(VLOOKUP(VLOOKUP(E21,aki,2,0),buin,3,0),"")</f>
        <v/>
      </c>
      <c r="Q21" s="349"/>
      <c r="R21" s="328" t="str">
        <f>IFERROR(VLOOKUP(VLOOKUP(E21,aki,2,0),buin,9,0),"")</f>
        <v/>
      </c>
      <c r="S21" s="329"/>
      <c r="T21" s="329"/>
      <c r="U21" s="329"/>
      <c r="V21" s="329"/>
      <c r="W21" s="330"/>
      <c r="X21" s="312" t="str">
        <f>IFERROR(VLOOKUP(VLOOKUP(E21,aki,2,0),buin,6,0),"")</f>
        <v/>
      </c>
      <c r="Y21" s="312"/>
      <c r="Z21" s="312"/>
      <c r="AA21" s="312"/>
      <c r="AB21" s="312"/>
      <c r="AC21" s="312"/>
      <c r="AD21" s="312" t="str">
        <f>IFERROR(VLOOKUP(VLOOKUP(E21,aki,2,0),buin,7,0),"")</f>
        <v/>
      </c>
      <c r="AE21" s="312"/>
      <c r="AF21" s="312"/>
      <c r="AG21" s="312"/>
      <c r="AH21" s="312"/>
      <c r="AI21" s="312"/>
      <c r="AJ21" s="309"/>
      <c r="AK21" s="352"/>
      <c r="AL21" s="352"/>
      <c r="AM21" s="352"/>
      <c r="AN21" s="352"/>
      <c r="AO21" s="353"/>
    </row>
    <row r="22" spans="1:41" ht="18.75" customHeight="1">
      <c r="A22" s="321"/>
      <c r="B22" s="287"/>
      <c r="C22" s="287"/>
      <c r="D22" s="287"/>
      <c r="E22" s="323"/>
      <c r="F22" s="323"/>
      <c r="G22" s="323"/>
      <c r="H22" s="315" t="str">
        <f>IFERROR(VLOOKUP(VLOOKUP(E21,aki,2,0),buin,2,0),"")</f>
        <v/>
      </c>
      <c r="I22" s="316"/>
      <c r="J22" s="316"/>
      <c r="K22" s="316"/>
      <c r="L22" s="316"/>
      <c r="M22" s="316"/>
      <c r="N22" s="316"/>
      <c r="O22" s="317"/>
      <c r="P22" s="350"/>
      <c r="Q22" s="351"/>
      <c r="R22" s="318" t="str">
        <f>IFERROR(IF(VLOOKUP(VLOOKUP(E21,aki,2,0),buin,5,0)=0,VLOOKUP(VLOOKUP(E21,aki,2,0),buin,4,0),VLOOKUP(VLOOKUP(E21,aki,2,0),buin,4,0)&amp;"("&amp;VLOOKUP(VLOOKUP(E21,aki,2,0),buin,5,0)&amp;")"),"")</f>
        <v/>
      </c>
      <c r="S22" s="319"/>
      <c r="T22" s="319"/>
      <c r="U22" s="319"/>
      <c r="V22" s="319"/>
      <c r="W22" s="320"/>
      <c r="X22" s="313"/>
      <c r="Y22" s="313"/>
      <c r="Z22" s="313"/>
      <c r="AA22" s="313"/>
      <c r="AB22" s="313"/>
      <c r="AC22" s="313"/>
      <c r="AD22" s="313"/>
      <c r="AE22" s="313"/>
      <c r="AF22" s="313"/>
      <c r="AG22" s="313"/>
      <c r="AH22" s="313"/>
      <c r="AI22" s="313"/>
      <c r="AJ22" s="307"/>
      <c r="AK22" s="299"/>
      <c r="AL22" s="299"/>
      <c r="AM22" s="299"/>
      <c r="AN22" s="299"/>
      <c r="AO22" s="354"/>
    </row>
    <row r="23" spans="1:41" ht="13.5" customHeight="1">
      <c r="A23" s="321" t="s">
        <v>139</v>
      </c>
      <c r="B23" s="287"/>
      <c r="C23" s="287"/>
      <c r="D23" s="287"/>
      <c r="E23" s="322">
        <v>4</v>
      </c>
      <c r="F23" s="323"/>
      <c r="G23" s="323"/>
      <c r="H23" s="416" t="str">
        <f>IFERROR(VLOOKUP(VLOOKUP(E23,aki,2,0),buin,8,0),"")</f>
        <v/>
      </c>
      <c r="I23" s="417"/>
      <c r="J23" s="417"/>
      <c r="K23" s="417"/>
      <c r="L23" s="417"/>
      <c r="M23" s="417"/>
      <c r="N23" s="417"/>
      <c r="O23" s="418"/>
      <c r="P23" s="327" t="str">
        <f>IFERROR(VLOOKUP(VLOOKUP(E23,aki,2,0),buin,3,0),"")</f>
        <v/>
      </c>
      <c r="Q23" s="327"/>
      <c r="R23" s="328" t="str">
        <f>IFERROR(VLOOKUP(VLOOKUP(E23,aki,2,0),buin,9,0),"")</f>
        <v/>
      </c>
      <c r="S23" s="329"/>
      <c r="T23" s="329"/>
      <c r="U23" s="329"/>
      <c r="V23" s="329"/>
      <c r="W23" s="330"/>
      <c r="X23" s="312" t="str">
        <f>IFERROR(VLOOKUP(VLOOKUP(E23,aki,2,0),buin,6,0),"")</f>
        <v/>
      </c>
      <c r="Y23" s="312"/>
      <c r="Z23" s="312"/>
      <c r="AA23" s="312"/>
      <c r="AB23" s="312"/>
      <c r="AC23" s="312"/>
      <c r="AD23" s="312" t="str">
        <f>IFERROR(VLOOKUP(VLOOKUP(E23,aki,2,0),buin,7,0),"")</f>
        <v/>
      </c>
      <c r="AE23" s="312"/>
      <c r="AF23" s="312"/>
      <c r="AG23" s="312"/>
      <c r="AH23" s="312"/>
      <c r="AI23" s="312"/>
      <c r="AJ23" s="287"/>
      <c r="AK23" s="287"/>
      <c r="AL23" s="287"/>
      <c r="AM23" s="287"/>
      <c r="AN23" s="287"/>
      <c r="AO23" s="314"/>
    </row>
    <row r="24" spans="1:41" ht="18.75" customHeight="1">
      <c r="A24" s="321"/>
      <c r="B24" s="287"/>
      <c r="C24" s="287"/>
      <c r="D24" s="287"/>
      <c r="E24" s="323"/>
      <c r="F24" s="323"/>
      <c r="G24" s="323"/>
      <c r="H24" s="315" t="str">
        <f>IFERROR(VLOOKUP(VLOOKUP(E23,aki,2,0),buin,2,0),"")</f>
        <v/>
      </c>
      <c r="I24" s="316"/>
      <c r="J24" s="316"/>
      <c r="K24" s="316"/>
      <c r="L24" s="316"/>
      <c r="M24" s="316"/>
      <c r="N24" s="316"/>
      <c r="O24" s="317"/>
      <c r="P24" s="327"/>
      <c r="Q24" s="327"/>
      <c r="R24" s="318" t="str">
        <f>IFERROR(IF(VLOOKUP(VLOOKUP(E23,aki,2,0),buin,5,0)=0,VLOOKUP(VLOOKUP(E23,aki,2,0),buin,4,0),VLOOKUP(VLOOKUP(E23,aki,2,0),buin,4,0)&amp;"("&amp;VLOOKUP(VLOOKUP(E23,aki,2,0),buin,5,0)&amp;")"),"")</f>
        <v/>
      </c>
      <c r="S24" s="319"/>
      <c r="T24" s="319"/>
      <c r="U24" s="319"/>
      <c r="V24" s="319"/>
      <c r="W24" s="320"/>
      <c r="X24" s="313"/>
      <c r="Y24" s="313"/>
      <c r="Z24" s="313"/>
      <c r="AA24" s="313"/>
      <c r="AB24" s="313"/>
      <c r="AC24" s="313"/>
      <c r="AD24" s="313"/>
      <c r="AE24" s="313"/>
      <c r="AF24" s="313"/>
      <c r="AG24" s="313"/>
      <c r="AH24" s="313"/>
      <c r="AI24" s="313"/>
      <c r="AJ24" s="287"/>
      <c r="AK24" s="287"/>
      <c r="AL24" s="287"/>
      <c r="AM24" s="287"/>
      <c r="AN24" s="287"/>
      <c r="AO24" s="314"/>
    </row>
    <row r="25" spans="1:41" ht="13.5" customHeight="1">
      <c r="A25" s="321" t="s">
        <v>140</v>
      </c>
      <c r="B25" s="287"/>
      <c r="C25" s="287"/>
      <c r="D25" s="287"/>
      <c r="E25" s="322">
        <v>5</v>
      </c>
      <c r="F25" s="323"/>
      <c r="G25" s="323"/>
      <c r="H25" s="416" t="str">
        <f>IFERROR(VLOOKUP(VLOOKUP(E25,aki,2,0),buin,8,0),"")</f>
        <v/>
      </c>
      <c r="I25" s="417"/>
      <c r="J25" s="417"/>
      <c r="K25" s="417"/>
      <c r="L25" s="417"/>
      <c r="M25" s="417"/>
      <c r="N25" s="417"/>
      <c r="O25" s="418"/>
      <c r="P25" s="327" t="str">
        <f>IFERROR(VLOOKUP(VLOOKUP(E25,aki,2,0),buin,3,0),"")</f>
        <v/>
      </c>
      <c r="Q25" s="327"/>
      <c r="R25" s="328" t="str">
        <f>IFERROR(VLOOKUP(VLOOKUP(E25,aki,2,0),buin,9,0),"")</f>
        <v/>
      </c>
      <c r="S25" s="329"/>
      <c r="T25" s="329"/>
      <c r="U25" s="329"/>
      <c r="V25" s="329"/>
      <c r="W25" s="330"/>
      <c r="X25" s="312" t="str">
        <f>IFERROR(VLOOKUP(VLOOKUP(E25,aki,2,0),buin,6,0),"")</f>
        <v/>
      </c>
      <c r="Y25" s="312"/>
      <c r="Z25" s="312"/>
      <c r="AA25" s="312"/>
      <c r="AB25" s="312"/>
      <c r="AC25" s="312"/>
      <c r="AD25" s="312" t="str">
        <f>IFERROR(VLOOKUP(VLOOKUP(E25,aki,2,0),buin,7,0),"")</f>
        <v/>
      </c>
      <c r="AE25" s="312"/>
      <c r="AF25" s="312"/>
      <c r="AG25" s="312"/>
      <c r="AH25" s="312"/>
      <c r="AI25" s="312"/>
      <c r="AJ25" s="287"/>
      <c r="AK25" s="287"/>
      <c r="AL25" s="287"/>
      <c r="AM25" s="287"/>
      <c r="AN25" s="287"/>
      <c r="AO25" s="314"/>
    </row>
    <row r="26" spans="1:41" ht="18.75" customHeight="1">
      <c r="A26" s="321"/>
      <c r="B26" s="287"/>
      <c r="C26" s="287"/>
      <c r="D26" s="287"/>
      <c r="E26" s="323"/>
      <c r="F26" s="323"/>
      <c r="G26" s="323"/>
      <c r="H26" s="315" t="str">
        <f>IFERROR(VLOOKUP(VLOOKUP(E25,aki,2,0),buin,2,0),"")</f>
        <v/>
      </c>
      <c r="I26" s="316"/>
      <c r="J26" s="316"/>
      <c r="K26" s="316"/>
      <c r="L26" s="316"/>
      <c r="M26" s="316"/>
      <c r="N26" s="316"/>
      <c r="O26" s="317"/>
      <c r="P26" s="327"/>
      <c r="Q26" s="327"/>
      <c r="R26" s="318" t="str">
        <f>IFERROR(IF(VLOOKUP(VLOOKUP(E25,aki,2,0),buin,5,0)=0,VLOOKUP(VLOOKUP(E25,aki,2,0),buin,4,0),VLOOKUP(VLOOKUP(E25,aki,2,0),buin,4,0)&amp;"("&amp;VLOOKUP(VLOOKUP(E25,aki,2,0),buin,5,0)&amp;")"),"")</f>
        <v/>
      </c>
      <c r="S26" s="319"/>
      <c r="T26" s="319"/>
      <c r="U26" s="319"/>
      <c r="V26" s="319"/>
      <c r="W26" s="320"/>
      <c r="X26" s="313"/>
      <c r="Y26" s="313"/>
      <c r="Z26" s="313"/>
      <c r="AA26" s="313"/>
      <c r="AB26" s="313"/>
      <c r="AC26" s="313"/>
      <c r="AD26" s="313"/>
      <c r="AE26" s="313"/>
      <c r="AF26" s="313"/>
      <c r="AG26" s="313"/>
      <c r="AH26" s="313"/>
      <c r="AI26" s="313"/>
      <c r="AJ26" s="287"/>
      <c r="AK26" s="287"/>
      <c r="AL26" s="287"/>
      <c r="AM26" s="287"/>
      <c r="AN26" s="287"/>
      <c r="AO26" s="314"/>
    </row>
    <row r="27" spans="1:41" ht="13.5" customHeight="1">
      <c r="A27" s="321" t="s">
        <v>141</v>
      </c>
      <c r="B27" s="287"/>
      <c r="C27" s="287"/>
      <c r="D27" s="287"/>
      <c r="E27" s="322">
        <v>6</v>
      </c>
      <c r="F27" s="323"/>
      <c r="G27" s="323"/>
      <c r="H27" s="416" t="str">
        <f>IFERROR(VLOOKUP(VLOOKUP(E27,aki,2,0),buin,8,0),"")</f>
        <v/>
      </c>
      <c r="I27" s="417"/>
      <c r="J27" s="417"/>
      <c r="K27" s="417"/>
      <c r="L27" s="417"/>
      <c r="M27" s="417"/>
      <c r="N27" s="417"/>
      <c r="O27" s="418"/>
      <c r="P27" s="327" t="str">
        <f>IFERROR(VLOOKUP(VLOOKUP(E27,aki,2,0),buin,3,0),"")</f>
        <v/>
      </c>
      <c r="Q27" s="327"/>
      <c r="R27" s="328" t="str">
        <f>IFERROR(VLOOKUP(VLOOKUP(E27,aki,2,0),buin,9,0),"")</f>
        <v/>
      </c>
      <c r="S27" s="329"/>
      <c r="T27" s="329"/>
      <c r="U27" s="329"/>
      <c r="V27" s="329"/>
      <c r="W27" s="330"/>
      <c r="X27" s="312" t="str">
        <f>IFERROR(VLOOKUP(VLOOKUP(E27,aki,2,0),buin,6,0),"")</f>
        <v/>
      </c>
      <c r="Y27" s="312"/>
      <c r="Z27" s="312"/>
      <c r="AA27" s="312"/>
      <c r="AB27" s="312"/>
      <c r="AC27" s="312"/>
      <c r="AD27" s="312" t="str">
        <f>IFERROR(VLOOKUP(VLOOKUP(E27,aki,2,0),buin,7,0),"")</f>
        <v/>
      </c>
      <c r="AE27" s="312"/>
      <c r="AF27" s="312"/>
      <c r="AG27" s="312"/>
      <c r="AH27" s="312"/>
      <c r="AI27" s="312"/>
      <c r="AJ27" s="287"/>
      <c r="AK27" s="287"/>
      <c r="AL27" s="287"/>
      <c r="AM27" s="287"/>
      <c r="AN27" s="287"/>
      <c r="AO27" s="314"/>
    </row>
    <row r="28" spans="1:41" ht="18.75" customHeight="1">
      <c r="A28" s="321"/>
      <c r="B28" s="287"/>
      <c r="C28" s="287"/>
      <c r="D28" s="287"/>
      <c r="E28" s="323"/>
      <c r="F28" s="323"/>
      <c r="G28" s="323"/>
      <c r="H28" s="315" t="str">
        <f>IFERROR(VLOOKUP(VLOOKUP(E27,aki,2,0),buin,2,0),"")</f>
        <v/>
      </c>
      <c r="I28" s="316"/>
      <c r="J28" s="316"/>
      <c r="K28" s="316"/>
      <c r="L28" s="316"/>
      <c r="M28" s="316"/>
      <c r="N28" s="316"/>
      <c r="O28" s="317"/>
      <c r="P28" s="327"/>
      <c r="Q28" s="327"/>
      <c r="R28" s="318" t="str">
        <f>IFERROR(IF(VLOOKUP(VLOOKUP(E27,aki,2,0),buin,5,0)=0,VLOOKUP(VLOOKUP(E27,aki,2,0),buin,4,0),VLOOKUP(VLOOKUP(E27,aki,2,0),buin,4,0)&amp;"("&amp;VLOOKUP(VLOOKUP(E27,aki,2,0),buin,5,0)&amp;")"),"")</f>
        <v/>
      </c>
      <c r="S28" s="319"/>
      <c r="T28" s="319"/>
      <c r="U28" s="319"/>
      <c r="V28" s="319"/>
      <c r="W28" s="320"/>
      <c r="X28" s="313"/>
      <c r="Y28" s="313"/>
      <c r="Z28" s="313"/>
      <c r="AA28" s="313"/>
      <c r="AB28" s="313"/>
      <c r="AC28" s="313"/>
      <c r="AD28" s="313"/>
      <c r="AE28" s="313"/>
      <c r="AF28" s="313"/>
      <c r="AG28" s="313"/>
      <c r="AH28" s="313"/>
      <c r="AI28" s="313"/>
      <c r="AJ28" s="287"/>
      <c r="AK28" s="287"/>
      <c r="AL28" s="287"/>
      <c r="AM28" s="287"/>
      <c r="AN28" s="287"/>
      <c r="AO28" s="314"/>
    </row>
    <row r="29" spans="1:41" ht="13.5" customHeight="1">
      <c r="A29" s="321" t="s">
        <v>142</v>
      </c>
      <c r="B29" s="287"/>
      <c r="C29" s="287"/>
      <c r="D29" s="287"/>
      <c r="E29" s="322">
        <v>7</v>
      </c>
      <c r="F29" s="323"/>
      <c r="G29" s="323"/>
      <c r="H29" s="416" t="str">
        <f>IFERROR(VLOOKUP(VLOOKUP(E29,aki,2,0),buin,8,0),"")</f>
        <v/>
      </c>
      <c r="I29" s="417"/>
      <c r="J29" s="417"/>
      <c r="K29" s="417"/>
      <c r="L29" s="417"/>
      <c r="M29" s="417"/>
      <c r="N29" s="417"/>
      <c r="O29" s="418"/>
      <c r="P29" s="327" t="str">
        <f>IFERROR(VLOOKUP(VLOOKUP(E29,aki,2,0),buin,3,0),"")</f>
        <v/>
      </c>
      <c r="Q29" s="327"/>
      <c r="R29" s="328" t="str">
        <f>IFERROR(VLOOKUP(VLOOKUP(E29,aki,2,0),buin,9,0),"")</f>
        <v/>
      </c>
      <c r="S29" s="329"/>
      <c r="T29" s="329"/>
      <c r="U29" s="329"/>
      <c r="V29" s="329"/>
      <c r="W29" s="330"/>
      <c r="X29" s="312" t="str">
        <f>IFERROR(VLOOKUP(VLOOKUP(E29,aki,2,0),buin,6,0),"")</f>
        <v/>
      </c>
      <c r="Y29" s="312"/>
      <c r="Z29" s="312"/>
      <c r="AA29" s="312"/>
      <c r="AB29" s="312"/>
      <c r="AC29" s="312"/>
      <c r="AD29" s="312" t="str">
        <f>IFERROR(VLOOKUP(VLOOKUP(E29,aki,2,0),buin,7,0),"")</f>
        <v/>
      </c>
      <c r="AE29" s="312"/>
      <c r="AF29" s="312"/>
      <c r="AG29" s="312"/>
      <c r="AH29" s="312"/>
      <c r="AI29" s="312"/>
      <c r="AJ29" s="287"/>
      <c r="AK29" s="287"/>
      <c r="AL29" s="287"/>
      <c r="AM29" s="287"/>
      <c r="AN29" s="287"/>
      <c r="AO29" s="314"/>
    </row>
    <row r="30" spans="1:41" ht="18.75" customHeight="1">
      <c r="A30" s="321"/>
      <c r="B30" s="287"/>
      <c r="C30" s="287"/>
      <c r="D30" s="287"/>
      <c r="E30" s="323"/>
      <c r="F30" s="323"/>
      <c r="G30" s="323"/>
      <c r="H30" s="315" t="str">
        <f>IFERROR(VLOOKUP(VLOOKUP(E29,aki,2,0),buin,2,0),"")</f>
        <v/>
      </c>
      <c r="I30" s="316"/>
      <c r="J30" s="316"/>
      <c r="K30" s="316"/>
      <c r="L30" s="316"/>
      <c r="M30" s="316"/>
      <c r="N30" s="316"/>
      <c r="O30" s="317"/>
      <c r="P30" s="327"/>
      <c r="Q30" s="327"/>
      <c r="R30" s="318" t="str">
        <f>IFERROR(IF(VLOOKUP(VLOOKUP(E29,aki,2,0),buin,5,0)=0,VLOOKUP(VLOOKUP(E29,aki,2,0),buin,4,0),VLOOKUP(VLOOKUP(E29,aki,2,0),buin,4,0)&amp;"("&amp;VLOOKUP(VLOOKUP(E29,aki,2,0),buin,5,0)&amp;")"),"")</f>
        <v/>
      </c>
      <c r="S30" s="319"/>
      <c r="T30" s="319"/>
      <c r="U30" s="319"/>
      <c r="V30" s="319"/>
      <c r="W30" s="320"/>
      <c r="X30" s="313"/>
      <c r="Y30" s="313"/>
      <c r="Z30" s="313"/>
      <c r="AA30" s="313"/>
      <c r="AB30" s="313"/>
      <c r="AC30" s="313"/>
      <c r="AD30" s="313"/>
      <c r="AE30" s="313"/>
      <c r="AF30" s="313"/>
      <c r="AG30" s="313"/>
      <c r="AH30" s="313"/>
      <c r="AI30" s="313"/>
      <c r="AJ30" s="287"/>
      <c r="AK30" s="287"/>
      <c r="AL30" s="287"/>
      <c r="AM30" s="287"/>
      <c r="AN30" s="287"/>
      <c r="AO30" s="314"/>
    </row>
    <row r="31" spans="1:41" ht="13.5" customHeight="1">
      <c r="A31" s="321" t="s">
        <v>143</v>
      </c>
      <c r="B31" s="287"/>
      <c r="C31" s="287"/>
      <c r="D31" s="287"/>
      <c r="E31" s="322">
        <v>8</v>
      </c>
      <c r="F31" s="323"/>
      <c r="G31" s="323"/>
      <c r="H31" s="416" t="str">
        <f>IFERROR(VLOOKUP(VLOOKUP(E31,aki,2,0),buin,8,0),"")</f>
        <v/>
      </c>
      <c r="I31" s="417"/>
      <c r="J31" s="417"/>
      <c r="K31" s="417"/>
      <c r="L31" s="417"/>
      <c r="M31" s="417"/>
      <c r="N31" s="417"/>
      <c r="O31" s="418"/>
      <c r="P31" s="327" t="str">
        <f>IFERROR(VLOOKUP(VLOOKUP(E31,aki,2,0),buin,3,0),"")</f>
        <v/>
      </c>
      <c r="Q31" s="327"/>
      <c r="R31" s="328" t="str">
        <f>IFERROR(VLOOKUP(VLOOKUP(E31,aki,2,0),buin,9,0),"")</f>
        <v/>
      </c>
      <c r="S31" s="329"/>
      <c r="T31" s="329"/>
      <c r="U31" s="329"/>
      <c r="V31" s="329"/>
      <c r="W31" s="330"/>
      <c r="X31" s="312" t="str">
        <f>IFERROR(VLOOKUP(VLOOKUP(E31,aki,2,0),buin,6,0),"")</f>
        <v/>
      </c>
      <c r="Y31" s="312"/>
      <c r="Z31" s="312"/>
      <c r="AA31" s="312"/>
      <c r="AB31" s="312"/>
      <c r="AC31" s="312"/>
      <c r="AD31" s="312" t="str">
        <f>IFERROR(VLOOKUP(VLOOKUP(E31,aki,2,0),buin,7,0),"")</f>
        <v/>
      </c>
      <c r="AE31" s="312"/>
      <c r="AF31" s="312"/>
      <c r="AG31" s="312"/>
      <c r="AH31" s="312"/>
      <c r="AI31" s="312"/>
      <c r="AJ31" s="287"/>
      <c r="AK31" s="287"/>
      <c r="AL31" s="287"/>
      <c r="AM31" s="287"/>
      <c r="AN31" s="287"/>
      <c r="AO31" s="314"/>
    </row>
    <row r="32" spans="1:41" ht="18.75" customHeight="1">
      <c r="A32" s="321"/>
      <c r="B32" s="287"/>
      <c r="C32" s="287"/>
      <c r="D32" s="287"/>
      <c r="E32" s="323"/>
      <c r="F32" s="323"/>
      <c r="G32" s="323"/>
      <c r="H32" s="315" t="str">
        <f>IFERROR(VLOOKUP(VLOOKUP(E31,aki,2,0),buin,2,0),"")</f>
        <v/>
      </c>
      <c r="I32" s="316"/>
      <c r="J32" s="316"/>
      <c r="K32" s="316"/>
      <c r="L32" s="316"/>
      <c r="M32" s="316"/>
      <c r="N32" s="316"/>
      <c r="O32" s="317"/>
      <c r="P32" s="327"/>
      <c r="Q32" s="327"/>
      <c r="R32" s="318" t="str">
        <f>IFERROR(IF(VLOOKUP(VLOOKUP(E31,aki,2,0),buin,5,0)=0,VLOOKUP(VLOOKUP(E31,aki,2,0),buin,4,0),VLOOKUP(VLOOKUP(E31,aki,2,0),buin,4,0)&amp;"("&amp;VLOOKUP(VLOOKUP(E31,aki,2,0),buin,5,0)&amp;")"),"")</f>
        <v/>
      </c>
      <c r="S32" s="319"/>
      <c r="T32" s="319"/>
      <c r="U32" s="319"/>
      <c r="V32" s="319"/>
      <c r="W32" s="320"/>
      <c r="X32" s="313"/>
      <c r="Y32" s="313"/>
      <c r="Z32" s="313"/>
      <c r="AA32" s="313"/>
      <c r="AB32" s="313"/>
      <c r="AC32" s="313"/>
      <c r="AD32" s="313"/>
      <c r="AE32" s="313"/>
      <c r="AF32" s="313"/>
      <c r="AG32" s="313"/>
      <c r="AH32" s="313"/>
      <c r="AI32" s="313"/>
      <c r="AJ32" s="287"/>
      <c r="AK32" s="287"/>
      <c r="AL32" s="287"/>
      <c r="AM32" s="287"/>
      <c r="AN32" s="287"/>
      <c r="AO32" s="314"/>
    </row>
    <row r="33" spans="1:41" ht="13.5" customHeight="1">
      <c r="A33" s="321" t="s">
        <v>144</v>
      </c>
      <c r="B33" s="287"/>
      <c r="C33" s="287"/>
      <c r="D33" s="287"/>
      <c r="E33" s="322">
        <v>9</v>
      </c>
      <c r="F33" s="323"/>
      <c r="G33" s="323"/>
      <c r="H33" s="416" t="str">
        <f>IFERROR(VLOOKUP(VLOOKUP(E33,aki,2,0),buin,8,0),"")</f>
        <v/>
      </c>
      <c r="I33" s="417"/>
      <c r="J33" s="417"/>
      <c r="K33" s="417"/>
      <c r="L33" s="417"/>
      <c r="M33" s="417"/>
      <c r="N33" s="417"/>
      <c r="O33" s="418"/>
      <c r="P33" s="327" t="str">
        <f>IFERROR(VLOOKUP(VLOOKUP(E33,aki,2,0),buin,3,0),"")</f>
        <v/>
      </c>
      <c r="Q33" s="327"/>
      <c r="R33" s="328" t="str">
        <f>IFERROR(VLOOKUP(VLOOKUP(E33,aki,2,0),buin,9,0),"")</f>
        <v/>
      </c>
      <c r="S33" s="329"/>
      <c r="T33" s="329"/>
      <c r="U33" s="329"/>
      <c r="V33" s="329"/>
      <c r="W33" s="330"/>
      <c r="X33" s="312" t="str">
        <f>IFERROR(VLOOKUP(VLOOKUP(E33,aki,2,0),buin,6,0),"")</f>
        <v/>
      </c>
      <c r="Y33" s="312"/>
      <c r="Z33" s="312"/>
      <c r="AA33" s="312"/>
      <c r="AB33" s="312"/>
      <c r="AC33" s="312"/>
      <c r="AD33" s="312" t="str">
        <f>IFERROR(VLOOKUP(VLOOKUP(E33,aki,2,0),buin,7,0),"")</f>
        <v/>
      </c>
      <c r="AE33" s="312"/>
      <c r="AF33" s="312"/>
      <c r="AG33" s="312"/>
      <c r="AH33" s="312"/>
      <c r="AI33" s="312"/>
      <c r="AJ33" s="287"/>
      <c r="AK33" s="287"/>
      <c r="AL33" s="287"/>
      <c r="AM33" s="287"/>
      <c r="AN33" s="287"/>
      <c r="AO33" s="314"/>
    </row>
    <row r="34" spans="1:41" ht="18.75" customHeight="1">
      <c r="A34" s="321"/>
      <c r="B34" s="287"/>
      <c r="C34" s="287"/>
      <c r="D34" s="287"/>
      <c r="E34" s="323"/>
      <c r="F34" s="323"/>
      <c r="G34" s="323"/>
      <c r="H34" s="315" t="str">
        <f>IFERROR(VLOOKUP(VLOOKUP(E33,aki,2,0),buin,2,0),"")</f>
        <v/>
      </c>
      <c r="I34" s="316"/>
      <c r="J34" s="316"/>
      <c r="K34" s="316"/>
      <c r="L34" s="316"/>
      <c r="M34" s="316"/>
      <c r="N34" s="316"/>
      <c r="O34" s="317"/>
      <c r="P34" s="327"/>
      <c r="Q34" s="327"/>
      <c r="R34" s="318" t="str">
        <f>IFERROR(IF(VLOOKUP(VLOOKUP(E33,aki,2,0),buin,5,0)=0,VLOOKUP(VLOOKUP(E33,aki,2,0),buin,4,0),VLOOKUP(VLOOKUP(E33,aki,2,0),buin,4,0)&amp;"("&amp;VLOOKUP(VLOOKUP(E33,aki,2,0),buin,5,0)&amp;")"),"")</f>
        <v/>
      </c>
      <c r="S34" s="319"/>
      <c r="T34" s="319"/>
      <c r="U34" s="319"/>
      <c r="V34" s="319"/>
      <c r="W34" s="320"/>
      <c r="X34" s="313"/>
      <c r="Y34" s="313"/>
      <c r="Z34" s="313"/>
      <c r="AA34" s="313"/>
      <c r="AB34" s="313"/>
      <c r="AC34" s="313"/>
      <c r="AD34" s="313"/>
      <c r="AE34" s="313"/>
      <c r="AF34" s="313"/>
      <c r="AG34" s="313"/>
      <c r="AH34" s="313"/>
      <c r="AI34" s="313"/>
      <c r="AJ34" s="287"/>
      <c r="AK34" s="287"/>
      <c r="AL34" s="287"/>
      <c r="AM34" s="287"/>
      <c r="AN34" s="287"/>
      <c r="AO34" s="314"/>
    </row>
    <row r="35" spans="1:41" ht="13.5" customHeight="1">
      <c r="A35" s="321" t="s">
        <v>145</v>
      </c>
      <c r="B35" s="287"/>
      <c r="C35" s="287"/>
      <c r="D35" s="287"/>
      <c r="E35" s="322">
        <v>10</v>
      </c>
      <c r="F35" s="323"/>
      <c r="G35" s="323"/>
      <c r="H35" s="416" t="str">
        <f>IFERROR(VLOOKUP(VLOOKUP(E35,aki,2,0),buin,8,0),"")</f>
        <v/>
      </c>
      <c r="I35" s="417"/>
      <c r="J35" s="417"/>
      <c r="K35" s="417"/>
      <c r="L35" s="417"/>
      <c r="M35" s="417"/>
      <c r="N35" s="417"/>
      <c r="O35" s="418"/>
      <c r="P35" s="327" t="str">
        <f>IFERROR(VLOOKUP(VLOOKUP(E35,aki,2,0),buin,3,0),"")</f>
        <v/>
      </c>
      <c r="Q35" s="327"/>
      <c r="R35" s="328" t="str">
        <f>IFERROR(VLOOKUP(VLOOKUP(E35,aki,2,0),buin,9,0),"")</f>
        <v/>
      </c>
      <c r="S35" s="329"/>
      <c r="T35" s="329"/>
      <c r="U35" s="329"/>
      <c r="V35" s="329"/>
      <c r="W35" s="330"/>
      <c r="X35" s="312" t="str">
        <f>IFERROR(VLOOKUP(VLOOKUP(E35,aki,2,0),buin,6,0),"")</f>
        <v/>
      </c>
      <c r="Y35" s="312"/>
      <c r="Z35" s="312"/>
      <c r="AA35" s="312"/>
      <c r="AB35" s="312"/>
      <c r="AC35" s="312"/>
      <c r="AD35" s="312" t="str">
        <f>IFERROR(VLOOKUP(VLOOKUP(E35,aki,2,0),buin,7,0),"")</f>
        <v/>
      </c>
      <c r="AE35" s="312"/>
      <c r="AF35" s="312"/>
      <c r="AG35" s="312"/>
      <c r="AH35" s="312"/>
      <c r="AI35" s="312"/>
      <c r="AJ35" s="287"/>
      <c r="AK35" s="287"/>
      <c r="AL35" s="287"/>
      <c r="AM35" s="287"/>
      <c r="AN35" s="287"/>
      <c r="AO35" s="314"/>
    </row>
    <row r="36" spans="1:41" ht="18.75" customHeight="1">
      <c r="A36" s="321"/>
      <c r="B36" s="287"/>
      <c r="C36" s="287"/>
      <c r="D36" s="287"/>
      <c r="E36" s="323"/>
      <c r="F36" s="323"/>
      <c r="G36" s="323"/>
      <c r="H36" s="315" t="str">
        <f>IFERROR(VLOOKUP(VLOOKUP(E35,aki,2,0),buin,2,0),"")</f>
        <v/>
      </c>
      <c r="I36" s="316"/>
      <c r="J36" s="316"/>
      <c r="K36" s="316"/>
      <c r="L36" s="316"/>
      <c r="M36" s="316"/>
      <c r="N36" s="316"/>
      <c r="O36" s="317"/>
      <c r="P36" s="327"/>
      <c r="Q36" s="327"/>
      <c r="R36" s="318" t="str">
        <f>IFERROR(IF(VLOOKUP(VLOOKUP(E35,aki,2,0),buin,5,0)=0,VLOOKUP(VLOOKUP(E35,aki,2,0),buin,4,0),VLOOKUP(VLOOKUP(E35,aki,2,0),buin,4,0)&amp;"("&amp;VLOOKUP(VLOOKUP(E35,aki,2,0),buin,5,0)&amp;")"),"")</f>
        <v/>
      </c>
      <c r="S36" s="319"/>
      <c r="T36" s="319"/>
      <c r="U36" s="319"/>
      <c r="V36" s="319"/>
      <c r="W36" s="320"/>
      <c r="X36" s="313"/>
      <c r="Y36" s="313"/>
      <c r="Z36" s="313"/>
      <c r="AA36" s="313"/>
      <c r="AB36" s="313"/>
      <c r="AC36" s="313"/>
      <c r="AD36" s="313"/>
      <c r="AE36" s="313"/>
      <c r="AF36" s="313"/>
      <c r="AG36" s="313"/>
      <c r="AH36" s="313"/>
      <c r="AI36" s="313"/>
      <c r="AJ36" s="287"/>
      <c r="AK36" s="287"/>
      <c r="AL36" s="287"/>
      <c r="AM36" s="287"/>
      <c r="AN36" s="287"/>
      <c r="AO36" s="314"/>
    </row>
    <row r="37" spans="1:41" ht="13.5" customHeight="1">
      <c r="A37" s="321" t="s">
        <v>154</v>
      </c>
      <c r="B37" s="287"/>
      <c r="C37" s="287"/>
      <c r="D37" s="287"/>
      <c r="E37" s="322">
        <v>11</v>
      </c>
      <c r="F37" s="323"/>
      <c r="G37" s="323"/>
      <c r="H37" s="416" t="str">
        <f>IFERROR(VLOOKUP(VLOOKUP(E37,aki,2,0),buin,8,0),"")</f>
        <v/>
      </c>
      <c r="I37" s="417"/>
      <c r="J37" s="417"/>
      <c r="K37" s="417"/>
      <c r="L37" s="417"/>
      <c r="M37" s="417"/>
      <c r="N37" s="417"/>
      <c r="O37" s="418"/>
      <c r="P37" s="327" t="str">
        <f>IFERROR(VLOOKUP(VLOOKUP(E37,aki,2,0),buin,3,0),"")</f>
        <v/>
      </c>
      <c r="Q37" s="327"/>
      <c r="R37" s="328" t="str">
        <f>IFERROR(VLOOKUP(VLOOKUP(E37,aki,2,0),buin,9,0),"")</f>
        <v/>
      </c>
      <c r="S37" s="329"/>
      <c r="T37" s="329"/>
      <c r="U37" s="329"/>
      <c r="V37" s="329"/>
      <c r="W37" s="330"/>
      <c r="X37" s="312" t="str">
        <f>IFERROR(VLOOKUP(VLOOKUP(E37,aki,2,0),buin,6,0),"")</f>
        <v/>
      </c>
      <c r="Y37" s="312"/>
      <c r="Z37" s="312"/>
      <c r="AA37" s="312"/>
      <c r="AB37" s="312"/>
      <c r="AC37" s="312"/>
      <c r="AD37" s="312" t="str">
        <f>IFERROR(VLOOKUP(VLOOKUP(E37,aki,2,0),buin,7,0),"")</f>
        <v/>
      </c>
      <c r="AE37" s="312"/>
      <c r="AF37" s="312"/>
      <c r="AG37" s="312"/>
      <c r="AH37" s="312"/>
      <c r="AI37" s="312"/>
      <c r="AJ37" s="287"/>
      <c r="AK37" s="287"/>
      <c r="AL37" s="287"/>
      <c r="AM37" s="287"/>
      <c r="AN37" s="287"/>
      <c r="AO37" s="314"/>
    </row>
    <row r="38" spans="1:41" ht="18.75" customHeight="1">
      <c r="A38" s="321"/>
      <c r="B38" s="287"/>
      <c r="C38" s="287"/>
      <c r="D38" s="287"/>
      <c r="E38" s="323"/>
      <c r="F38" s="323"/>
      <c r="G38" s="323"/>
      <c r="H38" s="315" t="str">
        <f>IFERROR(VLOOKUP(VLOOKUP(E37,aki,2,0),buin,2,0),"")</f>
        <v/>
      </c>
      <c r="I38" s="316"/>
      <c r="J38" s="316"/>
      <c r="K38" s="316"/>
      <c r="L38" s="316"/>
      <c r="M38" s="316"/>
      <c r="N38" s="316"/>
      <c r="O38" s="317"/>
      <c r="P38" s="327"/>
      <c r="Q38" s="327"/>
      <c r="R38" s="318" t="str">
        <f>IFERROR(IF(VLOOKUP(VLOOKUP(E37,aki,2,0),buin,5,0)=0,VLOOKUP(VLOOKUP(E37,aki,2,0),buin,4,0),VLOOKUP(VLOOKUP(E37,aki,2,0),buin,4,0)&amp;"("&amp;VLOOKUP(VLOOKUP(E37,aki,2,0),buin,5,0)&amp;")"),"")</f>
        <v/>
      </c>
      <c r="S38" s="319"/>
      <c r="T38" s="319"/>
      <c r="U38" s="319"/>
      <c r="V38" s="319"/>
      <c r="W38" s="320"/>
      <c r="X38" s="313"/>
      <c r="Y38" s="313"/>
      <c r="Z38" s="313"/>
      <c r="AA38" s="313"/>
      <c r="AB38" s="313"/>
      <c r="AC38" s="313"/>
      <c r="AD38" s="313"/>
      <c r="AE38" s="313"/>
      <c r="AF38" s="313"/>
      <c r="AG38" s="313"/>
      <c r="AH38" s="313"/>
      <c r="AI38" s="313"/>
      <c r="AJ38" s="287"/>
      <c r="AK38" s="287"/>
      <c r="AL38" s="287"/>
      <c r="AM38" s="287"/>
      <c r="AN38" s="287"/>
      <c r="AO38" s="314"/>
    </row>
    <row r="39" spans="1:41" ht="13.5" customHeight="1">
      <c r="A39" s="321" t="s">
        <v>154</v>
      </c>
      <c r="B39" s="287"/>
      <c r="C39" s="287"/>
      <c r="D39" s="287"/>
      <c r="E39" s="322">
        <v>12</v>
      </c>
      <c r="F39" s="323"/>
      <c r="G39" s="323"/>
      <c r="H39" s="416" t="str">
        <f>IFERROR(VLOOKUP(VLOOKUP(E39,aki,2,0),buin,8,0),"")</f>
        <v/>
      </c>
      <c r="I39" s="417"/>
      <c r="J39" s="417"/>
      <c r="K39" s="417"/>
      <c r="L39" s="417"/>
      <c r="M39" s="417"/>
      <c r="N39" s="417"/>
      <c r="O39" s="418"/>
      <c r="P39" s="327" t="str">
        <f>IFERROR(VLOOKUP(VLOOKUP(E39,aki,2,0),buin,3,0),"")</f>
        <v/>
      </c>
      <c r="Q39" s="327"/>
      <c r="R39" s="328" t="str">
        <f>IFERROR(VLOOKUP(VLOOKUP(E39,aki,2,0),buin,9,0),"")</f>
        <v/>
      </c>
      <c r="S39" s="329"/>
      <c r="T39" s="329"/>
      <c r="U39" s="329"/>
      <c r="V39" s="329"/>
      <c r="W39" s="330"/>
      <c r="X39" s="312" t="str">
        <f>IFERROR(VLOOKUP(VLOOKUP(E39,aki,2,0),buin,6,0),"")</f>
        <v/>
      </c>
      <c r="Y39" s="312"/>
      <c r="Z39" s="312"/>
      <c r="AA39" s="312"/>
      <c r="AB39" s="312"/>
      <c r="AC39" s="312"/>
      <c r="AD39" s="312" t="str">
        <f>IFERROR(VLOOKUP(VLOOKUP(E39,aki,2,0),buin,7,0),"")</f>
        <v/>
      </c>
      <c r="AE39" s="312"/>
      <c r="AF39" s="312"/>
      <c r="AG39" s="312"/>
      <c r="AH39" s="312"/>
      <c r="AI39" s="312"/>
      <c r="AJ39" s="287"/>
      <c r="AK39" s="287"/>
      <c r="AL39" s="287"/>
      <c r="AM39" s="287"/>
      <c r="AN39" s="287"/>
      <c r="AO39" s="314"/>
    </row>
    <row r="40" spans="1:41" ht="18.75" customHeight="1">
      <c r="A40" s="321"/>
      <c r="B40" s="287"/>
      <c r="C40" s="287"/>
      <c r="D40" s="287"/>
      <c r="E40" s="323"/>
      <c r="F40" s="323"/>
      <c r="G40" s="323"/>
      <c r="H40" s="315" t="str">
        <f>IFERROR(VLOOKUP(VLOOKUP(E39,aki,2,0),buin,2,0),"")</f>
        <v/>
      </c>
      <c r="I40" s="316"/>
      <c r="J40" s="316"/>
      <c r="K40" s="316"/>
      <c r="L40" s="316"/>
      <c r="M40" s="316"/>
      <c r="N40" s="316"/>
      <c r="O40" s="317"/>
      <c r="P40" s="327"/>
      <c r="Q40" s="327"/>
      <c r="R40" s="318" t="str">
        <f>IFERROR(IF(VLOOKUP(VLOOKUP(E39,aki,2,0),buin,5,0)=0,VLOOKUP(VLOOKUP(E39,aki,2,0),buin,4,0),VLOOKUP(VLOOKUP(E39,aki,2,0),buin,4,0)&amp;"("&amp;VLOOKUP(VLOOKUP(E39,aki,2,0),buin,5,0)&amp;")"),"")</f>
        <v/>
      </c>
      <c r="S40" s="319"/>
      <c r="T40" s="319"/>
      <c r="U40" s="319"/>
      <c r="V40" s="319"/>
      <c r="W40" s="320"/>
      <c r="X40" s="313"/>
      <c r="Y40" s="313"/>
      <c r="Z40" s="313"/>
      <c r="AA40" s="313"/>
      <c r="AB40" s="313"/>
      <c r="AC40" s="313"/>
      <c r="AD40" s="313"/>
      <c r="AE40" s="313"/>
      <c r="AF40" s="313"/>
      <c r="AG40" s="313"/>
      <c r="AH40" s="313"/>
      <c r="AI40" s="313"/>
      <c r="AJ40" s="287"/>
      <c r="AK40" s="287"/>
      <c r="AL40" s="287"/>
      <c r="AM40" s="287"/>
      <c r="AN40" s="287"/>
      <c r="AO40" s="314"/>
    </row>
    <row r="41" spans="1:41" ht="13.5" customHeight="1">
      <c r="A41" s="321" t="s">
        <v>155</v>
      </c>
      <c r="B41" s="287"/>
      <c r="C41" s="287"/>
      <c r="D41" s="287"/>
      <c r="E41" s="322">
        <v>13</v>
      </c>
      <c r="F41" s="323"/>
      <c r="G41" s="323"/>
      <c r="H41" s="416" t="str">
        <f>IFERROR(VLOOKUP(VLOOKUP(E41,aki,2,0),buin,8,0),"")</f>
        <v/>
      </c>
      <c r="I41" s="417"/>
      <c r="J41" s="417"/>
      <c r="K41" s="417"/>
      <c r="L41" s="417"/>
      <c r="M41" s="417"/>
      <c r="N41" s="417"/>
      <c r="O41" s="418"/>
      <c r="P41" s="327" t="str">
        <f>IFERROR(VLOOKUP(VLOOKUP(E41,aki,2,0),buin,3,0),"")</f>
        <v/>
      </c>
      <c r="Q41" s="327"/>
      <c r="R41" s="328" t="str">
        <f>IFERROR(VLOOKUP(VLOOKUP(E41,aki,2,0),buin,9,0),"")</f>
        <v/>
      </c>
      <c r="S41" s="329"/>
      <c r="T41" s="329"/>
      <c r="U41" s="329"/>
      <c r="V41" s="329"/>
      <c r="W41" s="330"/>
      <c r="X41" s="312" t="str">
        <f>IFERROR(VLOOKUP(VLOOKUP(E41,aki,2,0),buin,6,0),"")</f>
        <v/>
      </c>
      <c r="Y41" s="312"/>
      <c r="Z41" s="312"/>
      <c r="AA41" s="312"/>
      <c r="AB41" s="312"/>
      <c r="AC41" s="312"/>
      <c r="AD41" s="312" t="str">
        <f>IFERROR(VLOOKUP(VLOOKUP(E41,aki,2,0),buin,7,0),"")</f>
        <v/>
      </c>
      <c r="AE41" s="312"/>
      <c r="AF41" s="312"/>
      <c r="AG41" s="312"/>
      <c r="AH41" s="312"/>
      <c r="AI41" s="312"/>
      <c r="AJ41" s="287"/>
      <c r="AK41" s="287"/>
      <c r="AL41" s="287"/>
      <c r="AM41" s="287"/>
      <c r="AN41" s="287"/>
      <c r="AO41" s="314"/>
    </row>
    <row r="42" spans="1:41" ht="18.75" customHeight="1">
      <c r="A42" s="321"/>
      <c r="B42" s="287"/>
      <c r="C42" s="287"/>
      <c r="D42" s="287"/>
      <c r="E42" s="323"/>
      <c r="F42" s="323"/>
      <c r="G42" s="323"/>
      <c r="H42" s="315" t="str">
        <f>IFERROR(VLOOKUP(VLOOKUP(E41,aki,2,0),buin,2,0),"")</f>
        <v/>
      </c>
      <c r="I42" s="316"/>
      <c r="J42" s="316"/>
      <c r="K42" s="316"/>
      <c r="L42" s="316"/>
      <c r="M42" s="316"/>
      <c r="N42" s="316"/>
      <c r="O42" s="317"/>
      <c r="P42" s="327"/>
      <c r="Q42" s="327"/>
      <c r="R42" s="318" t="str">
        <f>IFERROR(IF(VLOOKUP(VLOOKUP(E41,aki,2,0),buin,5,0)=0,VLOOKUP(VLOOKUP(E41,aki,2,0),buin,4,0),VLOOKUP(VLOOKUP(E41,aki,2,0),buin,4,0)&amp;"("&amp;VLOOKUP(VLOOKUP(E41,aki,2,0),buin,5,0)&amp;")"),"")</f>
        <v/>
      </c>
      <c r="S42" s="319"/>
      <c r="T42" s="319"/>
      <c r="U42" s="319"/>
      <c r="V42" s="319"/>
      <c r="W42" s="320"/>
      <c r="X42" s="313"/>
      <c r="Y42" s="313"/>
      <c r="Z42" s="313"/>
      <c r="AA42" s="313"/>
      <c r="AB42" s="313"/>
      <c r="AC42" s="313"/>
      <c r="AD42" s="313"/>
      <c r="AE42" s="313"/>
      <c r="AF42" s="313"/>
      <c r="AG42" s="313"/>
      <c r="AH42" s="313"/>
      <c r="AI42" s="313"/>
      <c r="AJ42" s="287"/>
      <c r="AK42" s="287"/>
      <c r="AL42" s="287"/>
      <c r="AM42" s="287"/>
      <c r="AN42" s="287"/>
      <c r="AO42" s="314"/>
    </row>
    <row r="43" spans="1:41" ht="13.5" customHeight="1">
      <c r="A43" s="321" t="s">
        <v>154</v>
      </c>
      <c r="B43" s="287"/>
      <c r="C43" s="287"/>
      <c r="D43" s="287"/>
      <c r="E43" s="322">
        <v>14</v>
      </c>
      <c r="F43" s="323"/>
      <c r="G43" s="323"/>
      <c r="H43" s="416" t="str">
        <f>IFERROR(VLOOKUP(VLOOKUP(E43,aki,2,0),buin,8,0),"")</f>
        <v/>
      </c>
      <c r="I43" s="417"/>
      <c r="J43" s="417"/>
      <c r="K43" s="417"/>
      <c r="L43" s="417"/>
      <c r="M43" s="417"/>
      <c r="N43" s="417"/>
      <c r="O43" s="418"/>
      <c r="P43" s="327" t="str">
        <f>IFERROR(VLOOKUP(VLOOKUP(E43,aki,2,0),buin,3,0),"")</f>
        <v/>
      </c>
      <c r="Q43" s="327"/>
      <c r="R43" s="328" t="str">
        <f>IFERROR(VLOOKUP(VLOOKUP(E43,aki,2,0),buin,9,0),"")</f>
        <v/>
      </c>
      <c r="S43" s="329"/>
      <c r="T43" s="329"/>
      <c r="U43" s="329"/>
      <c r="V43" s="329"/>
      <c r="W43" s="330"/>
      <c r="X43" s="312" t="str">
        <f>IFERROR(VLOOKUP(VLOOKUP(E43,aki,2,0),buin,6,0),"")</f>
        <v/>
      </c>
      <c r="Y43" s="312"/>
      <c r="Z43" s="312"/>
      <c r="AA43" s="312"/>
      <c r="AB43" s="312"/>
      <c r="AC43" s="312"/>
      <c r="AD43" s="312" t="str">
        <f>IFERROR(VLOOKUP(VLOOKUP(E43,aki,2,0),buin,7,0),"")</f>
        <v/>
      </c>
      <c r="AE43" s="312"/>
      <c r="AF43" s="312"/>
      <c r="AG43" s="312"/>
      <c r="AH43" s="312"/>
      <c r="AI43" s="312"/>
      <c r="AJ43" s="287"/>
      <c r="AK43" s="287"/>
      <c r="AL43" s="287"/>
      <c r="AM43" s="287"/>
      <c r="AN43" s="287"/>
      <c r="AO43" s="314"/>
    </row>
    <row r="44" spans="1:41" ht="18.75" customHeight="1">
      <c r="A44" s="321"/>
      <c r="B44" s="287"/>
      <c r="C44" s="287"/>
      <c r="D44" s="287"/>
      <c r="E44" s="323"/>
      <c r="F44" s="323"/>
      <c r="G44" s="323"/>
      <c r="H44" s="315" t="str">
        <f>IFERROR(VLOOKUP(VLOOKUP(E43,aki,2,0),buin,2,0),"")</f>
        <v/>
      </c>
      <c r="I44" s="316"/>
      <c r="J44" s="316"/>
      <c r="K44" s="316"/>
      <c r="L44" s="316"/>
      <c r="M44" s="316"/>
      <c r="N44" s="316"/>
      <c r="O44" s="317"/>
      <c r="P44" s="327"/>
      <c r="Q44" s="327"/>
      <c r="R44" s="318" t="str">
        <f>IFERROR(IF(VLOOKUP(VLOOKUP(E43,aki,2,0),buin,5,0)=0,VLOOKUP(VLOOKUP(E43,aki,2,0),buin,4,0),VLOOKUP(VLOOKUP(E43,aki,2,0),buin,4,0)&amp;"("&amp;VLOOKUP(VLOOKUP(E43,aki,2,0),buin,5,0)&amp;")"),"")</f>
        <v/>
      </c>
      <c r="S44" s="319"/>
      <c r="T44" s="319"/>
      <c r="U44" s="319"/>
      <c r="V44" s="319"/>
      <c r="W44" s="320"/>
      <c r="X44" s="313"/>
      <c r="Y44" s="313"/>
      <c r="Z44" s="313"/>
      <c r="AA44" s="313"/>
      <c r="AB44" s="313"/>
      <c r="AC44" s="313"/>
      <c r="AD44" s="313"/>
      <c r="AE44" s="313"/>
      <c r="AF44" s="313"/>
      <c r="AG44" s="313"/>
      <c r="AH44" s="313"/>
      <c r="AI44" s="313"/>
      <c r="AJ44" s="287"/>
      <c r="AK44" s="287"/>
      <c r="AL44" s="287"/>
      <c r="AM44" s="287"/>
      <c r="AN44" s="287"/>
      <c r="AO44" s="314"/>
    </row>
    <row r="45" spans="1:41" ht="13.5" customHeight="1">
      <c r="A45" s="321" t="s">
        <v>154</v>
      </c>
      <c r="B45" s="287"/>
      <c r="C45" s="287"/>
      <c r="D45" s="287"/>
      <c r="E45" s="322">
        <v>15</v>
      </c>
      <c r="F45" s="323"/>
      <c r="G45" s="323"/>
      <c r="H45" s="416" t="str">
        <f>IFERROR(VLOOKUP(VLOOKUP(E45,aki,2,0),buin,8,0),"")</f>
        <v/>
      </c>
      <c r="I45" s="417"/>
      <c r="J45" s="417"/>
      <c r="K45" s="417"/>
      <c r="L45" s="417"/>
      <c r="M45" s="417"/>
      <c r="N45" s="417"/>
      <c r="O45" s="418"/>
      <c r="P45" s="327" t="str">
        <f>IFERROR(VLOOKUP(VLOOKUP(E45,aki,2,0),buin,3,0),"")</f>
        <v/>
      </c>
      <c r="Q45" s="327"/>
      <c r="R45" s="328" t="str">
        <f>IFERROR(VLOOKUP(VLOOKUP(E45,aki,2,0),buin,9,0),"")</f>
        <v/>
      </c>
      <c r="S45" s="329"/>
      <c r="T45" s="329"/>
      <c r="U45" s="329"/>
      <c r="V45" s="329"/>
      <c r="W45" s="330"/>
      <c r="X45" s="312" t="str">
        <f>IFERROR(VLOOKUP(VLOOKUP(E45,aki,2,0),buin,6,0),"")</f>
        <v/>
      </c>
      <c r="Y45" s="312"/>
      <c r="Z45" s="312"/>
      <c r="AA45" s="312"/>
      <c r="AB45" s="312"/>
      <c r="AC45" s="312"/>
      <c r="AD45" s="312" t="str">
        <f>IFERROR(VLOOKUP(VLOOKUP(E45,aki,2,0),buin,7,0),"")</f>
        <v/>
      </c>
      <c r="AE45" s="312"/>
      <c r="AF45" s="312"/>
      <c r="AG45" s="312"/>
      <c r="AH45" s="312"/>
      <c r="AI45" s="312"/>
      <c r="AJ45" s="287"/>
      <c r="AK45" s="287"/>
      <c r="AL45" s="287"/>
      <c r="AM45" s="287"/>
      <c r="AN45" s="287"/>
      <c r="AO45" s="314"/>
    </row>
    <row r="46" spans="1:41" ht="18.75" customHeight="1">
      <c r="A46" s="321"/>
      <c r="B46" s="287"/>
      <c r="C46" s="287"/>
      <c r="D46" s="287"/>
      <c r="E46" s="323"/>
      <c r="F46" s="323"/>
      <c r="G46" s="323"/>
      <c r="H46" s="315" t="str">
        <f>IFERROR(VLOOKUP(VLOOKUP(E45,aki,2,0),buin,2,0),"")</f>
        <v/>
      </c>
      <c r="I46" s="316"/>
      <c r="J46" s="316"/>
      <c r="K46" s="316"/>
      <c r="L46" s="316"/>
      <c r="M46" s="316"/>
      <c r="N46" s="316"/>
      <c r="O46" s="317"/>
      <c r="P46" s="327"/>
      <c r="Q46" s="327"/>
      <c r="R46" s="318" t="str">
        <f>IFERROR(IF(VLOOKUP(VLOOKUP(E45,aki,2,0),buin,5,0)=0,VLOOKUP(VLOOKUP(E45,aki,2,0),buin,4,0),VLOOKUP(VLOOKUP(E45,aki,2,0),buin,4,0)&amp;"("&amp;VLOOKUP(VLOOKUP(E45,aki,2,0),buin,5,0)&amp;")"),"")</f>
        <v/>
      </c>
      <c r="S46" s="319"/>
      <c r="T46" s="319"/>
      <c r="U46" s="319"/>
      <c r="V46" s="319"/>
      <c r="W46" s="320"/>
      <c r="X46" s="313"/>
      <c r="Y46" s="313"/>
      <c r="Z46" s="313"/>
      <c r="AA46" s="313"/>
      <c r="AB46" s="313"/>
      <c r="AC46" s="313"/>
      <c r="AD46" s="313"/>
      <c r="AE46" s="313"/>
      <c r="AF46" s="313"/>
      <c r="AG46" s="313"/>
      <c r="AH46" s="313"/>
      <c r="AI46" s="313"/>
      <c r="AJ46" s="287"/>
      <c r="AK46" s="287"/>
      <c r="AL46" s="287"/>
      <c r="AM46" s="287"/>
      <c r="AN46" s="287"/>
      <c r="AO46" s="314"/>
    </row>
    <row r="47" spans="1:41" ht="13.5" customHeight="1">
      <c r="A47" s="321" t="s">
        <v>154</v>
      </c>
      <c r="B47" s="287"/>
      <c r="C47" s="287"/>
      <c r="D47" s="287"/>
      <c r="E47" s="322">
        <v>16</v>
      </c>
      <c r="F47" s="323"/>
      <c r="G47" s="323"/>
      <c r="H47" s="416" t="str">
        <f>IFERROR(VLOOKUP(VLOOKUP(E47,aki,2,0),buin,8,0),"")</f>
        <v/>
      </c>
      <c r="I47" s="417"/>
      <c r="J47" s="417"/>
      <c r="K47" s="417"/>
      <c r="L47" s="417"/>
      <c r="M47" s="417"/>
      <c r="N47" s="417"/>
      <c r="O47" s="418"/>
      <c r="P47" s="327" t="str">
        <f>IFERROR(VLOOKUP(VLOOKUP(E47,aki,2,0),buin,3,0),"")</f>
        <v/>
      </c>
      <c r="Q47" s="327"/>
      <c r="R47" s="328" t="str">
        <f>IFERROR(VLOOKUP(VLOOKUP(E47,aki,2,0),buin,9,0),"")</f>
        <v/>
      </c>
      <c r="S47" s="329"/>
      <c r="T47" s="329"/>
      <c r="U47" s="329"/>
      <c r="V47" s="329"/>
      <c r="W47" s="330"/>
      <c r="X47" s="312" t="str">
        <f>IFERROR(VLOOKUP(VLOOKUP(E47,aki,2,0),buin,6,0),"")</f>
        <v/>
      </c>
      <c r="Y47" s="312"/>
      <c r="Z47" s="312"/>
      <c r="AA47" s="312"/>
      <c r="AB47" s="312"/>
      <c r="AC47" s="312"/>
      <c r="AD47" s="312" t="str">
        <f>IFERROR(VLOOKUP(VLOOKUP(E47,aki,2,0),buin,7,0),"")</f>
        <v/>
      </c>
      <c r="AE47" s="312"/>
      <c r="AF47" s="312"/>
      <c r="AG47" s="312"/>
      <c r="AH47" s="312"/>
      <c r="AI47" s="312"/>
      <c r="AJ47" s="287"/>
      <c r="AK47" s="287"/>
      <c r="AL47" s="287"/>
      <c r="AM47" s="287"/>
      <c r="AN47" s="287"/>
      <c r="AO47" s="314"/>
    </row>
    <row r="48" spans="1:41" ht="18.75" customHeight="1">
      <c r="A48" s="321"/>
      <c r="B48" s="287"/>
      <c r="C48" s="287"/>
      <c r="D48" s="287"/>
      <c r="E48" s="323"/>
      <c r="F48" s="323"/>
      <c r="G48" s="323"/>
      <c r="H48" s="315" t="str">
        <f>IFERROR(VLOOKUP(VLOOKUP(E47,aki,2,0),buin,2,0),"")</f>
        <v/>
      </c>
      <c r="I48" s="316"/>
      <c r="J48" s="316"/>
      <c r="K48" s="316"/>
      <c r="L48" s="316"/>
      <c r="M48" s="316"/>
      <c r="N48" s="316"/>
      <c r="O48" s="317"/>
      <c r="P48" s="327"/>
      <c r="Q48" s="327"/>
      <c r="R48" s="318" t="str">
        <f>IFERROR(IF(VLOOKUP(VLOOKUP(E47,aki,2,0),buin,5,0)=0,VLOOKUP(VLOOKUP(E47,aki,2,0),buin,4,0),VLOOKUP(VLOOKUP(E47,aki,2,0),buin,4,0)&amp;"("&amp;VLOOKUP(VLOOKUP(E47,aki,2,0),buin,5,0)&amp;")"),"")</f>
        <v/>
      </c>
      <c r="S48" s="319"/>
      <c r="T48" s="319"/>
      <c r="U48" s="319"/>
      <c r="V48" s="319"/>
      <c r="W48" s="320"/>
      <c r="X48" s="313"/>
      <c r="Y48" s="313"/>
      <c r="Z48" s="313"/>
      <c r="AA48" s="313"/>
      <c r="AB48" s="313"/>
      <c r="AC48" s="313"/>
      <c r="AD48" s="313"/>
      <c r="AE48" s="313"/>
      <c r="AF48" s="313"/>
      <c r="AG48" s="313"/>
      <c r="AH48" s="313"/>
      <c r="AI48" s="313"/>
      <c r="AJ48" s="287"/>
      <c r="AK48" s="287"/>
      <c r="AL48" s="287"/>
      <c r="AM48" s="287"/>
      <c r="AN48" s="287"/>
      <c r="AO48" s="314"/>
    </row>
    <row r="49" spans="1:41" ht="13.5" customHeight="1">
      <c r="A49" s="321" t="s">
        <v>154</v>
      </c>
      <c r="B49" s="287"/>
      <c r="C49" s="287"/>
      <c r="D49" s="287"/>
      <c r="E49" s="322">
        <v>17</v>
      </c>
      <c r="F49" s="323"/>
      <c r="G49" s="323"/>
      <c r="H49" s="416" t="str">
        <f>IFERROR(VLOOKUP(VLOOKUP(E49,aki,2,0),buin,8,0),"")</f>
        <v/>
      </c>
      <c r="I49" s="417"/>
      <c r="J49" s="417"/>
      <c r="K49" s="417"/>
      <c r="L49" s="417"/>
      <c r="M49" s="417"/>
      <c r="N49" s="417"/>
      <c r="O49" s="418"/>
      <c r="P49" s="327" t="str">
        <f>IFERROR(VLOOKUP(VLOOKUP(E49,aki,2,0),buin,3,0),"")</f>
        <v/>
      </c>
      <c r="Q49" s="327"/>
      <c r="R49" s="328" t="str">
        <f>IFERROR(VLOOKUP(VLOOKUP(E49,aki,2,0),buin,9,0),"")</f>
        <v/>
      </c>
      <c r="S49" s="329"/>
      <c r="T49" s="329"/>
      <c r="U49" s="329"/>
      <c r="V49" s="329"/>
      <c r="W49" s="330"/>
      <c r="X49" s="312" t="str">
        <f>IFERROR(VLOOKUP(VLOOKUP(E49,aki,2,0),buin,6,0),"")</f>
        <v/>
      </c>
      <c r="Y49" s="312"/>
      <c r="Z49" s="312"/>
      <c r="AA49" s="312"/>
      <c r="AB49" s="312"/>
      <c r="AC49" s="312"/>
      <c r="AD49" s="312" t="str">
        <f>IFERROR(VLOOKUP(VLOOKUP(E49,aki,2,0),buin,7,0),"")</f>
        <v/>
      </c>
      <c r="AE49" s="312"/>
      <c r="AF49" s="312"/>
      <c r="AG49" s="312"/>
      <c r="AH49" s="312"/>
      <c r="AI49" s="312"/>
      <c r="AJ49" s="287"/>
      <c r="AK49" s="287"/>
      <c r="AL49" s="287"/>
      <c r="AM49" s="287"/>
      <c r="AN49" s="287"/>
      <c r="AO49" s="314"/>
    </row>
    <row r="50" spans="1:41" ht="18.75" customHeight="1">
      <c r="A50" s="321"/>
      <c r="B50" s="287"/>
      <c r="C50" s="287"/>
      <c r="D50" s="287"/>
      <c r="E50" s="323"/>
      <c r="F50" s="323"/>
      <c r="G50" s="323"/>
      <c r="H50" s="315" t="str">
        <f>IFERROR(VLOOKUP(VLOOKUP(E49,aki,2,0),buin,2,0),"")</f>
        <v/>
      </c>
      <c r="I50" s="316"/>
      <c r="J50" s="316"/>
      <c r="K50" s="316"/>
      <c r="L50" s="316"/>
      <c r="M50" s="316"/>
      <c r="N50" s="316"/>
      <c r="O50" s="317"/>
      <c r="P50" s="327"/>
      <c r="Q50" s="327"/>
      <c r="R50" s="318" t="str">
        <f>IFERROR(IF(VLOOKUP(VLOOKUP(E49,aki,2,0),buin,5,0)=0,VLOOKUP(VLOOKUP(E49,aki,2,0),buin,4,0),VLOOKUP(VLOOKUP(E49,aki,2,0),buin,4,0)&amp;"("&amp;VLOOKUP(VLOOKUP(E49,aki,2,0),buin,5,0)&amp;")"),"")</f>
        <v/>
      </c>
      <c r="S50" s="319"/>
      <c r="T50" s="319"/>
      <c r="U50" s="319"/>
      <c r="V50" s="319"/>
      <c r="W50" s="320"/>
      <c r="X50" s="313"/>
      <c r="Y50" s="313"/>
      <c r="Z50" s="313"/>
      <c r="AA50" s="313"/>
      <c r="AB50" s="313"/>
      <c r="AC50" s="313"/>
      <c r="AD50" s="313"/>
      <c r="AE50" s="313"/>
      <c r="AF50" s="313"/>
      <c r="AG50" s="313"/>
      <c r="AH50" s="313"/>
      <c r="AI50" s="313"/>
      <c r="AJ50" s="287"/>
      <c r="AK50" s="287"/>
      <c r="AL50" s="287"/>
      <c r="AM50" s="287"/>
      <c r="AN50" s="287"/>
      <c r="AO50" s="314"/>
    </row>
    <row r="51" spans="1:41" ht="13.35" customHeight="1">
      <c r="A51" s="321" t="s">
        <v>155</v>
      </c>
      <c r="B51" s="287"/>
      <c r="C51" s="287"/>
      <c r="D51" s="287"/>
      <c r="E51" s="322">
        <v>18</v>
      </c>
      <c r="F51" s="323"/>
      <c r="G51" s="323"/>
      <c r="H51" s="416" t="str">
        <f>IFERROR(VLOOKUP(VLOOKUP(E51,aki,2,0),buin,8,0),"")</f>
        <v/>
      </c>
      <c r="I51" s="417"/>
      <c r="J51" s="417"/>
      <c r="K51" s="417"/>
      <c r="L51" s="417"/>
      <c r="M51" s="417"/>
      <c r="N51" s="417"/>
      <c r="O51" s="418"/>
      <c r="P51" s="327" t="str">
        <f>IFERROR(VLOOKUP(VLOOKUP(E51,aki,2,0),buin,3,0),"")</f>
        <v/>
      </c>
      <c r="Q51" s="327"/>
      <c r="R51" s="328" t="str">
        <f>IFERROR(VLOOKUP(VLOOKUP(E51,aki,2,0),buin,9,0),"")</f>
        <v/>
      </c>
      <c r="S51" s="329"/>
      <c r="T51" s="329"/>
      <c r="U51" s="329"/>
      <c r="V51" s="329"/>
      <c r="W51" s="330"/>
      <c r="X51" s="312" t="str">
        <f>IFERROR(VLOOKUP(VLOOKUP(E51,aki,2,0),buin,6,0),"")</f>
        <v/>
      </c>
      <c r="Y51" s="312"/>
      <c r="Z51" s="312"/>
      <c r="AA51" s="312"/>
      <c r="AB51" s="312"/>
      <c r="AC51" s="312"/>
      <c r="AD51" s="312" t="str">
        <f>IFERROR(VLOOKUP(VLOOKUP(E51,aki,2,0),buin,7,0),"")</f>
        <v/>
      </c>
      <c r="AE51" s="312"/>
      <c r="AF51" s="312"/>
      <c r="AG51" s="312"/>
      <c r="AH51" s="312"/>
      <c r="AI51" s="312"/>
      <c r="AJ51" s="287"/>
      <c r="AK51" s="287"/>
      <c r="AL51" s="287"/>
      <c r="AM51" s="287"/>
      <c r="AN51" s="287"/>
      <c r="AO51" s="314"/>
    </row>
    <row r="52" spans="1:41" ht="18.75" customHeight="1">
      <c r="A52" s="321"/>
      <c r="B52" s="287"/>
      <c r="C52" s="287"/>
      <c r="D52" s="287"/>
      <c r="E52" s="323"/>
      <c r="F52" s="323"/>
      <c r="G52" s="323"/>
      <c r="H52" s="315" t="str">
        <f>IFERROR(VLOOKUP(VLOOKUP(E51,aki,2,0),buin,2,0),"")</f>
        <v/>
      </c>
      <c r="I52" s="316"/>
      <c r="J52" s="316"/>
      <c r="K52" s="316"/>
      <c r="L52" s="316"/>
      <c r="M52" s="316"/>
      <c r="N52" s="316"/>
      <c r="O52" s="317"/>
      <c r="P52" s="327"/>
      <c r="Q52" s="327"/>
      <c r="R52" s="318" t="str">
        <f>IFERROR(IF(VLOOKUP(VLOOKUP(E51,aki,2,0),buin,5,0)=0,VLOOKUP(VLOOKUP(E51,aki,2,0),buin,4,0),VLOOKUP(VLOOKUP(E51,aki,2,0),buin,4,0)&amp;"("&amp;VLOOKUP(VLOOKUP(E51,aki,2,0),buin,5,0)&amp;")"),"")</f>
        <v/>
      </c>
      <c r="S52" s="319"/>
      <c r="T52" s="319"/>
      <c r="U52" s="319"/>
      <c r="V52" s="319"/>
      <c r="W52" s="320"/>
      <c r="X52" s="313"/>
      <c r="Y52" s="313"/>
      <c r="Z52" s="313"/>
      <c r="AA52" s="313"/>
      <c r="AB52" s="313"/>
      <c r="AC52" s="313"/>
      <c r="AD52" s="313"/>
      <c r="AE52" s="313"/>
      <c r="AF52" s="313"/>
      <c r="AG52" s="313"/>
      <c r="AH52" s="313"/>
      <c r="AI52" s="313"/>
      <c r="AJ52" s="287"/>
      <c r="AK52" s="287"/>
      <c r="AL52" s="287"/>
      <c r="AM52" s="287"/>
      <c r="AN52" s="287"/>
      <c r="AO52" s="314"/>
    </row>
    <row r="53" spans="1:41" ht="13.5" customHeight="1">
      <c r="A53" s="321" t="s">
        <v>156</v>
      </c>
      <c r="B53" s="287"/>
      <c r="C53" s="287"/>
      <c r="D53" s="287"/>
      <c r="E53" s="322">
        <v>19</v>
      </c>
      <c r="F53" s="323"/>
      <c r="G53" s="323"/>
      <c r="H53" s="416" t="str">
        <f>IFERROR(VLOOKUP(VLOOKUP(E53,aki,2,0),buin,8,0),"")</f>
        <v/>
      </c>
      <c r="I53" s="417"/>
      <c r="J53" s="417"/>
      <c r="K53" s="417"/>
      <c r="L53" s="417"/>
      <c r="M53" s="417"/>
      <c r="N53" s="417"/>
      <c r="O53" s="418"/>
      <c r="P53" s="327" t="str">
        <f>IFERROR(VLOOKUP(VLOOKUP(E53,aki,2,0),buin,3,0),"")</f>
        <v/>
      </c>
      <c r="Q53" s="327"/>
      <c r="R53" s="328" t="str">
        <f>IFERROR(VLOOKUP(VLOOKUP(E53,aki,2,0),buin,9,0),"")</f>
        <v/>
      </c>
      <c r="S53" s="329"/>
      <c r="T53" s="329"/>
      <c r="U53" s="329"/>
      <c r="V53" s="329"/>
      <c r="W53" s="330"/>
      <c r="X53" s="312" t="str">
        <f>IFERROR(VLOOKUP(VLOOKUP(E53,aki,2,0),buin,6,0),"")</f>
        <v/>
      </c>
      <c r="Y53" s="312"/>
      <c r="Z53" s="312"/>
      <c r="AA53" s="312"/>
      <c r="AB53" s="312"/>
      <c r="AC53" s="312"/>
      <c r="AD53" s="312" t="str">
        <f>IFERROR(VLOOKUP(VLOOKUP(E53,aki,2,0),buin,7,0),"")</f>
        <v/>
      </c>
      <c r="AE53" s="312"/>
      <c r="AF53" s="312"/>
      <c r="AG53" s="312"/>
      <c r="AH53" s="312"/>
      <c r="AI53" s="312"/>
      <c r="AJ53" s="287"/>
      <c r="AK53" s="287"/>
      <c r="AL53" s="287"/>
      <c r="AM53" s="287"/>
      <c r="AN53" s="287"/>
      <c r="AO53" s="314"/>
    </row>
    <row r="54" spans="1:41" ht="18.75" customHeight="1">
      <c r="A54" s="321"/>
      <c r="B54" s="287"/>
      <c r="C54" s="287"/>
      <c r="D54" s="287"/>
      <c r="E54" s="323"/>
      <c r="F54" s="323"/>
      <c r="G54" s="323"/>
      <c r="H54" s="315" t="str">
        <f>IFERROR(VLOOKUP(VLOOKUP(E53,aki,2,0),buin,2,0),"")</f>
        <v/>
      </c>
      <c r="I54" s="316"/>
      <c r="J54" s="316"/>
      <c r="K54" s="316"/>
      <c r="L54" s="316"/>
      <c r="M54" s="316"/>
      <c r="N54" s="316"/>
      <c r="O54" s="317"/>
      <c r="P54" s="327"/>
      <c r="Q54" s="327"/>
      <c r="R54" s="318" t="str">
        <f>IFERROR(IF(VLOOKUP(VLOOKUP(E53,aki,2,0),buin,5,0)=0,VLOOKUP(VLOOKUP(E53,aki,2,0),buin,4,0),VLOOKUP(VLOOKUP(E53,aki,2,0),buin,4,0)&amp;"("&amp;VLOOKUP(VLOOKUP(E53,aki,2,0),buin,5,0)&amp;")"),"")</f>
        <v/>
      </c>
      <c r="S54" s="319"/>
      <c r="T54" s="319"/>
      <c r="U54" s="319"/>
      <c r="V54" s="319"/>
      <c r="W54" s="320"/>
      <c r="X54" s="313"/>
      <c r="Y54" s="313"/>
      <c r="Z54" s="313"/>
      <c r="AA54" s="313"/>
      <c r="AB54" s="313"/>
      <c r="AC54" s="313"/>
      <c r="AD54" s="313"/>
      <c r="AE54" s="313"/>
      <c r="AF54" s="313"/>
      <c r="AG54" s="313"/>
      <c r="AH54" s="313"/>
      <c r="AI54" s="313"/>
      <c r="AJ54" s="287"/>
      <c r="AK54" s="287"/>
      <c r="AL54" s="287"/>
      <c r="AM54" s="287"/>
      <c r="AN54" s="287"/>
      <c r="AO54" s="314"/>
    </row>
    <row r="55" spans="1:41" ht="13.35" customHeight="1">
      <c r="A55" s="321" t="s">
        <v>154</v>
      </c>
      <c r="B55" s="287"/>
      <c r="C55" s="287"/>
      <c r="D55" s="287"/>
      <c r="E55" s="322">
        <v>20</v>
      </c>
      <c r="F55" s="323"/>
      <c r="G55" s="323"/>
      <c r="H55" s="416" t="str">
        <f>IFERROR(VLOOKUP(VLOOKUP(E55,aki,2,0),buin,8,0),"")</f>
        <v/>
      </c>
      <c r="I55" s="417"/>
      <c r="J55" s="417"/>
      <c r="K55" s="417"/>
      <c r="L55" s="417"/>
      <c r="M55" s="417"/>
      <c r="N55" s="417"/>
      <c r="O55" s="418"/>
      <c r="P55" s="327" t="str">
        <f>IFERROR(VLOOKUP(VLOOKUP(E55,aki,2,0),buin,3,0),"")</f>
        <v/>
      </c>
      <c r="Q55" s="327"/>
      <c r="R55" s="328" t="str">
        <f>IFERROR(VLOOKUP(VLOOKUP(E55,aki,2,0),buin,9,0),"")</f>
        <v/>
      </c>
      <c r="S55" s="329"/>
      <c r="T55" s="329"/>
      <c r="U55" s="329"/>
      <c r="V55" s="329"/>
      <c r="W55" s="330"/>
      <c r="X55" s="313" t="str">
        <f>IFERROR(VLOOKUP(VLOOKUP(E55,aki,2,0),buin,6,0),"")</f>
        <v/>
      </c>
      <c r="Y55" s="313"/>
      <c r="Z55" s="313"/>
      <c r="AA55" s="313"/>
      <c r="AB55" s="313"/>
      <c r="AC55" s="313"/>
      <c r="AD55" s="313" t="str">
        <f>IFERROR(VLOOKUP(VLOOKUP(E55,aki,2,0),buin,7,0),"")</f>
        <v/>
      </c>
      <c r="AE55" s="313"/>
      <c r="AF55" s="313"/>
      <c r="AG55" s="313"/>
      <c r="AH55" s="313"/>
      <c r="AI55" s="313"/>
      <c r="AJ55" s="287"/>
      <c r="AK55" s="287"/>
      <c r="AL55" s="287"/>
      <c r="AM55" s="287"/>
      <c r="AN55" s="287"/>
      <c r="AO55" s="314"/>
    </row>
    <row r="56" spans="1:41" ht="19.5" customHeight="1" thickBot="1">
      <c r="A56" s="342"/>
      <c r="B56" s="332"/>
      <c r="C56" s="332"/>
      <c r="D56" s="332"/>
      <c r="E56" s="343"/>
      <c r="F56" s="343"/>
      <c r="G56" s="343"/>
      <c r="H56" s="334" t="str">
        <f>IFERROR(VLOOKUP(VLOOKUP(E55,aki,2,0),buin,2,0),"")</f>
        <v/>
      </c>
      <c r="I56" s="335"/>
      <c r="J56" s="335"/>
      <c r="K56" s="335"/>
      <c r="L56" s="335"/>
      <c r="M56" s="335"/>
      <c r="N56" s="335"/>
      <c r="O56" s="336"/>
      <c r="P56" s="344"/>
      <c r="Q56" s="344"/>
      <c r="R56" s="337" t="str">
        <f>IFERROR(IF(VLOOKUP(VLOOKUP(E55,aki,2,0),buin,5,0)=0,VLOOKUP(VLOOKUP(E55,aki,2,0),buin,4,0),VLOOKUP(VLOOKUP(E55,aki,2,0),buin,4,0)&amp;"("&amp;VLOOKUP(VLOOKUP(E55,aki,2,0),buin,5,0)&amp;")"),"")</f>
        <v/>
      </c>
      <c r="S56" s="338"/>
      <c r="T56" s="338"/>
      <c r="U56" s="338"/>
      <c r="V56" s="338"/>
      <c r="W56" s="339"/>
      <c r="X56" s="331"/>
      <c r="Y56" s="331"/>
      <c r="Z56" s="331"/>
      <c r="AA56" s="331"/>
      <c r="AB56" s="331"/>
      <c r="AC56" s="331"/>
      <c r="AD56" s="331"/>
      <c r="AE56" s="331"/>
      <c r="AF56" s="331"/>
      <c r="AG56" s="331"/>
      <c r="AH56" s="331"/>
      <c r="AI56" s="331"/>
      <c r="AJ56" s="332"/>
      <c r="AK56" s="332"/>
      <c r="AL56" s="332"/>
      <c r="AM56" s="332"/>
      <c r="AN56" s="332"/>
      <c r="AO56" s="333"/>
    </row>
    <row r="57" spans="1:41">
      <c r="AE57" t="s">
        <v>147</v>
      </c>
    </row>
    <row r="59" spans="1:41">
      <c r="D59" s="3" t="s">
        <v>148</v>
      </c>
    </row>
    <row r="61" spans="1:41" ht="17.25" customHeight="1">
      <c r="X61" s="340">
        <f>G8</f>
        <v>0</v>
      </c>
      <c r="Y61" s="340"/>
      <c r="Z61" s="340"/>
      <c r="AA61" s="340"/>
      <c r="AB61" s="340"/>
      <c r="AC61" s="340"/>
      <c r="AD61" s="340"/>
      <c r="AE61" s="340"/>
      <c r="AF61" s="340"/>
      <c r="AG61" s="340"/>
      <c r="AH61" s="340"/>
      <c r="AI61" s="340"/>
      <c r="AJ61" s="340"/>
      <c r="AK61" s="340"/>
      <c r="AL61" s="340"/>
    </row>
    <row r="62" spans="1:41" ht="20.25" customHeight="1">
      <c r="R62" s="285" t="s">
        <v>149</v>
      </c>
      <c r="S62" s="285"/>
      <c r="T62" s="285"/>
      <c r="U62" s="285"/>
      <c r="V62" s="285"/>
      <c r="W62" s="62"/>
      <c r="X62" s="62"/>
      <c r="Y62" s="341">
        <f>G10</f>
        <v>0</v>
      </c>
      <c r="Z62" s="341"/>
      <c r="AA62" s="341"/>
      <c r="AB62" s="341"/>
      <c r="AC62" s="341"/>
      <c r="AD62" s="341"/>
      <c r="AE62" s="341"/>
      <c r="AF62" s="341"/>
      <c r="AG62" s="341"/>
      <c r="AH62" s="341"/>
      <c r="AI62" s="341"/>
      <c r="AJ62" s="341"/>
      <c r="AK62" s="341"/>
      <c r="AL62" s="341"/>
      <c r="AM62" s="63" t="s">
        <v>150</v>
      </c>
    </row>
  </sheetData>
  <mergeCells count="238">
    <mergeCell ref="AD55:AI56"/>
    <mergeCell ref="AJ55:AO56"/>
    <mergeCell ref="H56:O56"/>
    <mergeCell ref="R56:W56"/>
    <mergeCell ref="X61:AL61"/>
    <mergeCell ref="R62:V62"/>
    <mergeCell ref="Y62:AL62"/>
    <mergeCell ref="AD53:AI54"/>
    <mergeCell ref="AJ53:AO54"/>
    <mergeCell ref="H54:O54"/>
    <mergeCell ref="R54:W54"/>
    <mergeCell ref="AD51:AI52"/>
    <mergeCell ref="AJ51:AO52"/>
    <mergeCell ref="H52:O52"/>
    <mergeCell ref="R52:W52"/>
    <mergeCell ref="A53:D54"/>
    <mergeCell ref="E53:G54"/>
    <mergeCell ref="H53:O53"/>
    <mergeCell ref="P53:Q54"/>
    <mergeCell ref="R53:W53"/>
    <mergeCell ref="X53:AC54"/>
    <mergeCell ref="A51:D52"/>
    <mergeCell ref="E51:G52"/>
    <mergeCell ref="H51:O51"/>
    <mergeCell ref="P51:Q52"/>
    <mergeCell ref="R51:W51"/>
    <mergeCell ref="X51:AC52"/>
    <mergeCell ref="A55:D56"/>
    <mergeCell ref="E55:G56"/>
    <mergeCell ref="H55:O55"/>
    <mergeCell ref="P55:Q56"/>
    <mergeCell ref="R55:W55"/>
    <mergeCell ref="X55:AC56"/>
    <mergeCell ref="A49:D50"/>
    <mergeCell ref="E49:G50"/>
    <mergeCell ref="H49:O49"/>
    <mergeCell ref="P49:Q50"/>
    <mergeCell ref="R49:W49"/>
    <mergeCell ref="X49:AC50"/>
    <mergeCell ref="AD49:AI50"/>
    <mergeCell ref="AJ49:AO50"/>
    <mergeCell ref="H50:O50"/>
    <mergeCell ref="R50:W50"/>
    <mergeCell ref="A47:D48"/>
    <mergeCell ref="E47:G48"/>
    <mergeCell ref="H47:O47"/>
    <mergeCell ref="P47:Q48"/>
    <mergeCell ref="R47:W47"/>
    <mergeCell ref="X47:AC48"/>
    <mergeCell ref="AD47:AI48"/>
    <mergeCell ref="AJ47:AO48"/>
    <mergeCell ref="H48:O48"/>
    <mergeCell ref="R48:W48"/>
    <mergeCell ref="A45:D46"/>
    <mergeCell ref="E45:G46"/>
    <mergeCell ref="H45:O45"/>
    <mergeCell ref="P45:Q46"/>
    <mergeCell ref="R45:W45"/>
    <mergeCell ref="X45:AC46"/>
    <mergeCell ref="AD45:AI46"/>
    <mergeCell ref="AJ45:AO46"/>
    <mergeCell ref="H46:O46"/>
    <mergeCell ref="R46:W46"/>
    <mergeCell ref="A43:D44"/>
    <mergeCell ref="E43:G44"/>
    <mergeCell ref="H43:O43"/>
    <mergeCell ref="P43:Q44"/>
    <mergeCell ref="R43:W43"/>
    <mergeCell ref="X43:AC44"/>
    <mergeCell ref="AD43:AI44"/>
    <mergeCell ref="AJ43:AO44"/>
    <mergeCell ref="H44:O44"/>
    <mergeCell ref="R44:W44"/>
    <mergeCell ref="A41:D42"/>
    <mergeCell ref="E41:G42"/>
    <mergeCell ref="H41:O41"/>
    <mergeCell ref="P41:Q42"/>
    <mergeCell ref="R41:W41"/>
    <mergeCell ref="X41:AC42"/>
    <mergeCell ref="AD41:AI42"/>
    <mergeCell ref="AJ41:AO42"/>
    <mergeCell ref="H42:O42"/>
    <mergeCell ref="R42:W42"/>
    <mergeCell ref="A39:D40"/>
    <mergeCell ref="E39:G40"/>
    <mergeCell ref="H39:O39"/>
    <mergeCell ref="P39:Q40"/>
    <mergeCell ref="R39:W39"/>
    <mergeCell ref="X39:AC40"/>
    <mergeCell ref="AD39:AI40"/>
    <mergeCell ref="AJ39:AO40"/>
    <mergeCell ref="H40:O40"/>
    <mergeCell ref="R40:W40"/>
    <mergeCell ref="A37:D38"/>
    <mergeCell ref="E37:G38"/>
    <mergeCell ref="H37:O37"/>
    <mergeCell ref="P37:Q38"/>
    <mergeCell ref="R37:W37"/>
    <mergeCell ref="X37:AC38"/>
    <mergeCell ref="AD37:AI38"/>
    <mergeCell ref="AJ37:AO38"/>
    <mergeCell ref="H38:O38"/>
    <mergeCell ref="R38:W38"/>
    <mergeCell ref="A35:D36"/>
    <mergeCell ref="E35:G36"/>
    <mergeCell ref="H35:O35"/>
    <mergeCell ref="P35:Q36"/>
    <mergeCell ref="R35:W35"/>
    <mergeCell ref="X35:AC36"/>
    <mergeCell ref="AD35:AI36"/>
    <mergeCell ref="AJ35:AO36"/>
    <mergeCell ref="H36:O36"/>
    <mergeCell ref="R36:W36"/>
    <mergeCell ref="A33:D34"/>
    <mergeCell ref="E33:G34"/>
    <mergeCell ref="H33:O33"/>
    <mergeCell ref="P33:Q34"/>
    <mergeCell ref="R33:W33"/>
    <mergeCell ref="X33:AC34"/>
    <mergeCell ref="AD33:AI34"/>
    <mergeCell ref="AJ33:AO34"/>
    <mergeCell ref="H34:O34"/>
    <mergeCell ref="R34:W34"/>
    <mergeCell ref="A31:D32"/>
    <mergeCell ref="E31:G32"/>
    <mergeCell ref="H31:O31"/>
    <mergeCell ref="P31:Q32"/>
    <mergeCell ref="R31:W31"/>
    <mergeCell ref="X31:AC32"/>
    <mergeCell ref="AD31:AI32"/>
    <mergeCell ref="AJ31:AO32"/>
    <mergeCell ref="H32:O32"/>
    <mergeCell ref="R32:W32"/>
    <mergeCell ref="A29:D30"/>
    <mergeCell ref="E29:G30"/>
    <mergeCell ref="H29:O29"/>
    <mergeCell ref="P29:Q30"/>
    <mergeCell ref="R29:W29"/>
    <mergeCell ref="X29:AC30"/>
    <mergeCell ref="AD29:AI30"/>
    <mergeCell ref="AJ29:AO30"/>
    <mergeCell ref="H30:O30"/>
    <mergeCell ref="R30:W30"/>
    <mergeCell ref="A27:D28"/>
    <mergeCell ref="E27:G28"/>
    <mergeCell ref="H27:O27"/>
    <mergeCell ref="P27:Q28"/>
    <mergeCell ref="R27:W27"/>
    <mergeCell ref="X27:AC28"/>
    <mergeCell ref="AD27:AI28"/>
    <mergeCell ref="AJ27:AO28"/>
    <mergeCell ref="H28:O28"/>
    <mergeCell ref="R28:W28"/>
    <mergeCell ref="A25:D26"/>
    <mergeCell ref="E25:G26"/>
    <mergeCell ref="H25:O25"/>
    <mergeCell ref="P25:Q26"/>
    <mergeCell ref="R25:W25"/>
    <mergeCell ref="X25:AC26"/>
    <mergeCell ref="AD25:AI26"/>
    <mergeCell ref="AJ25:AO26"/>
    <mergeCell ref="H26:O26"/>
    <mergeCell ref="R26:W26"/>
    <mergeCell ref="A23:D24"/>
    <mergeCell ref="E23:G24"/>
    <mergeCell ref="H23:O23"/>
    <mergeCell ref="P23:Q24"/>
    <mergeCell ref="R23:W23"/>
    <mergeCell ref="X23:AC24"/>
    <mergeCell ref="AD23:AI24"/>
    <mergeCell ref="AJ23:AO24"/>
    <mergeCell ref="H24:O24"/>
    <mergeCell ref="R24:W24"/>
    <mergeCell ref="A21:D22"/>
    <mergeCell ref="E21:G22"/>
    <mergeCell ref="H21:O21"/>
    <mergeCell ref="P21:Q22"/>
    <mergeCell ref="R21:W21"/>
    <mergeCell ref="X21:AC22"/>
    <mergeCell ref="AD21:AI22"/>
    <mergeCell ref="AJ21:AO22"/>
    <mergeCell ref="H22:O22"/>
    <mergeCell ref="R22:W22"/>
    <mergeCell ref="A19:D20"/>
    <mergeCell ref="E19:G20"/>
    <mergeCell ref="H19:O19"/>
    <mergeCell ref="P19:Q20"/>
    <mergeCell ref="R19:W19"/>
    <mergeCell ref="X19:AC20"/>
    <mergeCell ref="AD19:AI20"/>
    <mergeCell ref="AJ19:AO20"/>
    <mergeCell ref="H20:O20"/>
    <mergeCell ref="R20:W20"/>
    <mergeCell ref="A17:D18"/>
    <mergeCell ref="E17:G18"/>
    <mergeCell ref="H17:O17"/>
    <mergeCell ref="P17:Q18"/>
    <mergeCell ref="R17:W17"/>
    <mergeCell ref="X17:AC18"/>
    <mergeCell ref="AD17:AI18"/>
    <mergeCell ref="AJ17:AO18"/>
    <mergeCell ref="H18:O18"/>
    <mergeCell ref="R18:W18"/>
    <mergeCell ref="AI12:AN12"/>
    <mergeCell ref="A15:D16"/>
    <mergeCell ref="E15:G16"/>
    <mergeCell ref="H15:O15"/>
    <mergeCell ref="P15:Q16"/>
    <mergeCell ref="R15:W15"/>
    <mergeCell ref="X15:X16"/>
    <mergeCell ref="Y15:Z16"/>
    <mergeCell ref="AA15:AC16"/>
    <mergeCell ref="AD15:AI16"/>
    <mergeCell ref="B12:F12"/>
    <mergeCell ref="G12:M12"/>
    <mergeCell ref="N12:O12"/>
    <mergeCell ref="P12:U12"/>
    <mergeCell ref="Y12:AD12"/>
    <mergeCell ref="AE12:AH12"/>
    <mergeCell ref="AJ15:AO15"/>
    <mergeCell ref="H16:O16"/>
    <mergeCell ref="R16:W16"/>
    <mergeCell ref="AJ16:AO16"/>
    <mergeCell ref="B10:F10"/>
    <mergeCell ref="G10:O10"/>
    <mergeCell ref="P10:V10"/>
    <mergeCell ref="W10:AD10"/>
    <mergeCell ref="AE10:AF10"/>
    <mergeCell ref="AG10:AN10"/>
    <mergeCell ref="B1:G1"/>
    <mergeCell ref="B2:G4"/>
    <mergeCell ref="N3:AG3"/>
    <mergeCell ref="B8:F8"/>
    <mergeCell ref="G8:O8"/>
    <mergeCell ref="Q8:T8"/>
    <mergeCell ref="U8:AD8"/>
    <mergeCell ref="AE8:AF8"/>
    <mergeCell ref="AG8:AN8"/>
  </mergeCells>
  <phoneticPr fontId="6"/>
  <printOptions horizontalCentered="1"/>
  <pageMargins left="0.59055118110236227" right="0.59055118110236227" top="0.78740157480314965" bottom="0.78740157480314965" header="0.51181102362204722" footer="0.51181102362204722"/>
  <pageSetup paperSize="8" scale="115" orientation="portrait" horizontalDpi="4294967293" verticalDpi="300" r:id="rId1"/>
  <headerFooter alignWithMargins="0"/>
  <ignoredErrors>
    <ignoredError sqref="H17:W54"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54"/>
  <sheetViews>
    <sheetView zoomScaleNormal="100" zoomScalePageLayoutView="69" workbookViewId="0"/>
  </sheetViews>
  <sheetFormatPr defaultColWidth="10" defaultRowHeight="13.5"/>
  <cols>
    <col min="1" max="31" width="3.125" style="223" customWidth="1"/>
    <col min="32" max="16384" width="10" style="223"/>
  </cols>
  <sheetData>
    <row r="1" spans="1:27">
      <c r="B1" s="223" t="s">
        <v>157</v>
      </c>
    </row>
    <row r="2" spans="1:27">
      <c r="A2" s="224"/>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6"/>
    </row>
    <row r="3" spans="1:27">
      <c r="A3" s="227"/>
      <c r="AA3" s="228"/>
    </row>
    <row r="4" spans="1:27" ht="30.75" customHeight="1">
      <c r="A4" s="227"/>
      <c r="I4" s="229"/>
      <c r="J4" s="420" t="s">
        <v>158</v>
      </c>
      <c r="K4" s="420"/>
      <c r="L4" s="420"/>
      <c r="M4" s="420"/>
      <c r="N4" s="420"/>
      <c r="O4" s="420"/>
      <c r="P4" s="420"/>
      <c r="Q4" s="420"/>
      <c r="R4" s="420"/>
      <c r="S4" s="420"/>
      <c r="AA4" s="228"/>
    </row>
    <row r="5" spans="1:27" ht="9.75" customHeight="1">
      <c r="A5" s="227"/>
      <c r="AA5" s="228"/>
    </row>
    <row r="6" spans="1:27" ht="13.5" customHeight="1">
      <c r="A6" s="227"/>
      <c r="F6" s="230" t="s">
        <v>159</v>
      </c>
      <c r="AA6" s="228"/>
    </row>
    <row r="7" spans="1:27" ht="12.75" customHeight="1">
      <c r="A7" s="227"/>
      <c r="AA7" s="228"/>
    </row>
    <row r="8" spans="1:27" ht="14.25">
      <c r="A8" s="227"/>
      <c r="F8" s="421" t="s">
        <v>160</v>
      </c>
      <c r="G8" s="421"/>
      <c r="H8" s="421"/>
      <c r="I8" s="231"/>
      <c r="J8" s="231"/>
      <c r="K8" s="231"/>
      <c r="L8" s="231"/>
      <c r="M8" s="231"/>
      <c r="N8" s="231"/>
      <c r="O8" s="231"/>
      <c r="P8" s="231"/>
      <c r="Q8" s="231"/>
      <c r="R8" s="231"/>
      <c r="S8" s="231"/>
      <c r="AA8" s="228"/>
    </row>
    <row r="9" spans="1:27" ht="13.5" customHeight="1">
      <c r="A9" s="227"/>
      <c r="AA9" s="228"/>
    </row>
    <row r="10" spans="1:27" ht="13.5" customHeight="1">
      <c r="A10" s="227"/>
      <c r="T10" s="422" t="s">
        <v>161</v>
      </c>
      <c r="AA10" s="228"/>
    </row>
    <row r="11" spans="1:27" ht="14.25">
      <c r="A11" s="227"/>
      <c r="F11" s="421" t="s">
        <v>162</v>
      </c>
      <c r="G11" s="421"/>
      <c r="H11" s="421"/>
      <c r="I11" s="231"/>
      <c r="J11" s="231"/>
      <c r="K11" s="231"/>
      <c r="L11" s="231"/>
      <c r="M11" s="231"/>
      <c r="N11" s="231"/>
      <c r="O11" s="231"/>
      <c r="P11" s="231"/>
      <c r="Q11" s="231"/>
      <c r="R11" s="231"/>
      <c r="S11" s="231"/>
      <c r="T11" s="422"/>
      <c r="AA11" s="228"/>
    </row>
    <row r="12" spans="1:27">
      <c r="A12" s="227"/>
      <c r="AA12" s="228"/>
    </row>
    <row r="13" spans="1:27">
      <c r="A13" s="227"/>
      <c r="C13" s="223" t="s">
        <v>337</v>
      </c>
      <c r="AA13" s="228"/>
    </row>
    <row r="14" spans="1:27">
      <c r="A14" s="227"/>
      <c r="C14" s="223" t="s">
        <v>338</v>
      </c>
      <c r="AA14" s="228"/>
    </row>
    <row r="15" spans="1:27">
      <c r="A15" s="227"/>
      <c r="C15" s="223" t="s">
        <v>339</v>
      </c>
      <c r="AA15" s="228"/>
    </row>
    <row r="16" spans="1:27">
      <c r="A16" s="227"/>
      <c r="AA16" s="228"/>
    </row>
    <row r="17" spans="1:27" ht="15">
      <c r="A17" s="227"/>
      <c r="O17" s="232" t="s">
        <v>322</v>
      </c>
      <c r="AA17" s="228"/>
    </row>
    <row r="18" spans="1:27">
      <c r="A18" s="227"/>
      <c r="AA18" s="228"/>
    </row>
    <row r="19" spans="1:27">
      <c r="A19" s="227"/>
      <c r="AA19" s="228"/>
    </row>
    <row r="20" spans="1:27" ht="14.25" customHeight="1">
      <c r="A20" s="227"/>
      <c r="G20" s="419" t="s">
        <v>165</v>
      </c>
      <c r="H20" s="419"/>
      <c r="I20" s="419"/>
      <c r="J20" s="419"/>
      <c r="K20" s="231"/>
      <c r="L20" s="231"/>
      <c r="M20" s="231"/>
      <c r="N20" s="231"/>
      <c r="O20" s="231"/>
      <c r="P20" s="231"/>
      <c r="Q20" s="231"/>
      <c r="R20" s="231"/>
      <c r="S20" s="231"/>
      <c r="T20" s="231"/>
      <c r="U20" s="231"/>
      <c r="AA20" s="228"/>
    </row>
    <row r="21" spans="1:27">
      <c r="A21" s="227"/>
      <c r="AA21" s="228"/>
    </row>
    <row r="22" spans="1:27" ht="14.25" customHeight="1">
      <c r="A22" s="227"/>
      <c r="G22" s="419" t="s">
        <v>166</v>
      </c>
      <c r="H22" s="419"/>
      <c r="I22" s="419"/>
      <c r="J22" s="419"/>
      <c r="K22" s="231"/>
      <c r="L22" s="231"/>
      <c r="M22" s="231"/>
      <c r="N22" s="231"/>
      <c r="O22" s="231"/>
      <c r="P22" s="231"/>
      <c r="Q22" s="231"/>
      <c r="R22" s="231"/>
      <c r="S22" s="231"/>
      <c r="T22" s="231"/>
      <c r="U22" s="233" t="s">
        <v>167</v>
      </c>
      <c r="AA22" s="228"/>
    </row>
    <row r="23" spans="1:27">
      <c r="A23" s="227"/>
      <c r="AA23" s="228"/>
    </row>
    <row r="24" spans="1:27">
      <c r="A24" s="227"/>
      <c r="H24" s="223" t="s">
        <v>168</v>
      </c>
      <c r="AA24" s="228"/>
    </row>
    <row r="25" spans="1:27">
      <c r="A25" s="234"/>
      <c r="B25" s="235"/>
      <c r="C25" s="235"/>
      <c r="D25" s="235"/>
      <c r="E25" s="235"/>
      <c r="F25" s="235"/>
      <c r="G25" s="235"/>
      <c r="H25" s="235"/>
      <c r="I25" s="235"/>
      <c r="J25" s="235"/>
      <c r="K25" s="235"/>
      <c r="L25" s="235"/>
      <c r="M25" s="235"/>
      <c r="N25" s="235"/>
      <c r="O25" s="235"/>
      <c r="P25" s="235"/>
      <c r="Q25" s="235"/>
      <c r="R25" s="235"/>
      <c r="S25" s="235"/>
      <c r="T25" s="235"/>
      <c r="U25" s="235"/>
      <c r="V25" s="235"/>
      <c r="W25" s="235"/>
      <c r="X25" s="235"/>
      <c r="Y25" s="235"/>
      <c r="Z25" s="235"/>
      <c r="AA25" s="236"/>
    </row>
    <row r="28" spans="1:27">
      <c r="A28" s="237"/>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37"/>
    </row>
    <row r="30" spans="1:27">
      <c r="B30" s="223" t="s">
        <v>157</v>
      </c>
    </row>
    <row r="31" spans="1:27">
      <c r="A31" s="224"/>
      <c r="B31" s="225"/>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6"/>
    </row>
    <row r="32" spans="1:27">
      <c r="A32" s="227"/>
      <c r="AA32" s="228"/>
    </row>
    <row r="33" spans="1:27" ht="30.75" customHeight="1">
      <c r="A33" s="227"/>
      <c r="I33" s="229"/>
      <c r="J33" s="420" t="s">
        <v>158</v>
      </c>
      <c r="K33" s="420"/>
      <c r="L33" s="420"/>
      <c r="M33" s="420"/>
      <c r="N33" s="420"/>
      <c r="O33" s="420"/>
      <c r="P33" s="420"/>
      <c r="Q33" s="420"/>
      <c r="R33" s="420"/>
      <c r="S33" s="420"/>
      <c r="AA33" s="228"/>
    </row>
    <row r="34" spans="1:27" ht="10.5" customHeight="1">
      <c r="A34" s="227"/>
      <c r="AA34" s="228"/>
    </row>
    <row r="35" spans="1:27" ht="14.25" customHeight="1">
      <c r="A35" s="227"/>
      <c r="F35" s="230" t="s">
        <v>159</v>
      </c>
      <c r="AA35" s="228"/>
    </row>
    <row r="36" spans="1:27" ht="13.5" customHeight="1">
      <c r="A36" s="227"/>
      <c r="AA36" s="228"/>
    </row>
    <row r="37" spans="1:27" ht="14.25">
      <c r="A37" s="227"/>
      <c r="F37" s="421" t="s">
        <v>160</v>
      </c>
      <c r="G37" s="421"/>
      <c r="H37" s="421"/>
      <c r="I37" s="231"/>
      <c r="J37" s="231"/>
      <c r="K37" s="231"/>
      <c r="L37" s="231"/>
      <c r="M37" s="231"/>
      <c r="N37" s="231"/>
      <c r="O37" s="231"/>
      <c r="P37" s="231"/>
      <c r="Q37" s="231"/>
      <c r="R37" s="231"/>
      <c r="S37" s="231"/>
      <c r="AA37" s="228"/>
    </row>
    <row r="38" spans="1:27" ht="13.5" customHeight="1">
      <c r="A38" s="227"/>
      <c r="AA38" s="228"/>
    </row>
    <row r="39" spans="1:27" ht="13.5" customHeight="1">
      <c r="A39" s="227"/>
      <c r="T39" s="422" t="s">
        <v>161</v>
      </c>
      <c r="AA39" s="228"/>
    </row>
    <row r="40" spans="1:27" ht="14.25">
      <c r="A40" s="227"/>
      <c r="F40" s="421" t="s">
        <v>162</v>
      </c>
      <c r="G40" s="421"/>
      <c r="H40" s="421"/>
      <c r="I40" s="231"/>
      <c r="J40" s="231"/>
      <c r="K40" s="231"/>
      <c r="L40" s="231"/>
      <c r="M40" s="231"/>
      <c r="N40" s="231"/>
      <c r="O40" s="231"/>
      <c r="P40" s="231"/>
      <c r="Q40" s="231"/>
      <c r="R40" s="231"/>
      <c r="S40" s="231"/>
      <c r="T40" s="422"/>
      <c r="AA40" s="228"/>
    </row>
    <row r="41" spans="1:27">
      <c r="A41" s="227"/>
      <c r="AA41" s="228"/>
    </row>
    <row r="42" spans="1:27">
      <c r="A42" s="227"/>
      <c r="C42" s="223" t="s">
        <v>337</v>
      </c>
      <c r="AA42" s="228"/>
    </row>
    <row r="43" spans="1:27">
      <c r="A43" s="227"/>
      <c r="C43" s="223" t="s">
        <v>338</v>
      </c>
      <c r="AA43" s="228"/>
    </row>
    <row r="44" spans="1:27">
      <c r="A44" s="227"/>
      <c r="C44" s="223" t="s">
        <v>339</v>
      </c>
      <c r="AA44" s="228"/>
    </row>
    <row r="45" spans="1:27">
      <c r="A45" s="227"/>
      <c r="AA45" s="228"/>
    </row>
    <row r="46" spans="1:27" ht="15">
      <c r="A46" s="227"/>
      <c r="O46" s="232" t="s">
        <v>322</v>
      </c>
      <c r="AA46" s="228"/>
    </row>
    <row r="47" spans="1:27">
      <c r="A47" s="227"/>
      <c r="AA47" s="228"/>
    </row>
    <row r="48" spans="1:27">
      <c r="A48" s="227"/>
      <c r="AA48" s="228"/>
    </row>
    <row r="49" spans="1:27" ht="14.25" customHeight="1">
      <c r="A49" s="227"/>
      <c r="G49" s="419" t="s">
        <v>165</v>
      </c>
      <c r="H49" s="419"/>
      <c r="I49" s="419"/>
      <c r="J49" s="419"/>
      <c r="K49" s="231"/>
      <c r="L49" s="231"/>
      <c r="M49" s="231"/>
      <c r="N49" s="231"/>
      <c r="O49" s="231"/>
      <c r="P49" s="231"/>
      <c r="Q49" s="231"/>
      <c r="R49" s="231"/>
      <c r="S49" s="231"/>
      <c r="T49" s="231"/>
      <c r="U49" s="231"/>
      <c r="AA49" s="228"/>
    </row>
    <row r="50" spans="1:27">
      <c r="A50" s="227"/>
      <c r="AA50" s="228"/>
    </row>
    <row r="51" spans="1:27" ht="14.25" customHeight="1">
      <c r="A51" s="227"/>
      <c r="G51" s="419" t="s">
        <v>166</v>
      </c>
      <c r="H51" s="419"/>
      <c r="I51" s="419"/>
      <c r="J51" s="419"/>
      <c r="K51" s="231"/>
      <c r="L51" s="231"/>
      <c r="M51" s="231"/>
      <c r="N51" s="231"/>
      <c r="O51" s="231"/>
      <c r="P51" s="231"/>
      <c r="Q51" s="231"/>
      <c r="R51" s="231"/>
      <c r="S51" s="231"/>
      <c r="T51" s="231"/>
      <c r="U51" s="233" t="s">
        <v>167</v>
      </c>
      <c r="AA51" s="228"/>
    </row>
    <row r="52" spans="1:27">
      <c r="A52" s="227"/>
      <c r="AA52" s="228"/>
    </row>
    <row r="53" spans="1:27">
      <c r="A53" s="227"/>
      <c r="H53" s="223" t="s">
        <v>168</v>
      </c>
      <c r="AA53" s="228"/>
    </row>
    <row r="54" spans="1:27">
      <c r="A54" s="234"/>
      <c r="B54" s="235"/>
      <c r="C54" s="235"/>
      <c r="D54" s="235"/>
      <c r="E54" s="235"/>
      <c r="F54" s="235"/>
      <c r="G54" s="235"/>
      <c r="H54" s="235"/>
      <c r="I54" s="235"/>
      <c r="J54" s="235"/>
      <c r="K54" s="235"/>
      <c r="L54" s="235"/>
      <c r="M54" s="235"/>
      <c r="N54" s="235"/>
      <c r="O54" s="235"/>
      <c r="P54" s="235"/>
      <c r="Q54" s="235"/>
      <c r="R54" s="235"/>
      <c r="S54" s="235"/>
      <c r="T54" s="235"/>
      <c r="U54" s="235"/>
      <c r="V54" s="235"/>
      <c r="W54" s="235"/>
      <c r="X54" s="235"/>
      <c r="Y54" s="235"/>
      <c r="Z54" s="235"/>
      <c r="AA54" s="236"/>
    </row>
  </sheetData>
  <mergeCells count="12">
    <mergeCell ref="G51:J51"/>
    <mergeCell ref="J4:S4"/>
    <mergeCell ref="F8:H8"/>
    <mergeCell ref="T10:T11"/>
    <mergeCell ref="F11:H11"/>
    <mergeCell ref="G20:J20"/>
    <mergeCell ref="G22:J22"/>
    <mergeCell ref="J33:S33"/>
    <mergeCell ref="F37:H37"/>
    <mergeCell ref="T39:T40"/>
    <mergeCell ref="F40:H40"/>
    <mergeCell ref="G49:J49"/>
  </mergeCells>
  <phoneticPr fontId="6"/>
  <printOptions horizontalCentered="1" verticalCentered="1"/>
  <pageMargins left="0.70866141732283472" right="0.62992125984251968" top="0.62992125984251968" bottom="0.62992125984251968" header="0.31496062992125984" footer="0.31496062992125984"/>
  <pageSetup paperSize="9" scale="99" orientation="portrait" horizontalDpi="300" verticalDpi="300" r:id="rId1"/>
  <headerFooter>
    <oddHeader xml:space="preserve">&amp;R&amp;18
</oddHeader>
  </headerFooter>
  <rowBreaks count="1" manualBreakCount="1">
    <brk id="54" max="2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sheetPr>
  <dimension ref="A1:AA54"/>
  <sheetViews>
    <sheetView workbookViewId="0">
      <selection activeCell="E3" sqref="E3:G4"/>
    </sheetView>
  </sheetViews>
  <sheetFormatPr defaultColWidth="10" defaultRowHeight="13.5"/>
  <cols>
    <col min="1" max="31" width="3.125" style="74" customWidth="1"/>
    <col min="32" max="16384" width="10" style="74"/>
  </cols>
  <sheetData>
    <row r="1" spans="1:27">
      <c r="B1" s="74" t="s">
        <v>157</v>
      </c>
    </row>
    <row r="2" spans="1:27">
      <c r="A2" s="87"/>
      <c r="B2" s="86"/>
      <c r="C2" s="86"/>
      <c r="D2" s="86"/>
      <c r="E2" s="86"/>
      <c r="F2" s="86"/>
      <c r="G2" s="86"/>
      <c r="H2" s="86"/>
      <c r="I2" s="86"/>
      <c r="J2" s="86"/>
      <c r="K2" s="86"/>
      <c r="L2" s="86"/>
      <c r="M2" s="86"/>
      <c r="N2" s="86"/>
      <c r="O2" s="86"/>
      <c r="P2" s="86"/>
      <c r="Q2" s="86"/>
      <c r="R2" s="86"/>
      <c r="S2" s="86"/>
      <c r="T2" s="86"/>
      <c r="U2" s="86"/>
      <c r="V2" s="86"/>
      <c r="W2" s="86"/>
      <c r="X2" s="86"/>
      <c r="Y2" s="86"/>
      <c r="Z2" s="86"/>
      <c r="AA2" s="85"/>
    </row>
    <row r="3" spans="1:27">
      <c r="A3" s="79"/>
      <c r="AA3" s="78"/>
    </row>
    <row r="4" spans="1:27" ht="30.75" customHeight="1">
      <c r="A4" s="79"/>
      <c r="I4" s="84"/>
      <c r="J4" s="424" t="s">
        <v>158</v>
      </c>
      <c r="K4" s="424"/>
      <c r="L4" s="424"/>
      <c r="M4" s="424"/>
      <c r="N4" s="424"/>
      <c r="O4" s="424"/>
      <c r="P4" s="424"/>
      <c r="Q4" s="424"/>
      <c r="R4" s="424"/>
      <c r="S4" s="424"/>
      <c r="AA4" s="78"/>
    </row>
    <row r="5" spans="1:27" ht="9.75" customHeight="1">
      <c r="A5" s="79"/>
      <c r="AA5" s="78"/>
    </row>
    <row r="6" spans="1:27" ht="13.5" customHeight="1">
      <c r="A6" s="79"/>
      <c r="F6" s="83" t="s">
        <v>159</v>
      </c>
      <c r="AA6" s="78"/>
    </row>
    <row r="7" spans="1:27" ht="12.75" customHeight="1">
      <c r="A7" s="79"/>
      <c r="AA7" s="78"/>
    </row>
    <row r="8" spans="1:27" ht="14.25">
      <c r="A8" s="79"/>
      <c r="F8" s="425" t="s">
        <v>160</v>
      </c>
      <c r="G8" s="425"/>
      <c r="H8" s="425"/>
      <c r="I8" s="81"/>
      <c r="J8" s="81"/>
      <c r="K8" s="81"/>
      <c r="L8" s="81"/>
      <c r="M8" s="81"/>
      <c r="N8" s="81"/>
      <c r="O8" s="81"/>
      <c r="P8" s="81"/>
      <c r="Q8" s="81"/>
      <c r="R8" s="81"/>
      <c r="S8" s="81"/>
      <c r="AA8" s="78"/>
    </row>
    <row r="9" spans="1:27" ht="13.5" customHeight="1">
      <c r="A9" s="79"/>
      <c r="AA9" s="78"/>
    </row>
    <row r="10" spans="1:27" ht="13.5" customHeight="1">
      <c r="A10" s="79"/>
      <c r="T10" s="426" t="s">
        <v>161</v>
      </c>
      <c r="AA10" s="78"/>
    </row>
    <row r="11" spans="1:27" ht="14.25">
      <c r="A11" s="79"/>
      <c r="F11" s="425" t="s">
        <v>162</v>
      </c>
      <c r="G11" s="425"/>
      <c r="H11" s="425"/>
      <c r="I11" s="81"/>
      <c r="J11" s="81"/>
      <c r="K11" s="81"/>
      <c r="L11" s="81"/>
      <c r="M11" s="81"/>
      <c r="N11" s="81"/>
      <c r="O11" s="81"/>
      <c r="P11" s="81"/>
      <c r="Q11" s="81"/>
      <c r="R11" s="81"/>
      <c r="S11" s="81"/>
      <c r="T11" s="426"/>
      <c r="AA11" s="78"/>
    </row>
    <row r="12" spans="1:27">
      <c r="A12" s="79"/>
      <c r="AA12" s="78"/>
    </row>
    <row r="13" spans="1:27">
      <c r="A13" s="79"/>
      <c r="C13" s="74" t="s">
        <v>324</v>
      </c>
      <c r="AA13" s="78"/>
    </row>
    <row r="14" spans="1:27">
      <c r="A14" s="79"/>
      <c r="C14" s="74" t="s">
        <v>163</v>
      </c>
      <c r="AA14" s="78"/>
    </row>
    <row r="15" spans="1:27">
      <c r="A15" s="79"/>
      <c r="C15" s="74" t="s">
        <v>164</v>
      </c>
      <c r="AA15" s="78"/>
    </row>
    <row r="16" spans="1:27">
      <c r="A16" s="79"/>
      <c r="AA16" s="78"/>
    </row>
    <row r="17" spans="1:27" ht="15">
      <c r="A17" s="79"/>
      <c r="O17" s="82" t="s">
        <v>322</v>
      </c>
      <c r="AA17" s="78"/>
    </row>
    <row r="18" spans="1:27">
      <c r="A18" s="79"/>
      <c r="AA18" s="78"/>
    </row>
    <row r="19" spans="1:27">
      <c r="A19" s="79"/>
      <c r="AA19" s="78"/>
    </row>
    <row r="20" spans="1:27" ht="14.25" customHeight="1">
      <c r="A20" s="79"/>
      <c r="G20" s="423" t="s">
        <v>165</v>
      </c>
      <c r="H20" s="423"/>
      <c r="I20" s="423"/>
      <c r="J20" s="423"/>
      <c r="K20" s="81"/>
      <c r="L20" s="81"/>
      <c r="M20" s="81"/>
      <c r="N20" s="81"/>
      <c r="O20" s="81"/>
      <c r="P20" s="81"/>
      <c r="Q20" s="81"/>
      <c r="R20" s="81"/>
      <c r="S20" s="81"/>
      <c r="T20" s="81"/>
      <c r="U20" s="81"/>
      <c r="AA20" s="78"/>
    </row>
    <row r="21" spans="1:27">
      <c r="A21" s="79"/>
      <c r="AA21" s="78"/>
    </row>
    <row r="22" spans="1:27" ht="14.25" customHeight="1">
      <c r="A22" s="79"/>
      <c r="G22" s="423" t="s">
        <v>166</v>
      </c>
      <c r="H22" s="423"/>
      <c r="I22" s="423"/>
      <c r="J22" s="423"/>
      <c r="K22" s="81"/>
      <c r="L22" s="81"/>
      <c r="M22" s="81"/>
      <c r="N22" s="81"/>
      <c r="O22" s="81"/>
      <c r="P22" s="81"/>
      <c r="Q22" s="81"/>
      <c r="R22" s="81"/>
      <c r="S22" s="81"/>
      <c r="T22" s="81"/>
      <c r="U22" s="80" t="s">
        <v>167</v>
      </c>
      <c r="AA22" s="78"/>
    </row>
    <row r="23" spans="1:27">
      <c r="A23" s="79"/>
      <c r="AA23" s="78"/>
    </row>
    <row r="24" spans="1:27">
      <c r="A24" s="79"/>
      <c r="H24" s="74" t="s">
        <v>168</v>
      </c>
      <c r="AA24" s="78"/>
    </row>
    <row r="25" spans="1:27">
      <c r="A25" s="77"/>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5"/>
    </row>
    <row r="28" spans="1:27">
      <c r="A28" s="88"/>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row>
    <row r="30" spans="1:27">
      <c r="B30" s="74" t="s">
        <v>157</v>
      </c>
    </row>
    <row r="31" spans="1:27">
      <c r="A31" s="87"/>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5"/>
    </row>
    <row r="32" spans="1:27">
      <c r="A32" s="79"/>
      <c r="AA32" s="78"/>
    </row>
    <row r="33" spans="1:27" ht="30.75" customHeight="1">
      <c r="A33" s="79"/>
      <c r="I33" s="84"/>
      <c r="J33" s="424" t="s">
        <v>158</v>
      </c>
      <c r="K33" s="424"/>
      <c r="L33" s="424"/>
      <c r="M33" s="424"/>
      <c r="N33" s="424"/>
      <c r="O33" s="424"/>
      <c r="P33" s="424"/>
      <c r="Q33" s="424"/>
      <c r="R33" s="424"/>
      <c r="S33" s="424"/>
      <c r="AA33" s="78"/>
    </row>
    <row r="34" spans="1:27" ht="10.5" customHeight="1">
      <c r="A34" s="79"/>
      <c r="AA34" s="78"/>
    </row>
    <row r="35" spans="1:27" ht="14.25" customHeight="1">
      <c r="A35" s="79"/>
      <c r="F35" s="83" t="s">
        <v>159</v>
      </c>
      <c r="AA35" s="78"/>
    </row>
    <row r="36" spans="1:27" ht="13.5" customHeight="1">
      <c r="A36" s="79"/>
      <c r="AA36" s="78"/>
    </row>
    <row r="37" spans="1:27" ht="14.25">
      <c r="A37" s="79"/>
      <c r="F37" s="425" t="s">
        <v>160</v>
      </c>
      <c r="G37" s="425"/>
      <c r="H37" s="425"/>
      <c r="I37" s="81"/>
      <c r="J37" s="81"/>
      <c r="K37" s="81"/>
      <c r="L37" s="81"/>
      <c r="M37" s="81"/>
      <c r="N37" s="81"/>
      <c r="O37" s="81"/>
      <c r="P37" s="81"/>
      <c r="Q37" s="81"/>
      <c r="R37" s="81"/>
      <c r="S37" s="81"/>
      <c r="AA37" s="78"/>
    </row>
    <row r="38" spans="1:27" ht="13.5" customHeight="1">
      <c r="A38" s="79"/>
      <c r="AA38" s="78"/>
    </row>
    <row r="39" spans="1:27" ht="13.5" customHeight="1">
      <c r="A39" s="79"/>
      <c r="T39" s="426" t="s">
        <v>161</v>
      </c>
      <c r="AA39" s="78"/>
    </row>
    <row r="40" spans="1:27" ht="14.25">
      <c r="A40" s="79"/>
      <c r="F40" s="425" t="s">
        <v>162</v>
      </c>
      <c r="G40" s="425"/>
      <c r="H40" s="425"/>
      <c r="I40" s="81"/>
      <c r="J40" s="81"/>
      <c r="K40" s="81"/>
      <c r="L40" s="81"/>
      <c r="M40" s="81"/>
      <c r="N40" s="81"/>
      <c r="O40" s="81"/>
      <c r="P40" s="81"/>
      <c r="Q40" s="81"/>
      <c r="R40" s="81"/>
      <c r="S40" s="81"/>
      <c r="T40" s="426"/>
      <c r="AA40" s="78"/>
    </row>
    <row r="41" spans="1:27">
      <c r="A41" s="79"/>
      <c r="AA41" s="78"/>
    </row>
    <row r="42" spans="1:27">
      <c r="A42" s="79"/>
      <c r="C42" s="74" t="s">
        <v>324</v>
      </c>
      <c r="AA42" s="78"/>
    </row>
    <row r="43" spans="1:27">
      <c r="A43" s="79"/>
      <c r="C43" s="74" t="s">
        <v>163</v>
      </c>
      <c r="AA43" s="78"/>
    </row>
    <row r="44" spans="1:27">
      <c r="A44" s="79"/>
      <c r="C44" s="74" t="s">
        <v>164</v>
      </c>
      <c r="AA44" s="78"/>
    </row>
    <row r="45" spans="1:27">
      <c r="A45" s="79"/>
      <c r="AA45" s="78"/>
    </row>
    <row r="46" spans="1:27" ht="15">
      <c r="A46" s="79"/>
      <c r="O46" s="82" t="s">
        <v>322</v>
      </c>
      <c r="AA46" s="78"/>
    </row>
    <row r="47" spans="1:27">
      <c r="A47" s="79"/>
      <c r="AA47" s="78"/>
    </row>
    <row r="48" spans="1:27">
      <c r="A48" s="79"/>
      <c r="AA48" s="78"/>
    </row>
    <row r="49" spans="1:27" ht="14.25" customHeight="1">
      <c r="A49" s="79"/>
      <c r="G49" s="423" t="s">
        <v>165</v>
      </c>
      <c r="H49" s="423"/>
      <c r="I49" s="423"/>
      <c r="J49" s="423"/>
      <c r="K49" s="81"/>
      <c r="L49" s="81"/>
      <c r="M49" s="81"/>
      <c r="N49" s="81"/>
      <c r="O49" s="81"/>
      <c r="P49" s="81"/>
      <c r="Q49" s="81"/>
      <c r="R49" s="81"/>
      <c r="S49" s="81"/>
      <c r="T49" s="81"/>
      <c r="U49" s="81"/>
      <c r="AA49" s="78"/>
    </row>
    <row r="50" spans="1:27">
      <c r="A50" s="79"/>
      <c r="AA50" s="78"/>
    </row>
    <row r="51" spans="1:27" ht="14.25" customHeight="1">
      <c r="A51" s="79"/>
      <c r="G51" s="423" t="s">
        <v>166</v>
      </c>
      <c r="H51" s="423"/>
      <c r="I51" s="423"/>
      <c r="J51" s="423"/>
      <c r="K51" s="81"/>
      <c r="L51" s="81"/>
      <c r="M51" s="81"/>
      <c r="N51" s="81"/>
      <c r="O51" s="81"/>
      <c r="P51" s="81"/>
      <c r="Q51" s="81"/>
      <c r="R51" s="81"/>
      <c r="S51" s="81"/>
      <c r="T51" s="81"/>
      <c r="U51" s="80" t="s">
        <v>167</v>
      </c>
      <c r="AA51" s="78"/>
    </row>
    <row r="52" spans="1:27">
      <c r="A52" s="79"/>
      <c r="AA52" s="78"/>
    </row>
    <row r="53" spans="1:27">
      <c r="A53" s="79"/>
      <c r="H53" s="74" t="s">
        <v>168</v>
      </c>
      <c r="AA53" s="78"/>
    </row>
    <row r="54" spans="1:27">
      <c r="A54" s="77"/>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5"/>
    </row>
  </sheetData>
  <mergeCells count="12">
    <mergeCell ref="G51:J51"/>
    <mergeCell ref="J4:S4"/>
    <mergeCell ref="F8:H8"/>
    <mergeCell ref="T10:T11"/>
    <mergeCell ref="F11:H11"/>
    <mergeCell ref="G20:J20"/>
    <mergeCell ref="G22:J22"/>
    <mergeCell ref="J33:S33"/>
    <mergeCell ref="F37:H37"/>
    <mergeCell ref="T39:T40"/>
    <mergeCell ref="F40:H40"/>
    <mergeCell ref="G49:J49"/>
  </mergeCells>
  <phoneticPr fontId="6"/>
  <printOptions horizontalCentered="1" verticalCentered="1"/>
  <pageMargins left="0.70866141732283472" right="0.62992125984251968" top="0.62992125984251968" bottom="0.62992125984251968" header="0.31496062992125984" footer="0.31496062992125984"/>
  <pageSetup paperSize="9" orientation="portrait" horizontalDpi="300" verticalDpi="300" r:id="rId1"/>
  <headerFooter>
    <oddHeader xml:space="preserve">&amp;R&amp;18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sheetPr>
  <dimension ref="A1:L188"/>
  <sheetViews>
    <sheetView zoomScaleNormal="100" workbookViewId="0">
      <selection activeCell="E3" sqref="E3:G4"/>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17.625" style="35" customWidth="1"/>
    <col min="7" max="7" width="5.125" style="35" customWidth="1"/>
    <col min="8" max="16384" width="8.875" style="35"/>
  </cols>
  <sheetData>
    <row r="1" spans="1:12" ht="21.6" customHeight="1" thickBot="1">
      <c r="A1" s="400" t="s">
        <v>340</v>
      </c>
      <c r="B1" s="401"/>
      <c r="D1" s="34"/>
      <c r="E1" s="34"/>
      <c r="F1" s="34"/>
      <c r="G1" s="36" t="s">
        <v>341</v>
      </c>
    </row>
    <row r="2" spans="1:12" ht="20.25" customHeight="1">
      <c r="B2" s="34" t="s">
        <v>342</v>
      </c>
      <c r="D2" s="34"/>
      <c r="E2" s="34"/>
      <c r="F2" s="37"/>
      <c r="G2" s="36"/>
    </row>
    <row r="3" spans="1:12" ht="34.5" customHeight="1">
      <c r="A3" s="37"/>
      <c r="B3" s="34"/>
      <c r="C3" s="34"/>
      <c r="D3" s="38" t="s">
        <v>88</v>
      </c>
      <c r="E3" s="402">
        <f>入力画面!C3</f>
        <v>0</v>
      </c>
      <c r="F3" s="402"/>
      <c r="G3" s="402"/>
      <c r="H3" s="40"/>
      <c r="I3" s="40"/>
    </row>
    <row r="4" spans="1:12" ht="24.6" customHeight="1">
      <c r="D4" s="38" t="s">
        <v>89</v>
      </c>
      <c r="E4" s="403">
        <f>入力画面!C8</f>
        <v>0</v>
      </c>
      <c r="F4" s="403"/>
      <c r="G4" s="403"/>
      <c r="H4" s="41"/>
      <c r="I4" s="41"/>
      <c r="J4" s="41"/>
      <c r="K4" s="41"/>
      <c r="L4" s="41"/>
    </row>
    <row r="5" spans="1:12" ht="5.85" customHeight="1">
      <c r="D5" s="38"/>
      <c r="H5" s="41"/>
      <c r="I5" s="41"/>
      <c r="J5" s="41"/>
      <c r="K5" s="41"/>
      <c r="L5" s="41"/>
    </row>
    <row r="6" spans="1:12" ht="18" customHeight="1">
      <c r="A6" s="42" t="s">
        <v>90</v>
      </c>
      <c r="B6" s="43" t="s">
        <v>91</v>
      </c>
      <c r="C6" s="44" t="s">
        <v>92</v>
      </c>
      <c r="D6" s="404" t="s">
        <v>93</v>
      </c>
      <c r="E6" s="405"/>
      <c r="F6" s="404" t="s">
        <v>94</v>
      </c>
      <c r="G6" s="406"/>
    </row>
    <row r="7" spans="1:12" ht="21.6" customHeight="1">
      <c r="A7" s="45" t="s">
        <v>95</v>
      </c>
      <c r="B7" s="46">
        <f>入力画面!C8</f>
        <v>0</v>
      </c>
      <c r="C7" s="47" t="s">
        <v>96</v>
      </c>
      <c r="D7" s="397" t="s">
        <v>97</v>
      </c>
      <c r="E7" s="398"/>
      <c r="F7" s="397"/>
      <c r="G7" s="399"/>
    </row>
    <row r="8" spans="1:12" ht="21.6" customHeight="1">
      <c r="A8" s="48" t="s">
        <v>98</v>
      </c>
      <c r="B8" s="49">
        <f>入力画面!C12</f>
        <v>0</v>
      </c>
      <c r="C8" s="50" t="s">
        <v>96</v>
      </c>
      <c r="D8" s="391" t="s">
        <v>97</v>
      </c>
      <c r="E8" s="392"/>
      <c r="F8" s="391"/>
      <c r="G8" s="393"/>
    </row>
    <row r="9" spans="1:12" ht="21.6" customHeight="1">
      <c r="A9" s="48">
        <v>1</v>
      </c>
      <c r="B9" s="49" t="str">
        <f t="shared" ref="B9:B28" si="0">IFERROR(VLOOKUP(VLOOKUP(A9,aki,2,0),buin,2,0),"")</f>
        <v/>
      </c>
      <c r="C9" s="50" t="s">
        <v>96</v>
      </c>
      <c r="D9" s="391" t="s">
        <v>97</v>
      </c>
      <c r="E9" s="392"/>
      <c r="F9" s="391"/>
      <c r="G9" s="393"/>
    </row>
    <row r="10" spans="1:12" ht="21.6" customHeight="1">
      <c r="A10" s="48">
        <v>2</v>
      </c>
      <c r="B10" s="49" t="str">
        <f t="shared" si="0"/>
        <v/>
      </c>
      <c r="C10" s="50" t="s">
        <v>96</v>
      </c>
      <c r="D10" s="391" t="s">
        <v>97</v>
      </c>
      <c r="E10" s="392"/>
      <c r="F10" s="391"/>
      <c r="G10" s="393"/>
    </row>
    <row r="11" spans="1:12" ht="21.6" customHeight="1">
      <c r="A11" s="48">
        <v>3</v>
      </c>
      <c r="B11" s="49" t="str">
        <f t="shared" si="0"/>
        <v/>
      </c>
      <c r="C11" s="50" t="s">
        <v>96</v>
      </c>
      <c r="D11" s="391" t="s">
        <v>97</v>
      </c>
      <c r="E11" s="392"/>
      <c r="F11" s="391"/>
      <c r="G11" s="393"/>
    </row>
    <row r="12" spans="1:12" ht="21.6" customHeight="1">
      <c r="A12" s="48">
        <v>4</v>
      </c>
      <c r="B12" s="49" t="str">
        <f t="shared" si="0"/>
        <v/>
      </c>
      <c r="C12" s="50" t="s">
        <v>96</v>
      </c>
      <c r="D12" s="391" t="s">
        <v>97</v>
      </c>
      <c r="E12" s="392"/>
      <c r="F12" s="391"/>
      <c r="G12" s="393"/>
    </row>
    <row r="13" spans="1:12" ht="21.6" customHeight="1">
      <c r="A13" s="48">
        <v>5</v>
      </c>
      <c r="B13" s="49" t="str">
        <f t="shared" si="0"/>
        <v/>
      </c>
      <c r="C13" s="50" t="s">
        <v>96</v>
      </c>
      <c r="D13" s="391" t="s">
        <v>97</v>
      </c>
      <c r="E13" s="392"/>
      <c r="F13" s="391"/>
      <c r="G13" s="393"/>
    </row>
    <row r="14" spans="1:12" ht="21.6" customHeight="1">
      <c r="A14" s="48">
        <v>6</v>
      </c>
      <c r="B14" s="49" t="str">
        <f t="shared" si="0"/>
        <v/>
      </c>
      <c r="C14" s="50" t="s">
        <v>96</v>
      </c>
      <c r="D14" s="391" t="s">
        <v>97</v>
      </c>
      <c r="E14" s="392"/>
      <c r="F14" s="391"/>
      <c r="G14" s="393"/>
    </row>
    <row r="15" spans="1:12" ht="21.6" customHeight="1">
      <c r="A15" s="48">
        <v>7</v>
      </c>
      <c r="B15" s="49" t="str">
        <f t="shared" si="0"/>
        <v/>
      </c>
      <c r="C15" s="50" t="s">
        <v>96</v>
      </c>
      <c r="D15" s="391" t="s">
        <v>97</v>
      </c>
      <c r="E15" s="392"/>
      <c r="F15" s="391"/>
      <c r="G15" s="393"/>
    </row>
    <row r="16" spans="1:12" ht="21.6" customHeight="1">
      <c r="A16" s="48">
        <v>8</v>
      </c>
      <c r="B16" s="49" t="str">
        <f t="shared" si="0"/>
        <v/>
      </c>
      <c r="C16" s="50" t="s">
        <v>96</v>
      </c>
      <c r="D16" s="391" t="s">
        <v>97</v>
      </c>
      <c r="E16" s="392"/>
      <c r="F16" s="391"/>
      <c r="G16" s="393"/>
    </row>
    <row r="17" spans="1:7" ht="21.6" customHeight="1">
      <c r="A17" s="48">
        <v>9</v>
      </c>
      <c r="B17" s="49" t="str">
        <f t="shared" si="0"/>
        <v/>
      </c>
      <c r="C17" s="50" t="s">
        <v>96</v>
      </c>
      <c r="D17" s="391" t="s">
        <v>97</v>
      </c>
      <c r="E17" s="392"/>
      <c r="F17" s="391"/>
      <c r="G17" s="393"/>
    </row>
    <row r="18" spans="1:7" ht="21.6" customHeight="1">
      <c r="A18" s="48">
        <v>10</v>
      </c>
      <c r="B18" s="49" t="str">
        <f t="shared" si="0"/>
        <v/>
      </c>
      <c r="C18" s="50" t="s">
        <v>96</v>
      </c>
      <c r="D18" s="391" t="s">
        <v>97</v>
      </c>
      <c r="E18" s="392"/>
      <c r="F18" s="391"/>
      <c r="G18" s="393"/>
    </row>
    <row r="19" spans="1:7" ht="21.6" customHeight="1">
      <c r="A19" s="48">
        <v>11</v>
      </c>
      <c r="B19" s="49" t="str">
        <f t="shared" si="0"/>
        <v/>
      </c>
      <c r="C19" s="50" t="s">
        <v>96</v>
      </c>
      <c r="D19" s="391" t="s">
        <v>97</v>
      </c>
      <c r="E19" s="392"/>
      <c r="F19" s="391"/>
      <c r="G19" s="393"/>
    </row>
    <row r="20" spans="1:7" ht="21.6" customHeight="1">
      <c r="A20" s="48">
        <v>12</v>
      </c>
      <c r="B20" s="49" t="str">
        <f t="shared" si="0"/>
        <v/>
      </c>
      <c r="C20" s="50" t="s">
        <v>96</v>
      </c>
      <c r="D20" s="391" t="s">
        <v>97</v>
      </c>
      <c r="E20" s="392"/>
      <c r="F20" s="391"/>
      <c r="G20" s="393"/>
    </row>
    <row r="21" spans="1:7" ht="21.6" customHeight="1">
      <c r="A21" s="48">
        <v>13</v>
      </c>
      <c r="B21" s="49" t="str">
        <f t="shared" si="0"/>
        <v/>
      </c>
      <c r="C21" s="50" t="s">
        <v>96</v>
      </c>
      <c r="D21" s="391" t="s">
        <v>97</v>
      </c>
      <c r="E21" s="392"/>
      <c r="F21" s="391"/>
      <c r="G21" s="393"/>
    </row>
    <row r="22" spans="1:7" ht="21.6" customHeight="1">
      <c r="A22" s="48">
        <v>14</v>
      </c>
      <c r="B22" s="49" t="str">
        <f t="shared" si="0"/>
        <v/>
      </c>
      <c r="C22" s="50" t="s">
        <v>96</v>
      </c>
      <c r="D22" s="391" t="s">
        <v>97</v>
      </c>
      <c r="E22" s="392"/>
      <c r="F22" s="391"/>
      <c r="G22" s="393"/>
    </row>
    <row r="23" spans="1:7" ht="21.6" customHeight="1">
      <c r="A23" s="48">
        <v>15</v>
      </c>
      <c r="B23" s="49" t="str">
        <f t="shared" si="0"/>
        <v/>
      </c>
      <c r="C23" s="50" t="s">
        <v>96</v>
      </c>
      <c r="D23" s="391" t="s">
        <v>97</v>
      </c>
      <c r="E23" s="392"/>
      <c r="F23" s="391"/>
      <c r="G23" s="393"/>
    </row>
    <row r="24" spans="1:7" ht="21.6" customHeight="1">
      <c r="A24" s="48">
        <v>16</v>
      </c>
      <c r="B24" s="49" t="str">
        <f t="shared" si="0"/>
        <v/>
      </c>
      <c r="C24" s="50" t="s">
        <v>96</v>
      </c>
      <c r="D24" s="391" t="s">
        <v>97</v>
      </c>
      <c r="E24" s="392"/>
      <c r="F24" s="391"/>
      <c r="G24" s="393"/>
    </row>
    <row r="25" spans="1:7" ht="21.6" customHeight="1">
      <c r="A25" s="48">
        <v>17</v>
      </c>
      <c r="B25" s="49" t="str">
        <f t="shared" si="0"/>
        <v/>
      </c>
      <c r="C25" s="50" t="s">
        <v>96</v>
      </c>
      <c r="D25" s="391" t="s">
        <v>97</v>
      </c>
      <c r="E25" s="392"/>
      <c r="F25" s="391"/>
      <c r="G25" s="393"/>
    </row>
    <row r="26" spans="1:7" ht="21.6" customHeight="1">
      <c r="A26" s="48">
        <v>18</v>
      </c>
      <c r="B26" s="49" t="str">
        <f t="shared" si="0"/>
        <v/>
      </c>
      <c r="C26" s="50" t="s">
        <v>96</v>
      </c>
      <c r="D26" s="391" t="s">
        <v>97</v>
      </c>
      <c r="E26" s="392"/>
      <c r="F26" s="391"/>
      <c r="G26" s="393"/>
    </row>
    <row r="27" spans="1:7" ht="21.6" customHeight="1">
      <c r="A27" s="48">
        <v>19</v>
      </c>
      <c r="B27" s="49" t="str">
        <f t="shared" si="0"/>
        <v/>
      </c>
      <c r="C27" s="50" t="s">
        <v>96</v>
      </c>
      <c r="D27" s="391" t="s">
        <v>97</v>
      </c>
      <c r="E27" s="392"/>
      <c r="F27" s="391"/>
      <c r="G27" s="393"/>
    </row>
    <row r="28" spans="1:7" ht="21.6" customHeight="1">
      <c r="A28" s="48">
        <v>20</v>
      </c>
      <c r="B28" s="49" t="str">
        <f t="shared" si="0"/>
        <v/>
      </c>
      <c r="C28" s="50" t="s">
        <v>96</v>
      </c>
      <c r="D28" s="391" t="s">
        <v>97</v>
      </c>
      <c r="E28" s="392"/>
      <c r="F28" s="391"/>
      <c r="G28" s="393"/>
    </row>
    <row r="29" spans="1:7" ht="21.6" customHeight="1">
      <c r="A29" s="264">
        <f>入力画面!U22</f>
        <v>1</v>
      </c>
      <c r="B29" s="49" t="str">
        <f t="shared" ref="B29:B92" si="1">IFERROR(VLOOKUP(A29,buin,2,0),"")&amp;""</f>
        <v/>
      </c>
      <c r="C29" s="50" t="s">
        <v>96</v>
      </c>
      <c r="D29" s="391" t="s">
        <v>97</v>
      </c>
      <c r="E29" s="392"/>
      <c r="F29" s="391"/>
      <c r="G29" s="393"/>
    </row>
    <row r="30" spans="1:7" ht="21.6" customHeight="1">
      <c r="A30" s="264">
        <f>入力画面!U23</f>
        <v>2</v>
      </c>
      <c r="B30" s="49" t="str">
        <f t="shared" si="1"/>
        <v/>
      </c>
      <c r="C30" s="50" t="s">
        <v>96</v>
      </c>
      <c r="D30" s="391" t="s">
        <v>97</v>
      </c>
      <c r="E30" s="392"/>
      <c r="F30" s="391"/>
      <c r="G30" s="393"/>
    </row>
    <row r="31" spans="1:7" ht="21.6" customHeight="1">
      <c r="A31" s="264">
        <f>入力画面!U24</f>
        <v>3</v>
      </c>
      <c r="B31" s="49" t="str">
        <f t="shared" si="1"/>
        <v/>
      </c>
      <c r="C31" s="50" t="s">
        <v>96</v>
      </c>
      <c r="D31" s="391" t="s">
        <v>97</v>
      </c>
      <c r="E31" s="392"/>
      <c r="F31" s="391"/>
      <c r="G31" s="393"/>
    </row>
    <row r="32" spans="1:7" ht="21.6" customHeight="1">
      <c r="A32" s="264">
        <f>入力画面!U25</f>
        <v>4</v>
      </c>
      <c r="B32" s="49" t="str">
        <f t="shared" si="1"/>
        <v/>
      </c>
      <c r="C32" s="50" t="s">
        <v>96</v>
      </c>
      <c r="D32" s="391" t="s">
        <v>97</v>
      </c>
      <c r="E32" s="392"/>
      <c r="F32" s="391"/>
      <c r="G32" s="393"/>
    </row>
    <row r="33" spans="1:7" ht="21.6" customHeight="1">
      <c r="A33" s="264">
        <f>入力画面!U26</f>
        <v>5</v>
      </c>
      <c r="B33" s="49" t="str">
        <f t="shared" si="1"/>
        <v/>
      </c>
      <c r="C33" s="50" t="s">
        <v>96</v>
      </c>
      <c r="D33" s="391" t="s">
        <v>97</v>
      </c>
      <c r="E33" s="392"/>
      <c r="F33" s="391"/>
      <c r="G33" s="393"/>
    </row>
    <row r="34" spans="1:7" ht="21.6" customHeight="1">
      <c r="A34" s="264">
        <f>入力画面!U27</f>
        <v>6</v>
      </c>
      <c r="B34" s="49" t="str">
        <f t="shared" si="1"/>
        <v/>
      </c>
      <c r="C34" s="50" t="s">
        <v>96</v>
      </c>
      <c r="D34" s="391" t="s">
        <v>97</v>
      </c>
      <c r="E34" s="392"/>
      <c r="F34" s="391"/>
      <c r="G34" s="393"/>
    </row>
    <row r="35" spans="1:7" ht="21.6" customHeight="1">
      <c r="A35" s="264">
        <f>入力画面!U28</f>
        <v>7</v>
      </c>
      <c r="B35" s="49" t="str">
        <f t="shared" si="1"/>
        <v/>
      </c>
      <c r="C35" s="50" t="s">
        <v>96</v>
      </c>
      <c r="D35" s="391" t="s">
        <v>97</v>
      </c>
      <c r="E35" s="392"/>
      <c r="F35" s="391"/>
      <c r="G35" s="393"/>
    </row>
    <row r="36" spans="1:7" ht="21.6" customHeight="1">
      <c r="A36" s="264">
        <f>入力画面!U29</f>
        <v>8</v>
      </c>
      <c r="B36" s="49" t="str">
        <f t="shared" si="1"/>
        <v/>
      </c>
      <c r="C36" s="50" t="s">
        <v>96</v>
      </c>
      <c r="D36" s="391" t="s">
        <v>97</v>
      </c>
      <c r="E36" s="392"/>
      <c r="F36" s="391"/>
      <c r="G36" s="393"/>
    </row>
    <row r="37" spans="1:7" ht="21.6" customHeight="1">
      <c r="A37" s="264">
        <f>入力画面!U30</f>
        <v>9</v>
      </c>
      <c r="B37" s="49" t="str">
        <f t="shared" si="1"/>
        <v/>
      </c>
      <c r="C37" s="50" t="s">
        <v>96</v>
      </c>
      <c r="D37" s="391" t="s">
        <v>97</v>
      </c>
      <c r="E37" s="392"/>
      <c r="F37" s="391"/>
      <c r="G37" s="393"/>
    </row>
    <row r="38" spans="1:7" ht="21.6" customHeight="1">
      <c r="A38" s="264">
        <f>入力画面!U31</f>
        <v>10</v>
      </c>
      <c r="B38" s="49" t="str">
        <f t="shared" si="1"/>
        <v/>
      </c>
      <c r="C38" s="50" t="s">
        <v>96</v>
      </c>
      <c r="D38" s="391" t="s">
        <v>97</v>
      </c>
      <c r="E38" s="392"/>
      <c r="F38" s="391"/>
      <c r="G38" s="393"/>
    </row>
    <row r="39" spans="1:7" ht="21.6" customHeight="1">
      <c r="A39" s="264">
        <f>入力画面!U32</f>
        <v>11</v>
      </c>
      <c r="B39" s="49" t="str">
        <f t="shared" si="1"/>
        <v/>
      </c>
      <c r="C39" s="50" t="s">
        <v>96</v>
      </c>
      <c r="D39" s="391" t="s">
        <v>97</v>
      </c>
      <c r="E39" s="392"/>
      <c r="F39" s="391"/>
      <c r="G39" s="393"/>
    </row>
    <row r="40" spans="1:7" ht="21.6" customHeight="1">
      <c r="A40" s="264">
        <f>入力画面!U33</f>
        <v>12</v>
      </c>
      <c r="B40" s="49" t="str">
        <f t="shared" si="1"/>
        <v/>
      </c>
      <c r="C40" s="50" t="s">
        <v>96</v>
      </c>
      <c r="D40" s="391" t="s">
        <v>97</v>
      </c>
      <c r="E40" s="392"/>
      <c r="F40" s="391"/>
      <c r="G40" s="393"/>
    </row>
    <row r="41" spans="1:7" ht="21.6" customHeight="1">
      <c r="A41" s="264">
        <f>入力画面!U34</f>
        <v>13</v>
      </c>
      <c r="B41" s="49" t="str">
        <f t="shared" si="1"/>
        <v/>
      </c>
      <c r="C41" s="50" t="s">
        <v>96</v>
      </c>
      <c r="D41" s="391" t="s">
        <v>97</v>
      </c>
      <c r="E41" s="392"/>
      <c r="F41" s="391"/>
      <c r="G41" s="393"/>
    </row>
    <row r="42" spans="1:7" ht="21.6" customHeight="1">
      <c r="A42" s="264">
        <f>入力画面!U35</f>
        <v>14</v>
      </c>
      <c r="B42" s="49" t="str">
        <f t="shared" si="1"/>
        <v/>
      </c>
      <c r="C42" s="50" t="s">
        <v>96</v>
      </c>
      <c r="D42" s="391" t="s">
        <v>97</v>
      </c>
      <c r="E42" s="392"/>
      <c r="F42" s="391"/>
      <c r="G42" s="393"/>
    </row>
    <row r="43" spans="1:7" ht="21.6" customHeight="1">
      <c r="A43" s="264">
        <f>入力画面!U36</f>
        <v>15</v>
      </c>
      <c r="B43" s="49" t="str">
        <f t="shared" si="1"/>
        <v/>
      </c>
      <c r="C43" s="50" t="s">
        <v>96</v>
      </c>
      <c r="D43" s="391" t="s">
        <v>97</v>
      </c>
      <c r="E43" s="392"/>
      <c r="F43" s="391"/>
      <c r="G43" s="393"/>
    </row>
    <row r="44" spans="1:7" ht="21.6" customHeight="1">
      <c r="A44" s="264">
        <f>入力画面!U37</f>
        <v>16</v>
      </c>
      <c r="B44" s="49" t="str">
        <f t="shared" si="1"/>
        <v/>
      </c>
      <c r="C44" s="50" t="s">
        <v>96</v>
      </c>
      <c r="D44" s="391" t="s">
        <v>97</v>
      </c>
      <c r="E44" s="392"/>
      <c r="F44" s="391"/>
      <c r="G44" s="393"/>
    </row>
    <row r="45" spans="1:7" ht="21.6" customHeight="1">
      <c r="A45" s="264">
        <f>入力画面!U38</f>
        <v>17</v>
      </c>
      <c r="B45" s="49" t="str">
        <f t="shared" si="1"/>
        <v/>
      </c>
      <c r="C45" s="50" t="s">
        <v>96</v>
      </c>
      <c r="D45" s="391" t="s">
        <v>97</v>
      </c>
      <c r="E45" s="392"/>
      <c r="F45" s="391"/>
      <c r="G45" s="393"/>
    </row>
    <row r="46" spans="1:7" ht="21.6" customHeight="1">
      <c r="A46" s="264">
        <f>入力画面!U39</f>
        <v>18</v>
      </c>
      <c r="B46" s="49" t="str">
        <f t="shared" si="1"/>
        <v/>
      </c>
      <c r="C46" s="50" t="s">
        <v>96</v>
      </c>
      <c r="D46" s="391" t="s">
        <v>97</v>
      </c>
      <c r="E46" s="392"/>
      <c r="F46" s="391"/>
      <c r="G46" s="393"/>
    </row>
    <row r="47" spans="1:7" ht="21.6" customHeight="1">
      <c r="A47" s="264">
        <f>入力画面!U40</f>
        <v>19</v>
      </c>
      <c r="B47" s="49" t="str">
        <f t="shared" si="1"/>
        <v/>
      </c>
      <c r="C47" s="50" t="s">
        <v>96</v>
      </c>
      <c r="D47" s="391" t="s">
        <v>97</v>
      </c>
      <c r="E47" s="392"/>
      <c r="F47" s="391"/>
      <c r="G47" s="393"/>
    </row>
    <row r="48" spans="1:7" ht="21.6" customHeight="1">
      <c r="A48" s="264">
        <f>入力画面!U41</f>
        <v>20</v>
      </c>
      <c r="B48" s="49" t="str">
        <f t="shared" si="1"/>
        <v/>
      </c>
      <c r="C48" s="50" t="s">
        <v>96</v>
      </c>
      <c r="D48" s="391" t="s">
        <v>97</v>
      </c>
      <c r="E48" s="392"/>
      <c r="F48" s="391"/>
      <c r="G48" s="393"/>
    </row>
    <row r="49" spans="1:7" ht="21.6" customHeight="1">
      <c r="A49" s="264">
        <f>入力画面!U42</f>
        <v>21</v>
      </c>
      <c r="B49" s="49" t="str">
        <f t="shared" si="1"/>
        <v/>
      </c>
      <c r="C49" s="50" t="s">
        <v>96</v>
      </c>
      <c r="D49" s="391" t="s">
        <v>97</v>
      </c>
      <c r="E49" s="392"/>
      <c r="F49" s="391"/>
      <c r="G49" s="393"/>
    </row>
    <row r="50" spans="1:7" ht="21.6" customHeight="1">
      <c r="A50" s="264">
        <f>入力画面!U43</f>
        <v>22</v>
      </c>
      <c r="B50" s="49" t="str">
        <f t="shared" si="1"/>
        <v/>
      </c>
      <c r="C50" s="50" t="s">
        <v>96</v>
      </c>
      <c r="D50" s="391" t="s">
        <v>97</v>
      </c>
      <c r="E50" s="392"/>
      <c r="F50" s="391"/>
      <c r="G50" s="393"/>
    </row>
    <row r="51" spans="1:7" ht="21.6" customHeight="1">
      <c r="A51" s="264">
        <f>入力画面!U44</f>
        <v>23</v>
      </c>
      <c r="B51" s="49" t="str">
        <f t="shared" si="1"/>
        <v/>
      </c>
      <c r="C51" s="50" t="s">
        <v>96</v>
      </c>
      <c r="D51" s="391" t="s">
        <v>97</v>
      </c>
      <c r="E51" s="392"/>
      <c r="F51" s="391"/>
      <c r="G51" s="393"/>
    </row>
    <row r="52" spans="1:7" ht="21.6" customHeight="1">
      <c r="A52" s="264">
        <f>入力画面!U45</f>
        <v>24</v>
      </c>
      <c r="B52" s="49" t="str">
        <f t="shared" si="1"/>
        <v/>
      </c>
      <c r="C52" s="50" t="s">
        <v>96</v>
      </c>
      <c r="D52" s="391" t="s">
        <v>97</v>
      </c>
      <c r="E52" s="392"/>
      <c r="F52" s="391"/>
      <c r="G52" s="393"/>
    </row>
    <row r="53" spans="1:7" ht="21.6" customHeight="1">
      <c r="A53" s="264">
        <f>入力画面!U46</f>
        <v>25</v>
      </c>
      <c r="B53" s="49" t="str">
        <f t="shared" si="1"/>
        <v/>
      </c>
      <c r="C53" s="50" t="s">
        <v>96</v>
      </c>
      <c r="D53" s="391" t="s">
        <v>97</v>
      </c>
      <c r="E53" s="392"/>
      <c r="F53" s="391"/>
      <c r="G53" s="393"/>
    </row>
    <row r="54" spans="1:7" ht="21.6" customHeight="1">
      <c r="A54" s="264">
        <f>入力画面!U47</f>
        <v>26</v>
      </c>
      <c r="B54" s="49" t="str">
        <f t="shared" si="1"/>
        <v/>
      </c>
      <c r="C54" s="50" t="s">
        <v>96</v>
      </c>
      <c r="D54" s="391" t="s">
        <v>97</v>
      </c>
      <c r="E54" s="392"/>
      <c r="F54" s="391"/>
      <c r="G54" s="393"/>
    </row>
    <row r="55" spans="1:7" ht="21.6" customHeight="1">
      <c r="A55" s="264">
        <f>入力画面!U48</f>
        <v>27</v>
      </c>
      <c r="B55" s="49" t="str">
        <f t="shared" si="1"/>
        <v/>
      </c>
      <c r="C55" s="50" t="s">
        <v>96</v>
      </c>
      <c r="D55" s="391" t="s">
        <v>97</v>
      </c>
      <c r="E55" s="392"/>
      <c r="F55" s="391"/>
      <c r="G55" s="393"/>
    </row>
    <row r="56" spans="1:7" ht="21.6" customHeight="1">
      <c r="A56" s="264">
        <f>入力画面!U49</f>
        <v>28</v>
      </c>
      <c r="B56" s="49" t="str">
        <f t="shared" si="1"/>
        <v/>
      </c>
      <c r="C56" s="50" t="s">
        <v>96</v>
      </c>
      <c r="D56" s="391" t="s">
        <v>97</v>
      </c>
      <c r="E56" s="392"/>
      <c r="F56" s="391"/>
      <c r="G56" s="393"/>
    </row>
    <row r="57" spans="1:7" ht="21.6" customHeight="1">
      <c r="A57" s="264">
        <f>入力画面!U50</f>
        <v>29</v>
      </c>
      <c r="B57" s="49" t="str">
        <f t="shared" si="1"/>
        <v/>
      </c>
      <c r="C57" s="50" t="s">
        <v>96</v>
      </c>
      <c r="D57" s="391" t="s">
        <v>97</v>
      </c>
      <c r="E57" s="392"/>
      <c r="F57" s="391"/>
      <c r="G57" s="393"/>
    </row>
    <row r="58" spans="1:7" ht="21.6" customHeight="1">
      <c r="A58" s="264">
        <f>入力画面!U51</f>
        <v>30</v>
      </c>
      <c r="B58" s="49" t="str">
        <f t="shared" si="1"/>
        <v/>
      </c>
      <c r="C58" s="50" t="s">
        <v>96</v>
      </c>
      <c r="D58" s="391" t="s">
        <v>97</v>
      </c>
      <c r="E58" s="392"/>
      <c r="F58" s="391"/>
      <c r="G58" s="393"/>
    </row>
    <row r="59" spans="1:7" ht="21.6" customHeight="1">
      <c r="A59" s="264">
        <f>入力画面!U52</f>
        <v>31</v>
      </c>
      <c r="B59" s="49" t="str">
        <f t="shared" si="1"/>
        <v/>
      </c>
      <c r="C59" s="50" t="s">
        <v>96</v>
      </c>
      <c r="D59" s="391" t="s">
        <v>97</v>
      </c>
      <c r="E59" s="392"/>
      <c r="F59" s="391"/>
      <c r="G59" s="393"/>
    </row>
    <row r="60" spans="1:7" ht="21.6" customHeight="1">
      <c r="A60" s="264">
        <f>入力画面!U53</f>
        <v>32</v>
      </c>
      <c r="B60" s="49" t="str">
        <f t="shared" si="1"/>
        <v/>
      </c>
      <c r="C60" s="50" t="s">
        <v>96</v>
      </c>
      <c r="D60" s="391" t="s">
        <v>97</v>
      </c>
      <c r="E60" s="392"/>
      <c r="F60" s="391"/>
      <c r="G60" s="393"/>
    </row>
    <row r="61" spans="1:7" ht="21.6" customHeight="1">
      <c r="A61" s="264">
        <f>入力画面!U54</f>
        <v>33</v>
      </c>
      <c r="B61" s="49" t="str">
        <f t="shared" si="1"/>
        <v/>
      </c>
      <c r="C61" s="50" t="s">
        <v>96</v>
      </c>
      <c r="D61" s="391" t="s">
        <v>97</v>
      </c>
      <c r="E61" s="392"/>
      <c r="F61" s="391"/>
      <c r="G61" s="393"/>
    </row>
    <row r="62" spans="1:7" ht="21.6" customHeight="1">
      <c r="A62" s="264">
        <f>入力画面!U55</f>
        <v>34</v>
      </c>
      <c r="B62" s="49" t="str">
        <f t="shared" si="1"/>
        <v/>
      </c>
      <c r="C62" s="50" t="s">
        <v>96</v>
      </c>
      <c r="D62" s="391" t="s">
        <v>97</v>
      </c>
      <c r="E62" s="392"/>
      <c r="F62" s="391"/>
      <c r="G62" s="393"/>
    </row>
    <row r="63" spans="1:7" ht="21.6" customHeight="1">
      <c r="A63" s="264">
        <f>入力画面!U56</f>
        <v>35</v>
      </c>
      <c r="B63" s="49" t="str">
        <f t="shared" si="1"/>
        <v/>
      </c>
      <c r="C63" s="50" t="s">
        <v>96</v>
      </c>
      <c r="D63" s="391" t="s">
        <v>97</v>
      </c>
      <c r="E63" s="392"/>
      <c r="F63" s="391"/>
      <c r="G63" s="393"/>
    </row>
    <row r="64" spans="1:7" ht="21.6" customHeight="1">
      <c r="A64" s="264">
        <f>入力画面!U57</f>
        <v>36</v>
      </c>
      <c r="B64" s="49" t="str">
        <f t="shared" si="1"/>
        <v/>
      </c>
      <c r="C64" s="50" t="s">
        <v>96</v>
      </c>
      <c r="D64" s="391" t="s">
        <v>97</v>
      </c>
      <c r="E64" s="392"/>
      <c r="F64" s="391"/>
      <c r="G64" s="393"/>
    </row>
    <row r="65" spans="1:7" ht="21.6" customHeight="1">
      <c r="A65" s="264">
        <f>入力画面!U58</f>
        <v>37</v>
      </c>
      <c r="B65" s="49" t="str">
        <f t="shared" si="1"/>
        <v/>
      </c>
      <c r="C65" s="50" t="s">
        <v>96</v>
      </c>
      <c r="D65" s="391" t="s">
        <v>97</v>
      </c>
      <c r="E65" s="392"/>
      <c r="F65" s="391"/>
      <c r="G65" s="393"/>
    </row>
    <row r="66" spans="1:7" ht="21.6" customHeight="1">
      <c r="A66" s="264">
        <f>入力画面!U59</f>
        <v>38</v>
      </c>
      <c r="B66" s="49" t="str">
        <f t="shared" si="1"/>
        <v/>
      </c>
      <c r="C66" s="50" t="s">
        <v>96</v>
      </c>
      <c r="D66" s="391" t="s">
        <v>97</v>
      </c>
      <c r="E66" s="392"/>
      <c r="F66" s="391"/>
      <c r="G66" s="393"/>
    </row>
    <row r="67" spans="1:7" ht="21.6" customHeight="1">
      <c r="A67" s="264">
        <f>入力画面!U60</f>
        <v>39</v>
      </c>
      <c r="B67" s="49" t="str">
        <f t="shared" si="1"/>
        <v/>
      </c>
      <c r="C67" s="50" t="s">
        <v>96</v>
      </c>
      <c r="D67" s="391" t="s">
        <v>97</v>
      </c>
      <c r="E67" s="392"/>
      <c r="F67" s="391"/>
      <c r="G67" s="393"/>
    </row>
    <row r="68" spans="1:7" ht="21.6" customHeight="1">
      <c r="A68" s="264">
        <f>入力画面!U61</f>
        <v>40</v>
      </c>
      <c r="B68" s="49" t="str">
        <f t="shared" si="1"/>
        <v/>
      </c>
      <c r="C68" s="50" t="s">
        <v>96</v>
      </c>
      <c r="D68" s="391" t="s">
        <v>97</v>
      </c>
      <c r="E68" s="392"/>
      <c r="F68" s="391"/>
      <c r="G68" s="393"/>
    </row>
    <row r="69" spans="1:7" ht="21.6" customHeight="1">
      <c r="A69" s="264">
        <f>入力画面!U62</f>
        <v>41</v>
      </c>
      <c r="B69" s="49" t="str">
        <f t="shared" si="1"/>
        <v/>
      </c>
      <c r="C69" s="50" t="s">
        <v>96</v>
      </c>
      <c r="D69" s="391" t="s">
        <v>97</v>
      </c>
      <c r="E69" s="392"/>
      <c r="F69" s="391"/>
      <c r="G69" s="393"/>
    </row>
    <row r="70" spans="1:7" ht="21.6" customHeight="1">
      <c r="A70" s="264">
        <f>入力画面!U63</f>
        <v>42</v>
      </c>
      <c r="B70" s="49" t="str">
        <f t="shared" si="1"/>
        <v/>
      </c>
      <c r="C70" s="50" t="s">
        <v>96</v>
      </c>
      <c r="D70" s="391" t="s">
        <v>97</v>
      </c>
      <c r="E70" s="392"/>
      <c r="F70" s="391"/>
      <c r="G70" s="393"/>
    </row>
    <row r="71" spans="1:7" ht="21.6" customHeight="1">
      <c r="A71" s="264">
        <f>入力画面!U64</f>
        <v>43</v>
      </c>
      <c r="B71" s="49" t="str">
        <f t="shared" si="1"/>
        <v/>
      </c>
      <c r="C71" s="50" t="s">
        <v>96</v>
      </c>
      <c r="D71" s="391" t="s">
        <v>97</v>
      </c>
      <c r="E71" s="392"/>
      <c r="F71" s="391"/>
      <c r="G71" s="393"/>
    </row>
    <row r="72" spans="1:7" ht="21.6" customHeight="1">
      <c r="A72" s="264">
        <f>入力画面!U65</f>
        <v>44</v>
      </c>
      <c r="B72" s="49" t="str">
        <f t="shared" si="1"/>
        <v/>
      </c>
      <c r="C72" s="50" t="s">
        <v>96</v>
      </c>
      <c r="D72" s="391" t="s">
        <v>97</v>
      </c>
      <c r="E72" s="392"/>
      <c r="F72" s="391"/>
      <c r="G72" s="393"/>
    </row>
    <row r="73" spans="1:7" ht="21.6" customHeight="1">
      <c r="A73" s="264">
        <f>入力画面!U66</f>
        <v>45</v>
      </c>
      <c r="B73" s="49" t="str">
        <f t="shared" si="1"/>
        <v/>
      </c>
      <c r="C73" s="50" t="s">
        <v>96</v>
      </c>
      <c r="D73" s="391" t="s">
        <v>97</v>
      </c>
      <c r="E73" s="392"/>
      <c r="F73" s="391"/>
      <c r="G73" s="393"/>
    </row>
    <row r="74" spans="1:7" ht="21.6" customHeight="1">
      <c r="A74" s="264">
        <f>入力画面!U67</f>
        <v>46</v>
      </c>
      <c r="B74" s="49" t="str">
        <f t="shared" si="1"/>
        <v/>
      </c>
      <c r="C74" s="50" t="s">
        <v>96</v>
      </c>
      <c r="D74" s="391" t="s">
        <v>97</v>
      </c>
      <c r="E74" s="392"/>
      <c r="F74" s="391"/>
      <c r="G74" s="393"/>
    </row>
    <row r="75" spans="1:7" ht="21.6" customHeight="1">
      <c r="A75" s="264">
        <f>入力画面!U68</f>
        <v>47</v>
      </c>
      <c r="B75" s="49" t="str">
        <f t="shared" si="1"/>
        <v/>
      </c>
      <c r="C75" s="50" t="s">
        <v>96</v>
      </c>
      <c r="D75" s="391" t="s">
        <v>97</v>
      </c>
      <c r="E75" s="392"/>
      <c r="F75" s="391"/>
      <c r="G75" s="393"/>
    </row>
    <row r="76" spans="1:7" ht="21.6" customHeight="1">
      <c r="A76" s="264">
        <f>入力画面!U69</f>
        <v>48</v>
      </c>
      <c r="B76" s="49" t="str">
        <f t="shared" si="1"/>
        <v/>
      </c>
      <c r="C76" s="50" t="s">
        <v>96</v>
      </c>
      <c r="D76" s="391" t="s">
        <v>97</v>
      </c>
      <c r="E76" s="392"/>
      <c r="F76" s="391"/>
      <c r="G76" s="393"/>
    </row>
    <row r="77" spans="1:7" ht="21.6" customHeight="1">
      <c r="A77" s="264">
        <f>入力画面!U70</f>
        <v>49</v>
      </c>
      <c r="B77" s="49" t="str">
        <f t="shared" si="1"/>
        <v/>
      </c>
      <c r="C77" s="50" t="s">
        <v>96</v>
      </c>
      <c r="D77" s="391" t="s">
        <v>97</v>
      </c>
      <c r="E77" s="392"/>
      <c r="F77" s="391"/>
      <c r="G77" s="393"/>
    </row>
    <row r="78" spans="1:7" ht="21.6" customHeight="1">
      <c r="A78" s="264">
        <f>入力画面!U71</f>
        <v>50</v>
      </c>
      <c r="B78" s="49" t="str">
        <f t="shared" si="1"/>
        <v/>
      </c>
      <c r="C78" s="50" t="s">
        <v>96</v>
      </c>
      <c r="D78" s="391" t="s">
        <v>97</v>
      </c>
      <c r="E78" s="392"/>
      <c r="F78" s="391"/>
      <c r="G78" s="393"/>
    </row>
    <row r="79" spans="1:7" ht="21.6" customHeight="1">
      <c r="A79" s="264">
        <f>入力画面!U72</f>
        <v>51</v>
      </c>
      <c r="B79" s="49" t="str">
        <f t="shared" si="1"/>
        <v/>
      </c>
      <c r="C79" s="50" t="s">
        <v>96</v>
      </c>
      <c r="D79" s="391" t="s">
        <v>97</v>
      </c>
      <c r="E79" s="392"/>
      <c r="F79" s="391"/>
      <c r="G79" s="393"/>
    </row>
    <row r="80" spans="1:7" ht="21.6" customHeight="1">
      <c r="A80" s="264">
        <f>入力画面!U73</f>
        <v>52</v>
      </c>
      <c r="B80" s="49" t="str">
        <f t="shared" si="1"/>
        <v/>
      </c>
      <c r="C80" s="50" t="s">
        <v>96</v>
      </c>
      <c r="D80" s="391" t="s">
        <v>97</v>
      </c>
      <c r="E80" s="392"/>
      <c r="F80" s="391"/>
      <c r="G80" s="393"/>
    </row>
    <row r="81" spans="1:7" ht="21.6" customHeight="1">
      <c r="A81" s="264">
        <f>入力画面!U74</f>
        <v>53</v>
      </c>
      <c r="B81" s="49" t="str">
        <f t="shared" si="1"/>
        <v/>
      </c>
      <c r="C81" s="50" t="s">
        <v>96</v>
      </c>
      <c r="D81" s="391" t="s">
        <v>97</v>
      </c>
      <c r="E81" s="392"/>
      <c r="F81" s="391"/>
      <c r="G81" s="393"/>
    </row>
    <row r="82" spans="1:7" ht="21.6" customHeight="1">
      <c r="A82" s="264">
        <f>入力画面!U75</f>
        <v>54</v>
      </c>
      <c r="B82" s="49" t="str">
        <f t="shared" si="1"/>
        <v/>
      </c>
      <c r="C82" s="50" t="s">
        <v>96</v>
      </c>
      <c r="D82" s="391" t="s">
        <v>97</v>
      </c>
      <c r="E82" s="392"/>
      <c r="F82" s="391"/>
      <c r="G82" s="393"/>
    </row>
    <row r="83" spans="1:7" ht="21.6" customHeight="1">
      <c r="A83" s="264">
        <f>入力画面!U76</f>
        <v>55</v>
      </c>
      <c r="B83" s="49" t="str">
        <f t="shared" si="1"/>
        <v/>
      </c>
      <c r="C83" s="50" t="s">
        <v>96</v>
      </c>
      <c r="D83" s="391" t="s">
        <v>97</v>
      </c>
      <c r="E83" s="392"/>
      <c r="F83" s="391"/>
      <c r="G83" s="393"/>
    </row>
    <row r="84" spans="1:7" ht="21.6" customHeight="1">
      <c r="A84" s="264">
        <f>入力画面!U77</f>
        <v>56</v>
      </c>
      <c r="B84" s="49" t="str">
        <f t="shared" si="1"/>
        <v/>
      </c>
      <c r="C84" s="50" t="s">
        <v>96</v>
      </c>
      <c r="D84" s="391" t="s">
        <v>97</v>
      </c>
      <c r="E84" s="392"/>
      <c r="F84" s="391"/>
      <c r="G84" s="393"/>
    </row>
    <row r="85" spans="1:7" ht="21.6" customHeight="1">
      <c r="A85" s="264">
        <f>入力画面!U78</f>
        <v>57</v>
      </c>
      <c r="B85" s="49" t="str">
        <f t="shared" si="1"/>
        <v/>
      </c>
      <c r="C85" s="50" t="s">
        <v>96</v>
      </c>
      <c r="D85" s="391" t="s">
        <v>97</v>
      </c>
      <c r="E85" s="392"/>
      <c r="F85" s="391"/>
      <c r="G85" s="393"/>
    </row>
    <row r="86" spans="1:7" ht="21.6" customHeight="1">
      <c r="A86" s="264">
        <f>入力画面!U79</f>
        <v>58</v>
      </c>
      <c r="B86" s="49" t="str">
        <f t="shared" si="1"/>
        <v/>
      </c>
      <c r="C86" s="50" t="s">
        <v>96</v>
      </c>
      <c r="D86" s="391" t="s">
        <v>97</v>
      </c>
      <c r="E86" s="392"/>
      <c r="F86" s="391"/>
      <c r="G86" s="393"/>
    </row>
    <row r="87" spans="1:7" ht="21.6" customHeight="1">
      <c r="A87" s="264">
        <f>入力画面!U80</f>
        <v>59</v>
      </c>
      <c r="B87" s="49" t="str">
        <f t="shared" si="1"/>
        <v/>
      </c>
      <c r="C87" s="50" t="s">
        <v>96</v>
      </c>
      <c r="D87" s="391" t="s">
        <v>97</v>
      </c>
      <c r="E87" s="392"/>
      <c r="F87" s="391"/>
      <c r="G87" s="393"/>
    </row>
    <row r="88" spans="1:7" ht="21.6" customHeight="1">
      <c r="A88" s="264">
        <f>入力画面!U81</f>
        <v>60</v>
      </c>
      <c r="B88" s="49" t="str">
        <f t="shared" si="1"/>
        <v/>
      </c>
      <c r="C88" s="50" t="s">
        <v>96</v>
      </c>
      <c r="D88" s="391" t="s">
        <v>97</v>
      </c>
      <c r="E88" s="392"/>
      <c r="F88" s="391"/>
      <c r="G88" s="393"/>
    </row>
    <row r="89" spans="1:7" ht="21.6" customHeight="1">
      <c r="A89" s="264">
        <f>入力画面!U82</f>
        <v>61</v>
      </c>
      <c r="B89" s="49" t="str">
        <f t="shared" si="1"/>
        <v/>
      </c>
      <c r="C89" s="50" t="s">
        <v>96</v>
      </c>
      <c r="D89" s="391" t="s">
        <v>97</v>
      </c>
      <c r="E89" s="392"/>
      <c r="F89" s="391"/>
      <c r="G89" s="393"/>
    </row>
    <row r="90" spans="1:7" ht="21.6" customHeight="1">
      <c r="A90" s="264">
        <f>入力画面!U83</f>
        <v>62</v>
      </c>
      <c r="B90" s="49" t="str">
        <f t="shared" si="1"/>
        <v/>
      </c>
      <c r="C90" s="50" t="s">
        <v>96</v>
      </c>
      <c r="D90" s="391" t="s">
        <v>97</v>
      </c>
      <c r="E90" s="392"/>
      <c r="F90" s="391"/>
      <c r="G90" s="393"/>
    </row>
    <row r="91" spans="1:7" ht="21.6" customHeight="1">
      <c r="A91" s="264">
        <f>入力画面!U84</f>
        <v>63</v>
      </c>
      <c r="B91" s="49" t="str">
        <f t="shared" si="1"/>
        <v/>
      </c>
      <c r="C91" s="50" t="s">
        <v>96</v>
      </c>
      <c r="D91" s="391" t="s">
        <v>97</v>
      </c>
      <c r="E91" s="392"/>
      <c r="F91" s="391"/>
      <c r="G91" s="393"/>
    </row>
    <row r="92" spans="1:7" ht="21.6" customHeight="1">
      <c r="A92" s="264">
        <f>入力画面!U85</f>
        <v>64</v>
      </c>
      <c r="B92" s="49" t="str">
        <f t="shared" si="1"/>
        <v/>
      </c>
      <c r="C92" s="50" t="s">
        <v>96</v>
      </c>
      <c r="D92" s="391" t="s">
        <v>97</v>
      </c>
      <c r="E92" s="392"/>
      <c r="F92" s="391"/>
      <c r="G92" s="393"/>
    </row>
    <row r="93" spans="1:7" ht="21.6" customHeight="1">
      <c r="A93" s="264">
        <f>入力画面!U86</f>
        <v>65</v>
      </c>
      <c r="B93" s="49" t="str">
        <f t="shared" ref="B93:B156" si="2">IFERROR(VLOOKUP(A93,buin,2,0),"")&amp;""</f>
        <v/>
      </c>
      <c r="C93" s="50" t="s">
        <v>96</v>
      </c>
      <c r="D93" s="391" t="s">
        <v>97</v>
      </c>
      <c r="E93" s="392"/>
      <c r="F93" s="391"/>
      <c r="G93" s="393"/>
    </row>
    <row r="94" spans="1:7" ht="21.6" customHeight="1">
      <c r="A94" s="264">
        <f>入力画面!U87</f>
        <v>66</v>
      </c>
      <c r="B94" s="49" t="str">
        <f t="shared" si="2"/>
        <v/>
      </c>
      <c r="C94" s="50" t="s">
        <v>96</v>
      </c>
      <c r="D94" s="391" t="s">
        <v>97</v>
      </c>
      <c r="E94" s="392"/>
      <c r="F94" s="391"/>
      <c r="G94" s="393"/>
    </row>
    <row r="95" spans="1:7" ht="21.6" customHeight="1">
      <c r="A95" s="264">
        <f>入力画面!U88</f>
        <v>67</v>
      </c>
      <c r="B95" s="49" t="str">
        <f t="shared" si="2"/>
        <v/>
      </c>
      <c r="C95" s="50" t="s">
        <v>96</v>
      </c>
      <c r="D95" s="391" t="s">
        <v>97</v>
      </c>
      <c r="E95" s="392"/>
      <c r="F95" s="391"/>
      <c r="G95" s="393"/>
    </row>
    <row r="96" spans="1:7" ht="21.6" customHeight="1">
      <c r="A96" s="264">
        <f>入力画面!U89</f>
        <v>68</v>
      </c>
      <c r="B96" s="49" t="str">
        <f t="shared" si="2"/>
        <v/>
      </c>
      <c r="C96" s="50" t="s">
        <v>96</v>
      </c>
      <c r="D96" s="391" t="s">
        <v>97</v>
      </c>
      <c r="E96" s="392"/>
      <c r="F96" s="391"/>
      <c r="G96" s="393"/>
    </row>
    <row r="97" spans="1:7" ht="21.6" customHeight="1">
      <c r="A97" s="264">
        <f>入力画面!U90</f>
        <v>69</v>
      </c>
      <c r="B97" s="49" t="str">
        <f t="shared" si="2"/>
        <v/>
      </c>
      <c r="C97" s="50" t="s">
        <v>96</v>
      </c>
      <c r="D97" s="391" t="s">
        <v>97</v>
      </c>
      <c r="E97" s="392"/>
      <c r="F97" s="391"/>
      <c r="G97" s="393"/>
    </row>
    <row r="98" spans="1:7" ht="21.6" customHeight="1">
      <c r="A98" s="264">
        <f>入力画面!U91</f>
        <v>70</v>
      </c>
      <c r="B98" s="49" t="str">
        <f t="shared" si="2"/>
        <v/>
      </c>
      <c r="C98" s="50" t="s">
        <v>96</v>
      </c>
      <c r="D98" s="391" t="s">
        <v>97</v>
      </c>
      <c r="E98" s="392"/>
      <c r="F98" s="391"/>
      <c r="G98" s="393"/>
    </row>
    <row r="99" spans="1:7" ht="21.6" customHeight="1">
      <c r="A99" s="264">
        <f>入力画面!U92</f>
        <v>71</v>
      </c>
      <c r="B99" s="49" t="str">
        <f t="shared" si="2"/>
        <v/>
      </c>
      <c r="C99" s="50" t="s">
        <v>96</v>
      </c>
      <c r="D99" s="391" t="s">
        <v>97</v>
      </c>
      <c r="E99" s="392"/>
      <c r="F99" s="391"/>
      <c r="G99" s="393"/>
    </row>
    <row r="100" spans="1:7" ht="21.6" customHeight="1">
      <c r="A100" s="264">
        <f>入力画面!U93</f>
        <v>72</v>
      </c>
      <c r="B100" s="49" t="str">
        <f t="shared" si="2"/>
        <v/>
      </c>
      <c r="C100" s="50" t="s">
        <v>96</v>
      </c>
      <c r="D100" s="391" t="s">
        <v>97</v>
      </c>
      <c r="E100" s="392"/>
      <c r="F100" s="391"/>
      <c r="G100" s="393"/>
    </row>
    <row r="101" spans="1:7" ht="21.6" customHeight="1">
      <c r="A101" s="264">
        <f>入力画面!U94</f>
        <v>73</v>
      </c>
      <c r="B101" s="49" t="str">
        <f t="shared" si="2"/>
        <v/>
      </c>
      <c r="C101" s="50" t="s">
        <v>96</v>
      </c>
      <c r="D101" s="391" t="s">
        <v>97</v>
      </c>
      <c r="E101" s="392"/>
      <c r="F101" s="391"/>
      <c r="G101" s="393"/>
    </row>
    <row r="102" spans="1:7" ht="21.6" customHeight="1">
      <c r="A102" s="264">
        <f>入力画面!U95</f>
        <v>74</v>
      </c>
      <c r="B102" s="49" t="str">
        <f t="shared" si="2"/>
        <v/>
      </c>
      <c r="C102" s="50" t="s">
        <v>96</v>
      </c>
      <c r="D102" s="391" t="s">
        <v>97</v>
      </c>
      <c r="E102" s="392"/>
      <c r="F102" s="391"/>
      <c r="G102" s="393"/>
    </row>
    <row r="103" spans="1:7" ht="21.6" customHeight="1">
      <c r="A103" s="264">
        <f>入力画面!U96</f>
        <v>75</v>
      </c>
      <c r="B103" s="49" t="str">
        <f t="shared" si="2"/>
        <v/>
      </c>
      <c r="C103" s="50" t="s">
        <v>96</v>
      </c>
      <c r="D103" s="391" t="s">
        <v>97</v>
      </c>
      <c r="E103" s="392"/>
      <c r="F103" s="391"/>
      <c r="G103" s="393"/>
    </row>
    <row r="104" spans="1:7" ht="21.6" customHeight="1">
      <c r="A104" s="264">
        <f>入力画面!U97</f>
        <v>76</v>
      </c>
      <c r="B104" s="49" t="str">
        <f t="shared" si="2"/>
        <v/>
      </c>
      <c r="C104" s="50" t="s">
        <v>96</v>
      </c>
      <c r="D104" s="391" t="s">
        <v>97</v>
      </c>
      <c r="E104" s="392"/>
      <c r="F104" s="391"/>
      <c r="G104" s="393"/>
    </row>
    <row r="105" spans="1:7" ht="21.6" customHeight="1">
      <c r="A105" s="264">
        <f>入力画面!U98</f>
        <v>77</v>
      </c>
      <c r="B105" s="49" t="str">
        <f t="shared" si="2"/>
        <v/>
      </c>
      <c r="C105" s="50" t="s">
        <v>96</v>
      </c>
      <c r="D105" s="391" t="s">
        <v>97</v>
      </c>
      <c r="E105" s="392"/>
      <c r="F105" s="391"/>
      <c r="G105" s="393"/>
    </row>
    <row r="106" spans="1:7" ht="21.6" customHeight="1">
      <c r="A106" s="264">
        <f>入力画面!U99</f>
        <v>78</v>
      </c>
      <c r="B106" s="49" t="str">
        <f t="shared" si="2"/>
        <v/>
      </c>
      <c r="C106" s="50" t="s">
        <v>96</v>
      </c>
      <c r="D106" s="391" t="s">
        <v>97</v>
      </c>
      <c r="E106" s="392"/>
      <c r="F106" s="391"/>
      <c r="G106" s="393"/>
    </row>
    <row r="107" spans="1:7" ht="21.6" customHeight="1">
      <c r="A107" s="264">
        <f>入力画面!U100</f>
        <v>79</v>
      </c>
      <c r="B107" s="49" t="str">
        <f t="shared" si="2"/>
        <v/>
      </c>
      <c r="C107" s="50" t="s">
        <v>96</v>
      </c>
      <c r="D107" s="391" t="s">
        <v>97</v>
      </c>
      <c r="E107" s="392"/>
      <c r="F107" s="391"/>
      <c r="G107" s="393"/>
    </row>
    <row r="108" spans="1:7" ht="21.6" customHeight="1">
      <c r="A108" s="264">
        <f>入力画面!U101</f>
        <v>80</v>
      </c>
      <c r="B108" s="49" t="str">
        <f t="shared" si="2"/>
        <v/>
      </c>
      <c r="C108" s="50" t="s">
        <v>96</v>
      </c>
      <c r="D108" s="391" t="s">
        <v>97</v>
      </c>
      <c r="E108" s="392"/>
      <c r="F108" s="391"/>
      <c r="G108" s="393"/>
    </row>
    <row r="109" spans="1:7" ht="21.6" customHeight="1">
      <c r="A109" s="264">
        <f>入力画面!U102</f>
        <v>81</v>
      </c>
      <c r="B109" s="49" t="str">
        <f t="shared" si="2"/>
        <v/>
      </c>
      <c r="C109" s="50" t="s">
        <v>96</v>
      </c>
      <c r="D109" s="391" t="s">
        <v>97</v>
      </c>
      <c r="E109" s="392"/>
      <c r="F109" s="391"/>
      <c r="G109" s="393"/>
    </row>
    <row r="110" spans="1:7" ht="21.6" customHeight="1">
      <c r="A110" s="264">
        <f>入力画面!U103</f>
        <v>82</v>
      </c>
      <c r="B110" s="49" t="str">
        <f t="shared" si="2"/>
        <v/>
      </c>
      <c r="C110" s="50" t="s">
        <v>96</v>
      </c>
      <c r="D110" s="391" t="s">
        <v>97</v>
      </c>
      <c r="E110" s="392"/>
      <c r="F110" s="391"/>
      <c r="G110" s="393"/>
    </row>
    <row r="111" spans="1:7" ht="21.6" customHeight="1">
      <c r="A111" s="264">
        <f>入力画面!U104</f>
        <v>83</v>
      </c>
      <c r="B111" s="49" t="str">
        <f t="shared" si="2"/>
        <v/>
      </c>
      <c r="C111" s="50" t="s">
        <v>96</v>
      </c>
      <c r="D111" s="391" t="s">
        <v>97</v>
      </c>
      <c r="E111" s="392"/>
      <c r="F111" s="391"/>
      <c r="G111" s="393"/>
    </row>
    <row r="112" spans="1:7" ht="21.6" customHeight="1">
      <c r="A112" s="264">
        <f>入力画面!U105</f>
        <v>84</v>
      </c>
      <c r="B112" s="49" t="str">
        <f t="shared" si="2"/>
        <v/>
      </c>
      <c r="C112" s="50" t="s">
        <v>96</v>
      </c>
      <c r="D112" s="391" t="s">
        <v>97</v>
      </c>
      <c r="E112" s="392"/>
      <c r="F112" s="391"/>
      <c r="G112" s="393"/>
    </row>
    <row r="113" spans="1:7" ht="21.6" customHeight="1">
      <c r="A113" s="264">
        <f>入力画面!U106</f>
        <v>85</v>
      </c>
      <c r="B113" s="49" t="str">
        <f t="shared" si="2"/>
        <v/>
      </c>
      <c r="C113" s="50" t="s">
        <v>96</v>
      </c>
      <c r="D113" s="391" t="s">
        <v>97</v>
      </c>
      <c r="E113" s="392"/>
      <c r="F113" s="391"/>
      <c r="G113" s="393"/>
    </row>
    <row r="114" spans="1:7" ht="21.6" customHeight="1">
      <c r="A114" s="264">
        <f>入力画面!U107</f>
        <v>86</v>
      </c>
      <c r="B114" s="49" t="str">
        <f t="shared" si="2"/>
        <v/>
      </c>
      <c r="C114" s="50" t="s">
        <v>96</v>
      </c>
      <c r="D114" s="391" t="s">
        <v>97</v>
      </c>
      <c r="E114" s="392"/>
      <c r="F114" s="391"/>
      <c r="G114" s="393"/>
    </row>
    <row r="115" spans="1:7" ht="21.6" customHeight="1">
      <c r="A115" s="264">
        <f>入力画面!U108</f>
        <v>87</v>
      </c>
      <c r="B115" s="49" t="str">
        <f t="shared" si="2"/>
        <v/>
      </c>
      <c r="C115" s="50" t="s">
        <v>96</v>
      </c>
      <c r="D115" s="391" t="s">
        <v>97</v>
      </c>
      <c r="E115" s="392"/>
      <c r="F115" s="391"/>
      <c r="G115" s="393"/>
    </row>
    <row r="116" spans="1:7" ht="21.6" customHeight="1">
      <c r="A116" s="264">
        <f>入力画面!U109</f>
        <v>88</v>
      </c>
      <c r="B116" s="49" t="str">
        <f t="shared" si="2"/>
        <v/>
      </c>
      <c r="C116" s="50" t="s">
        <v>96</v>
      </c>
      <c r="D116" s="391" t="s">
        <v>97</v>
      </c>
      <c r="E116" s="392"/>
      <c r="F116" s="391"/>
      <c r="G116" s="393"/>
    </row>
    <row r="117" spans="1:7" ht="21.6" customHeight="1">
      <c r="A117" s="264">
        <f>入力画面!U110</f>
        <v>89</v>
      </c>
      <c r="B117" s="49" t="str">
        <f t="shared" si="2"/>
        <v/>
      </c>
      <c r="C117" s="50" t="s">
        <v>96</v>
      </c>
      <c r="D117" s="391" t="s">
        <v>97</v>
      </c>
      <c r="E117" s="392"/>
      <c r="F117" s="391"/>
      <c r="G117" s="393"/>
    </row>
    <row r="118" spans="1:7" ht="21.6" customHeight="1">
      <c r="A118" s="264">
        <f>入力画面!U111</f>
        <v>90</v>
      </c>
      <c r="B118" s="49" t="str">
        <f t="shared" si="2"/>
        <v/>
      </c>
      <c r="C118" s="50" t="s">
        <v>96</v>
      </c>
      <c r="D118" s="391" t="s">
        <v>97</v>
      </c>
      <c r="E118" s="392"/>
      <c r="F118" s="391"/>
      <c r="G118" s="393"/>
    </row>
    <row r="119" spans="1:7" ht="21.6" customHeight="1">
      <c r="A119" s="264">
        <f>入力画面!U112</f>
        <v>91</v>
      </c>
      <c r="B119" s="49" t="str">
        <f t="shared" si="2"/>
        <v/>
      </c>
      <c r="C119" s="50" t="s">
        <v>96</v>
      </c>
      <c r="D119" s="391" t="s">
        <v>97</v>
      </c>
      <c r="E119" s="392"/>
      <c r="F119" s="391"/>
      <c r="G119" s="393"/>
    </row>
    <row r="120" spans="1:7" ht="21.6" customHeight="1">
      <c r="A120" s="264">
        <f>入力画面!U113</f>
        <v>92</v>
      </c>
      <c r="B120" s="49" t="str">
        <f t="shared" si="2"/>
        <v/>
      </c>
      <c r="C120" s="50" t="s">
        <v>96</v>
      </c>
      <c r="D120" s="391" t="s">
        <v>97</v>
      </c>
      <c r="E120" s="392"/>
      <c r="F120" s="391"/>
      <c r="G120" s="393"/>
    </row>
    <row r="121" spans="1:7" ht="21.6" customHeight="1">
      <c r="A121" s="264">
        <f>入力画面!U114</f>
        <v>93</v>
      </c>
      <c r="B121" s="49" t="str">
        <f t="shared" si="2"/>
        <v/>
      </c>
      <c r="C121" s="50" t="s">
        <v>96</v>
      </c>
      <c r="D121" s="391" t="s">
        <v>97</v>
      </c>
      <c r="E121" s="392"/>
      <c r="F121" s="391"/>
      <c r="G121" s="393"/>
    </row>
    <row r="122" spans="1:7" ht="21.6" customHeight="1">
      <c r="A122" s="264">
        <f>入力画面!U115</f>
        <v>94</v>
      </c>
      <c r="B122" s="49" t="str">
        <f t="shared" si="2"/>
        <v/>
      </c>
      <c r="C122" s="50" t="s">
        <v>96</v>
      </c>
      <c r="D122" s="391" t="s">
        <v>97</v>
      </c>
      <c r="E122" s="392"/>
      <c r="F122" s="391"/>
      <c r="G122" s="393"/>
    </row>
    <row r="123" spans="1:7" ht="21.6" customHeight="1">
      <c r="A123" s="264">
        <f>入力画面!U116</f>
        <v>95</v>
      </c>
      <c r="B123" s="49" t="str">
        <f t="shared" si="2"/>
        <v/>
      </c>
      <c r="C123" s="50" t="s">
        <v>96</v>
      </c>
      <c r="D123" s="391" t="s">
        <v>97</v>
      </c>
      <c r="E123" s="392"/>
      <c r="F123" s="391"/>
      <c r="G123" s="393"/>
    </row>
    <row r="124" spans="1:7" ht="21.6" customHeight="1">
      <c r="A124" s="264">
        <f>入力画面!U117</f>
        <v>96</v>
      </c>
      <c r="B124" s="49" t="str">
        <f t="shared" si="2"/>
        <v/>
      </c>
      <c r="C124" s="50" t="s">
        <v>96</v>
      </c>
      <c r="D124" s="391" t="s">
        <v>97</v>
      </c>
      <c r="E124" s="392"/>
      <c r="F124" s="391"/>
      <c r="G124" s="393"/>
    </row>
    <row r="125" spans="1:7" ht="21.6" customHeight="1">
      <c r="A125" s="264">
        <f>入力画面!U118</f>
        <v>97</v>
      </c>
      <c r="B125" s="49" t="str">
        <f t="shared" si="2"/>
        <v/>
      </c>
      <c r="C125" s="50" t="s">
        <v>96</v>
      </c>
      <c r="D125" s="391" t="s">
        <v>97</v>
      </c>
      <c r="E125" s="392"/>
      <c r="F125" s="391"/>
      <c r="G125" s="393"/>
    </row>
    <row r="126" spans="1:7" ht="21.6" customHeight="1">
      <c r="A126" s="264">
        <f>入力画面!U119</f>
        <v>98</v>
      </c>
      <c r="B126" s="49" t="str">
        <f t="shared" si="2"/>
        <v/>
      </c>
      <c r="C126" s="50" t="s">
        <v>96</v>
      </c>
      <c r="D126" s="391" t="s">
        <v>97</v>
      </c>
      <c r="E126" s="392"/>
      <c r="F126" s="391"/>
      <c r="G126" s="393"/>
    </row>
    <row r="127" spans="1:7" ht="21.6" customHeight="1">
      <c r="A127" s="264">
        <f>入力画面!U120</f>
        <v>99</v>
      </c>
      <c r="B127" s="49" t="str">
        <f t="shared" si="2"/>
        <v/>
      </c>
      <c r="C127" s="50" t="s">
        <v>96</v>
      </c>
      <c r="D127" s="391" t="s">
        <v>97</v>
      </c>
      <c r="E127" s="392"/>
      <c r="F127" s="391"/>
      <c r="G127" s="393"/>
    </row>
    <row r="128" spans="1:7" ht="21.6" customHeight="1">
      <c r="A128" s="264">
        <f>入力画面!U121</f>
        <v>100</v>
      </c>
      <c r="B128" s="49" t="str">
        <f t="shared" si="2"/>
        <v/>
      </c>
      <c r="C128" s="50" t="s">
        <v>96</v>
      </c>
      <c r="D128" s="391" t="s">
        <v>97</v>
      </c>
      <c r="E128" s="392"/>
      <c r="F128" s="391"/>
      <c r="G128" s="393"/>
    </row>
    <row r="129" spans="1:7" ht="21.6" customHeight="1">
      <c r="A129" s="264">
        <f>入力画面!U122</f>
        <v>101</v>
      </c>
      <c r="B129" s="49" t="str">
        <f t="shared" si="2"/>
        <v/>
      </c>
      <c r="C129" s="50" t="s">
        <v>96</v>
      </c>
      <c r="D129" s="391" t="s">
        <v>97</v>
      </c>
      <c r="E129" s="392"/>
      <c r="F129" s="391"/>
      <c r="G129" s="393"/>
    </row>
    <row r="130" spans="1:7" ht="21.6" customHeight="1">
      <c r="A130" s="264">
        <f>入力画面!U123</f>
        <v>102</v>
      </c>
      <c r="B130" s="49" t="str">
        <f t="shared" si="2"/>
        <v/>
      </c>
      <c r="C130" s="50" t="s">
        <v>96</v>
      </c>
      <c r="D130" s="391" t="s">
        <v>97</v>
      </c>
      <c r="E130" s="392"/>
      <c r="F130" s="391"/>
      <c r="G130" s="393"/>
    </row>
    <row r="131" spans="1:7" ht="21.6" customHeight="1">
      <c r="A131" s="264">
        <f>入力画面!U124</f>
        <v>103</v>
      </c>
      <c r="B131" s="49" t="str">
        <f t="shared" si="2"/>
        <v/>
      </c>
      <c r="C131" s="50" t="s">
        <v>96</v>
      </c>
      <c r="D131" s="391" t="s">
        <v>97</v>
      </c>
      <c r="E131" s="392"/>
      <c r="F131" s="391"/>
      <c r="G131" s="393"/>
    </row>
    <row r="132" spans="1:7" ht="21.6" customHeight="1">
      <c r="A132" s="264">
        <f>入力画面!U125</f>
        <v>104</v>
      </c>
      <c r="B132" s="49" t="str">
        <f t="shared" si="2"/>
        <v/>
      </c>
      <c r="C132" s="50" t="s">
        <v>96</v>
      </c>
      <c r="D132" s="391" t="s">
        <v>97</v>
      </c>
      <c r="E132" s="392"/>
      <c r="F132" s="391"/>
      <c r="G132" s="393"/>
    </row>
    <row r="133" spans="1:7" ht="21.6" customHeight="1">
      <c r="A133" s="264">
        <f>入力画面!U126</f>
        <v>105</v>
      </c>
      <c r="B133" s="49" t="str">
        <f t="shared" si="2"/>
        <v/>
      </c>
      <c r="C133" s="50" t="s">
        <v>96</v>
      </c>
      <c r="D133" s="391" t="s">
        <v>97</v>
      </c>
      <c r="E133" s="392"/>
      <c r="F133" s="391"/>
      <c r="G133" s="393"/>
    </row>
    <row r="134" spans="1:7" ht="21.6" customHeight="1">
      <c r="A134" s="264">
        <f>入力画面!U127</f>
        <v>106</v>
      </c>
      <c r="B134" s="49" t="str">
        <f t="shared" si="2"/>
        <v/>
      </c>
      <c r="C134" s="50" t="s">
        <v>96</v>
      </c>
      <c r="D134" s="391" t="s">
        <v>97</v>
      </c>
      <c r="E134" s="392"/>
      <c r="F134" s="391"/>
      <c r="G134" s="393"/>
    </row>
    <row r="135" spans="1:7" ht="21.6" customHeight="1">
      <c r="A135" s="264">
        <f>入力画面!U128</f>
        <v>107</v>
      </c>
      <c r="B135" s="49" t="str">
        <f t="shared" si="2"/>
        <v/>
      </c>
      <c r="C135" s="50" t="s">
        <v>96</v>
      </c>
      <c r="D135" s="391" t="s">
        <v>97</v>
      </c>
      <c r="E135" s="392"/>
      <c r="F135" s="391"/>
      <c r="G135" s="393"/>
    </row>
    <row r="136" spans="1:7" ht="21.6" customHeight="1">
      <c r="A136" s="264">
        <f>入力画面!U129</f>
        <v>108</v>
      </c>
      <c r="B136" s="49" t="str">
        <f t="shared" si="2"/>
        <v/>
      </c>
      <c r="C136" s="50" t="s">
        <v>96</v>
      </c>
      <c r="D136" s="391" t="s">
        <v>97</v>
      </c>
      <c r="E136" s="392"/>
      <c r="F136" s="391"/>
      <c r="G136" s="393"/>
    </row>
    <row r="137" spans="1:7" ht="21.6" customHeight="1">
      <c r="A137" s="264">
        <f>入力画面!U130</f>
        <v>109</v>
      </c>
      <c r="B137" s="49" t="str">
        <f t="shared" si="2"/>
        <v/>
      </c>
      <c r="C137" s="50" t="s">
        <v>96</v>
      </c>
      <c r="D137" s="391" t="s">
        <v>97</v>
      </c>
      <c r="E137" s="392"/>
      <c r="F137" s="391"/>
      <c r="G137" s="393"/>
    </row>
    <row r="138" spans="1:7" ht="21.6" customHeight="1">
      <c r="A138" s="264">
        <f>入力画面!U131</f>
        <v>110</v>
      </c>
      <c r="B138" s="49" t="str">
        <f t="shared" si="2"/>
        <v/>
      </c>
      <c r="C138" s="50" t="s">
        <v>96</v>
      </c>
      <c r="D138" s="391" t="s">
        <v>97</v>
      </c>
      <c r="E138" s="392"/>
      <c r="F138" s="391"/>
      <c r="G138" s="393"/>
    </row>
    <row r="139" spans="1:7" ht="21.6" customHeight="1">
      <c r="A139" s="264">
        <f>入力画面!U132</f>
        <v>111</v>
      </c>
      <c r="B139" s="49" t="str">
        <f t="shared" si="2"/>
        <v/>
      </c>
      <c r="C139" s="50" t="s">
        <v>96</v>
      </c>
      <c r="D139" s="391" t="s">
        <v>97</v>
      </c>
      <c r="E139" s="392"/>
      <c r="F139" s="391"/>
      <c r="G139" s="393"/>
    </row>
    <row r="140" spans="1:7" ht="21.6" customHeight="1">
      <c r="A140" s="264">
        <f>入力画面!U133</f>
        <v>112</v>
      </c>
      <c r="B140" s="49" t="str">
        <f t="shared" si="2"/>
        <v/>
      </c>
      <c r="C140" s="50" t="s">
        <v>96</v>
      </c>
      <c r="D140" s="391" t="s">
        <v>97</v>
      </c>
      <c r="E140" s="392"/>
      <c r="F140" s="391"/>
      <c r="G140" s="393"/>
    </row>
    <row r="141" spans="1:7" ht="21.6" customHeight="1">
      <c r="A141" s="264">
        <f>入力画面!U134</f>
        <v>113</v>
      </c>
      <c r="B141" s="49" t="str">
        <f t="shared" si="2"/>
        <v/>
      </c>
      <c r="C141" s="50" t="s">
        <v>96</v>
      </c>
      <c r="D141" s="391" t="s">
        <v>97</v>
      </c>
      <c r="E141" s="392"/>
      <c r="F141" s="391"/>
      <c r="G141" s="393"/>
    </row>
    <row r="142" spans="1:7" ht="21.6" customHeight="1">
      <c r="A142" s="264">
        <f>入力画面!U135</f>
        <v>114</v>
      </c>
      <c r="B142" s="49" t="str">
        <f t="shared" si="2"/>
        <v/>
      </c>
      <c r="C142" s="50" t="s">
        <v>96</v>
      </c>
      <c r="D142" s="391" t="s">
        <v>97</v>
      </c>
      <c r="E142" s="392"/>
      <c r="F142" s="391"/>
      <c r="G142" s="393"/>
    </row>
    <row r="143" spans="1:7" ht="21.6" customHeight="1">
      <c r="A143" s="264">
        <f>入力画面!U136</f>
        <v>115</v>
      </c>
      <c r="B143" s="49" t="str">
        <f t="shared" si="2"/>
        <v/>
      </c>
      <c r="C143" s="50" t="s">
        <v>96</v>
      </c>
      <c r="D143" s="391" t="s">
        <v>97</v>
      </c>
      <c r="E143" s="392"/>
      <c r="F143" s="391"/>
      <c r="G143" s="393"/>
    </row>
    <row r="144" spans="1:7" ht="21.6" customHeight="1">
      <c r="A144" s="264">
        <f>入力画面!U137</f>
        <v>116</v>
      </c>
      <c r="B144" s="49" t="str">
        <f t="shared" si="2"/>
        <v/>
      </c>
      <c r="C144" s="50" t="s">
        <v>96</v>
      </c>
      <c r="D144" s="391" t="s">
        <v>97</v>
      </c>
      <c r="E144" s="392"/>
      <c r="F144" s="391"/>
      <c r="G144" s="393"/>
    </row>
    <row r="145" spans="1:7" ht="21.6" customHeight="1">
      <c r="A145" s="264">
        <f>入力画面!U138</f>
        <v>117</v>
      </c>
      <c r="B145" s="49" t="str">
        <f t="shared" si="2"/>
        <v/>
      </c>
      <c r="C145" s="50" t="s">
        <v>96</v>
      </c>
      <c r="D145" s="391" t="s">
        <v>97</v>
      </c>
      <c r="E145" s="392"/>
      <c r="F145" s="391"/>
      <c r="G145" s="393"/>
    </row>
    <row r="146" spans="1:7" ht="21.6" customHeight="1">
      <c r="A146" s="264">
        <f>入力画面!U139</f>
        <v>118</v>
      </c>
      <c r="B146" s="49" t="str">
        <f t="shared" si="2"/>
        <v/>
      </c>
      <c r="C146" s="50" t="s">
        <v>96</v>
      </c>
      <c r="D146" s="391" t="s">
        <v>97</v>
      </c>
      <c r="E146" s="392"/>
      <c r="F146" s="391"/>
      <c r="G146" s="393"/>
    </row>
    <row r="147" spans="1:7" ht="21.6" customHeight="1">
      <c r="A147" s="264">
        <f>入力画面!U140</f>
        <v>119</v>
      </c>
      <c r="B147" s="49" t="str">
        <f t="shared" si="2"/>
        <v/>
      </c>
      <c r="C147" s="50" t="s">
        <v>96</v>
      </c>
      <c r="D147" s="391" t="s">
        <v>97</v>
      </c>
      <c r="E147" s="392"/>
      <c r="F147" s="391"/>
      <c r="G147" s="393"/>
    </row>
    <row r="148" spans="1:7" ht="21.6" customHeight="1">
      <c r="A148" s="264">
        <f>入力画面!U141</f>
        <v>120</v>
      </c>
      <c r="B148" s="49" t="str">
        <f t="shared" si="2"/>
        <v/>
      </c>
      <c r="C148" s="50" t="s">
        <v>96</v>
      </c>
      <c r="D148" s="391" t="s">
        <v>97</v>
      </c>
      <c r="E148" s="392"/>
      <c r="F148" s="391"/>
      <c r="G148" s="393"/>
    </row>
    <row r="149" spans="1:7" ht="21.6" customHeight="1">
      <c r="A149" s="264">
        <f>入力画面!U142</f>
        <v>121</v>
      </c>
      <c r="B149" s="49" t="str">
        <f t="shared" si="2"/>
        <v/>
      </c>
      <c r="C149" s="50" t="s">
        <v>96</v>
      </c>
      <c r="D149" s="391" t="s">
        <v>97</v>
      </c>
      <c r="E149" s="392"/>
      <c r="F149" s="391"/>
      <c r="G149" s="393"/>
    </row>
    <row r="150" spans="1:7" ht="21.6" customHeight="1">
      <c r="A150" s="264">
        <f>入力画面!U143</f>
        <v>122</v>
      </c>
      <c r="B150" s="49" t="str">
        <f t="shared" si="2"/>
        <v/>
      </c>
      <c r="C150" s="50" t="s">
        <v>96</v>
      </c>
      <c r="D150" s="391" t="s">
        <v>97</v>
      </c>
      <c r="E150" s="392"/>
      <c r="F150" s="391"/>
      <c r="G150" s="393"/>
    </row>
    <row r="151" spans="1:7" ht="21.6" customHeight="1">
      <c r="A151" s="264">
        <f>入力画面!U144</f>
        <v>123</v>
      </c>
      <c r="B151" s="49" t="str">
        <f t="shared" si="2"/>
        <v/>
      </c>
      <c r="C151" s="50" t="s">
        <v>96</v>
      </c>
      <c r="D151" s="391" t="s">
        <v>97</v>
      </c>
      <c r="E151" s="392"/>
      <c r="F151" s="391"/>
      <c r="G151" s="393"/>
    </row>
    <row r="152" spans="1:7" ht="21.6" customHeight="1">
      <c r="A152" s="264">
        <f>入力画面!U145</f>
        <v>124</v>
      </c>
      <c r="B152" s="49" t="str">
        <f t="shared" si="2"/>
        <v/>
      </c>
      <c r="C152" s="50" t="s">
        <v>96</v>
      </c>
      <c r="D152" s="391" t="s">
        <v>97</v>
      </c>
      <c r="E152" s="392"/>
      <c r="F152" s="391"/>
      <c r="G152" s="393"/>
    </row>
    <row r="153" spans="1:7" ht="21.6" customHeight="1">
      <c r="A153" s="264">
        <f>入力画面!U146</f>
        <v>125</v>
      </c>
      <c r="B153" s="49" t="str">
        <f t="shared" si="2"/>
        <v/>
      </c>
      <c r="C153" s="50" t="s">
        <v>96</v>
      </c>
      <c r="D153" s="391" t="s">
        <v>97</v>
      </c>
      <c r="E153" s="392"/>
      <c r="F153" s="391"/>
      <c r="G153" s="393"/>
    </row>
    <row r="154" spans="1:7" ht="21.6" customHeight="1">
      <c r="A154" s="264">
        <f>入力画面!U147</f>
        <v>126</v>
      </c>
      <c r="B154" s="49" t="str">
        <f t="shared" si="2"/>
        <v/>
      </c>
      <c r="C154" s="50" t="s">
        <v>96</v>
      </c>
      <c r="D154" s="391" t="s">
        <v>97</v>
      </c>
      <c r="E154" s="392"/>
      <c r="F154" s="391"/>
      <c r="G154" s="393"/>
    </row>
    <row r="155" spans="1:7" ht="21.6" customHeight="1">
      <c r="A155" s="264">
        <f>入力画面!U148</f>
        <v>127</v>
      </c>
      <c r="B155" s="49" t="str">
        <f t="shared" si="2"/>
        <v/>
      </c>
      <c r="C155" s="50" t="s">
        <v>96</v>
      </c>
      <c r="D155" s="391" t="s">
        <v>97</v>
      </c>
      <c r="E155" s="392"/>
      <c r="F155" s="391"/>
      <c r="G155" s="393"/>
    </row>
    <row r="156" spans="1:7" ht="21.6" customHeight="1">
      <c r="A156" s="264">
        <f>入力画面!U149</f>
        <v>128</v>
      </c>
      <c r="B156" s="49" t="str">
        <f t="shared" si="2"/>
        <v/>
      </c>
      <c r="C156" s="50" t="s">
        <v>96</v>
      </c>
      <c r="D156" s="391" t="s">
        <v>97</v>
      </c>
      <c r="E156" s="392"/>
      <c r="F156" s="391"/>
      <c r="G156" s="393"/>
    </row>
    <row r="157" spans="1:7" ht="21.6" customHeight="1">
      <c r="A157" s="264">
        <f>入力画面!U150</f>
        <v>129</v>
      </c>
      <c r="B157" s="49" t="str">
        <f t="shared" ref="B157:B188" si="3">IFERROR(VLOOKUP(A157,buin,2,0),"")&amp;""</f>
        <v/>
      </c>
      <c r="C157" s="50" t="s">
        <v>96</v>
      </c>
      <c r="D157" s="391" t="s">
        <v>97</v>
      </c>
      <c r="E157" s="392"/>
      <c r="F157" s="391"/>
      <c r="G157" s="393"/>
    </row>
    <row r="158" spans="1:7" ht="21.6" customHeight="1">
      <c r="A158" s="264">
        <f>入力画面!U151</f>
        <v>130</v>
      </c>
      <c r="B158" s="49" t="str">
        <f t="shared" si="3"/>
        <v/>
      </c>
      <c r="C158" s="50" t="s">
        <v>96</v>
      </c>
      <c r="D158" s="391" t="s">
        <v>97</v>
      </c>
      <c r="E158" s="392"/>
      <c r="F158" s="391"/>
      <c r="G158" s="393"/>
    </row>
    <row r="159" spans="1:7" ht="21.6" customHeight="1">
      <c r="A159" s="264">
        <f>入力画面!U152</f>
        <v>131</v>
      </c>
      <c r="B159" s="49" t="str">
        <f t="shared" si="3"/>
        <v/>
      </c>
      <c r="C159" s="50" t="s">
        <v>96</v>
      </c>
      <c r="D159" s="391" t="s">
        <v>97</v>
      </c>
      <c r="E159" s="392"/>
      <c r="F159" s="391"/>
      <c r="G159" s="393"/>
    </row>
    <row r="160" spans="1:7" ht="21.6" customHeight="1">
      <c r="A160" s="264">
        <f>入力画面!U153</f>
        <v>132</v>
      </c>
      <c r="B160" s="49" t="str">
        <f t="shared" si="3"/>
        <v/>
      </c>
      <c r="C160" s="50" t="s">
        <v>96</v>
      </c>
      <c r="D160" s="391" t="s">
        <v>97</v>
      </c>
      <c r="E160" s="392"/>
      <c r="F160" s="391"/>
      <c r="G160" s="393"/>
    </row>
    <row r="161" spans="1:7" ht="21.6" customHeight="1">
      <c r="A161" s="264">
        <f>入力画面!U154</f>
        <v>133</v>
      </c>
      <c r="B161" s="49" t="str">
        <f t="shared" si="3"/>
        <v/>
      </c>
      <c r="C161" s="50" t="s">
        <v>96</v>
      </c>
      <c r="D161" s="391" t="s">
        <v>97</v>
      </c>
      <c r="E161" s="392"/>
      <c r="F161" s="391"/>
      <c r="G161" s="393"/>
    </row>
    <row r="162" spans="1:7" ht="21.6" customHeight="1">
      <c r="A162" s="264">
        <f>入力画面!U155</f>
        <v>134</v>
      </c>
      <c r="B162" s="49" t="str">
        <f t="shared" si="3"/>
        <v/>
      </c>
      <c r="C162" s="50" t="s">
        <v>96</v>
      </c>
      <c r="D162" s="391" t="s">
        <v>97</v>
      </c>
      <c r="E162" s="392"/>
      <c r="F162" s="391"/>
      <c r="G162" s="393"/>
    </row>
    <row r="163" spans="1:7" ht="21.6" customHeight="1">
      <c r="A163" s="264">
        <f>入力画面!U156</f>
        <v>135</v>
      </c>
      <c r="B163" s="49" t="str">
        <f t="shared" si="3"/>
        <v/>
      </c>
      <c r="C163" s="50" t="s">
        <v>96</v>
      </c>
      <c r="D163" s="391" t="s">
        <v>97</v>
      </c>
      <c r="E163" s="392"/>
      <c r="F163" s="391"/>
      <c r="G163" s="393"/>
    </row>
    <row r="164" spans="1:7" ht="21.6" customHeight="1">
      <c r="A164" s="264">
        <f>入力画面!U157</f>
        <v>136</v>
      </c>
      <c r="B164" s="49" t="str">
        <f t="shared" si="3"/>
        <v/>
      </c>
      <c r="C164" s="50" t="s">
        <v>96</v>
      </c>
      <c r="D164" s="391" t="s">
        <v>97</v>
      </c>
      <c r="E164" s="392"/>
      <c r="F164" s="391"/>
      <c r="G164" s="393"/>
    </row>
    <row r="165" spans="1:7" ht="21.6" customHeight="1">
      <c r="A165" s="264">
        <f>入力画面!U158</f>
        <v>137</v>
      </c>
      <c r="B165" s="49" t="str">
        <f t="shared" si="3"/>
        <v/>
      </c>
      <c r="C165" s="50" t="s">
        <v>96</v>
      </c>
      <c r="D165" s="391" t="s">
        <v>97</v>
      </c>
      <c r="E165" s="392"/>
      <c r="F165" s="391"/>
      <c r="G165" s="393"/>
    </row>
    <row r="166" spans="1:7" ht="21.6" customHeight="1">
      <c r="A166" s="264">
        <f>入力画面!U159</f>
        <v>138</v>
      </c>
      <c r="B166" s="49" t="str">
        <f t="shared" si="3"/>
        <v/>
      </c>
      <c r="C166" s="50" t="s">
        <v>96</v>
      </c>
      <c r="D166" s="391" t="s">
        <v>97</v>
      </c>
      <c r="E166" s="392"/>
      <c r="F166" s="391"/>
      <c r="G166" s="393"/>
    </row>
    <row r="167" spans="1:7" ht="21.6" customHeight="1">
      <c r="A167" s="264">
        <f>入力画面!U160</f>
        <v>139</v>
      </c>
      <c r="B167" s="49" t="str">
        <f t="shared" si="3"/>
        <v/>
      </c>
      <c r="C167" s="50" t="s">
        <v>96</v>
      </c>
      <c r="D167" s="391" t="s">
        <v>97</v>
      </c>
      <c r="E167" s="392"/>
      <c r="F167" s="391"/>
      <c r="G167" s="393"/>
    </row>
    <row r="168" spans="1:7" ht="21.6" customHeight="1">
      <c r="A168" s="264">
        <f>入力画面!U161</f>
        <v>140</v>
      </c>
      <c r="B168" s="49" t="str">
        <f t="shared" si="3"/>
        <v/>
      </c>
      <c r="C168" s="50" t="s">
        <v>96</v>
      </c>
      <c r="D168" s="391" t="s">
        <v>97</v>
      </c>
      <c r="E168" s="392"/>
      <c r="F168" s="391"/>
      <c r="G168" s="393"/>
    </row>
    <row r="169" spans="1:7" ht="21.6" customHeight="1">
      <c r="A169" s="264">
        <f>入力画面!U162</f>
        <v>141</v>
      </c>
      <c r="B169" s="49" t="str">
        <f t="shared" si="3"/>
        <v/>
      </c>
      <c r="C169" s="50" t="s">
        <v>96</v>
      </c>
      <c r="D169" s="391" t="s">
        <v>97</v>
      </c>
      <c r="E169" s="392"/>
      <c r="F169" s="391"/>
      <c r="G169" s="393"/>
    </row>
    <row r="170" spans="1:7" ht="21.6" customHeight="1">
      <c r="A170" s="264">
        <f>入力画面!U163</f>
        <v>142</v>
      </c>
      <c r="B170" s="49" t="str">
        <f t="shared" si="3"/>
        <v/>
      </c>
      <c r="C170" s="50" t="s">
        <v>96</v>
      </c>
      <c r="D170" s="391" t="s">
        <v>97</v>
      </c>
      <c r="E170" s="392"/>
      <c r="F170" s="391"/>
      <c r="G170" s="393"/>
    </row>
    <row r="171" spans="1:7" ht="21.6" customHeight="1">
      <c r="A171" s="264">
        <f>入力画面!U164</f>
        <v>143</v>
      </c>
      <c r="B171" s="49" t="str">
        <f t="shared" si="3"/>
        <v/>
      </c>
      <c r="C171" s="50" t="s">
        <v>96</v>
      </c>
      <c r="D171" s="391" t="s">
        <v>97</v>
      </c>
      <c r="E171" s="392"/>
      <c r="F171" s="391"/>
      <c r="G171" s="393"/>
    </row>
    <row r="172" spans="1:7" ht="21.6" customHeight="1">
      <c r="A172" s="264">
        <f>入力画面!U165</f>
        <v>144</v>
      </c>
      <c r="B172" s="49" t="str">
        <f t="shared" si="3"/>
        <v/>
      </c>
      <c r="C172" s="50" t="s">
        <v>96</v>
      </c>
      <c r="D172" s="391" t="s">
        <v>97</v>
      </c>
      <c r="E172" s="392"/>
      <c r="F172" s="391"/>
      <c r="G172" s="393"/>
    </row>
    <row r="173" spans="1:7" ht="21.6" customHeight="1">
      <c r="A173" s="264">
        <f>入力画面!U166</f>
        <v>145</v>
      </c>
      <c r="B173" s="49" t="str">
        <f t="shared" si="3"/>
        <v/>
      </c>
      <c r="C173" s="50" t="s">
        <v>96</v>
      </c>
      <c r="D173" s="391" t="s">
        <v>97</v>
      </c>
      <c r="E173" s="392"/>
      <c r="F173" s="391"/>
      <c r="G173" s="393"/>
    </row>
    <row r="174" spans="1:7" ht="21.6" customHeight="1">
      <c r="A174" s="264">
        <f>入力画面!U167</f>
        <v>146</v>
      </c>
      <c r="B174" s="49" t="str">
        <f t="shared" si="3"/>
        <v/>
      </c>
      <c r="C174" s="50" t="s">
        <v>96</v>
      </c>
      <c r="D174" s="391" t="s">
        <v>97</v>
      </c>
      <c r="E174" s="392"/>
      <c r="F174" s="391"/>
      <c r="G174" s="393"/>
    </row>
    <row r="175" spans="1:7" ht="21.6" customHeight="1">
      <c r="A175" s="264">
        <f>入力画面!U168</f>
        <v>147</v>
      </c>
      <c r="B175" s="49" t="str">
        <f t="shared" si="3"/>
        <v/>
      </c>
      <c r="C175" s="50" t="s">
        <v>96</v>
      </c>
      <c r="D175" s="391" t="s">
        <v>97</v>
      </c>
      <c r="E175" s="392"/>
      <c r="F175" s="391"/>
      <c r="G175" s="393"/>
    </row>
    <row r="176" spans="1:7" ht="21.6" customHeight="1">
      <c r="A176" s="264">
        <f>入力画面!U169</f>
        <v>148</v>
      </c>
      <c r="B176" s="49" t="str">
        <f t="shared" si="3"/>
        <v/>
      </c>
      <c r="C176" s="50" t="s">
        <v>96</v>
      </c>
      <c r="D176" s="391" t="s">
        <v>97</v>
      </c>
      <c r="E176" s="392"/>
      <c r="F176" s="391"/>
      <c r="G176" s="393"/>
    </row>
    <row r="177" spans="1:7" ht="21.6" customHeight="1">
      <c r="A177" s="264">
        <f>入力画面!U170</f>
        <v>149</v>
      </c>
      <c r="B177" s="49" t="str">
        <f t="shared" si="3"/>
        <v/>
      </c>
      <c r="C177" s="50" t="s">
        <v>96</v>
      </c>
      <c r="D177" s="391" t="s">
        <v>97</v>
      </c>
      <c r="E177" s="392"/>
      <c r="F177" s="391"/>
      <c r="G177" s="393"/>
    </row>
    <row r="178" spans="1:7" ht="21.6" customHeight="1">
      <c r="A178" s="264">
        <f>入力画面!U171</f>
        <v>150</v>
      </c>
      <c r="B178" s="49" t="str">
        <f t="shared" si="3"/>
        <v/>
      </c>
      <c r="C178" s="50" t="s">
        <v>96</v>
      </c>
      <c r="D178" s="391" t="s">
        <v>97</v>
      </c>
      <c r="E178" s="392"/>
      <c r="F178" s="391"/>
      <c r="G178" s="393"/>
    </row>
    <row r="179" spans="1:7" ht="21.6" customHeight="1">
      <c r="A179" s="264">
        <f>入力画面!U172</f>
        <v>151</v>
      </c>
      <c r="B179" s="49" t="str">
        <f t="shared" si="3"/>
        <v/>
      </c>
      <c r="C179" s="50" t="s">
        <v>96</v>
      </c>
      <c r="D179" s="391" t="s">
        <v>97</v>
      </c>
      <c r="E179" s="392"/>
      <c r="F179" s="391"/>
      <c r="G179" s="393"/>
    </row>
    <row r="180" spans="1:7" ht="21.6" customHeight="1">
      <c r="A180" s="264">
        <f>入力画面!U173</f>
        <v>152</v>
      </c>
      <c r="B180" s="49" t="str">
        <f t="shared" si="3"/>
        <v/>
      </c>
      <c r="C180" s="50" t="s">
        <v>96</v>
      </c>
      <c r="D180" s="391" t="s">
        <v>97</v>
      </c>
      <c r="E180" s="392"/>
      <c r="F180" s="391"/>
      <c r="G180" s="393"/>
    </row>
    <row r="181" spans="1:7" ht="21.6" customHeight="1">
      <c r="A181" s="264">
        <f>入力画面!U174</f>
        <v>153</v>
      </c>
      <c r="B181" s="49" t="str">
        <f t="shared" si="3"/>
        <v/>
      </c>
      <c r="C181" s="50" t="s">
        <v>96</v>
      </c>
      <c r="D181" s="391" t="s">
        <v>97</v>
      </c>
      <c r="E181" s="392"/>
      <c r="F181" s="391"/>
      <c r="G181" s="393"/>
    </row>
    <row r="182" spans="1:7" ht="21.6" customHeight="1">
      <c r="A182" s="264">
        <f>入力画面!U175</f>
        <v>154</v>
      </c>
      <c r="B182" s="49" t="str">
        <f t="shared" si="3"/>
        <v/>
      </c>
      <c r="C182" s="50" t="s">
        <v>96</v>
      </c>
      <c r="D182" s="391" t="s">
        <v>97</v>
      </c>
      <c r="E182" s="392"/>
      <c r="F182" s="391"/>
      <c r="G182" s="393"/>
    </row>
    <row r="183" spans="1:7" ht="21.6" customHeight="1">
      <c r="A183" s="264">
        <f>入力画面!U176</f>
        <v>155</v>
      </c>
      <c r="B183" s="49" t="str">
        <f t="shared" si="3"/>
        <v/>
      </c>
      <c r="C183" s="50" t="s">
        <v>96</v>
      </c>
      <c r="D183" s="391" t="s">
        <v>97</v>
      </c>
      <c r="E183" s="392"/>
      <c r="F183" s="391"/>
      <c r="G183" s="393"/>
    </row>
    <row r="184" spans="1:7" ht="21.6" customHeight="1">
      <c r="A184" s="264">
        <f>入力画面!U177</f>
        <v>156</v>
      </c>
      <c r="B184" s="49" t="str">
        <f t="shared" si="3"/>
        <v/>
      </c>
      <c r="C184" s="50" t="s">
        <v>96</v>
      </c>
      <c r="D184" s="391" t="s">
        <v>97</v>
      </c>
      <c r="E184" s="392"/>
      <c r="F184" s="391"/>
      <c r="G184" s="393"/>
    </row>
    <row r="185" spans="1:7" ht="21.6" customHeight="1">
      <c r="A185" s="264">
        <f>入力画面!U178</f>
        <v>157</v>
      </c>
      <c r="B185" s="49" t="str">
        <f t="shared" si="3"/>
        <v/>
      </c>
      <c r="C185" s="50" t="s">
        <v>96</v>
      </c>
      <c r="D185" s="391" t="s">
        <v>97</v>
      </c>
      <c r="E185" s="392"/>
      <c r="F185" s="391"/>
      <c r="G185" s="393"/>
    </row>
    <row r="186" spans="1:7" ht="21.6" customHeight="1">
      <c r="A186" s="264">
        <f>入力画面!U179</f>
        <v>158</v>
      </c>
      <c r="B186" s="49" t="str">
        <f t="shared" si="3"/>
        <v/>
      </c>
      <c r="C186" s="50" t="s">
        <v>96</v>
      </c>
      <c r="D186" s="391" t="s">
        <v>97</v>
      </c>
      <c r="E186" s="392"/>
      <c r="F186" s="391"/>
      <c r="G186" s="393"/>
    </row>
    <row r="187" spans="1:7" ht="21.6" customHeight="1">
      <c r="A187" s="264">
        <f>入力画面!U180</f>
        <v>159</v>
      </c>
      <c r="B187" s="49" t="str">
        <f t="shared" si="3"/>
        <v/>
      </c>
      <c r="C187" s="50" t="s">
        <v>96</v>
      </c>
      <c r="D187" s="391" t="s">
        <v>97</v>
      </c>
      <c r="E187" s="392"/>
      <c r="F187" s="391"/>
      <c r="G187" s="393"/>
    </row>
    <row r="188" spans="1:7" ht="21.6" customHeight="1">
      <c r="A188" s="265">
        <f>入力画面!U181</f>
        <v>160</v>
      </c>
      <c r="B188" s="52" t="str">
        <f t="shared" si="3"/>
        <v/>
      </c>
      <c r="C188" s="53" t="s">
        <v>96</v>
      </c>
      <c r="D188" s="394" t="s">
        <v>97</v>
      </c>
      <c r="E188" s="395"/>
      <c r="F188" s="394"/>
      <c r="G188" s="396"/>
    </row>
  </sheetData>
  <mergeCells count="369">
    <mergeCell ref="D8:E8"/>
    <mergeCell ref="F8:G8"/>
    <mergeCell ref="D9:E9"/>
    <mergeCell ref="F9:G9"/>
    <mergeCell ref="D10:E10"/>
    <mergeCell ref="F10:G10"/>
    <mergeCell ref="A1:B1"/>
    <mergeCell ref="D6:E6"/>
    <mergeCell ref="F6:G6"/>
    <mergeCell ref="D7:E7"/>
    <mergeCell ref="F7:G7"/>
    <mergeCell ref="D14:E14"/>
    <mergeCell ref="F14:G14"/>
    <mergeCell ref="D15:E15"/>
    <mergeCell ref="F15:G15"/>
    <mergeCell ref="D16:E16"/>
    <mergeCell ref="F16:G16"/>
    <mergeCell ref="D11:E11"/>
    <mergeCell ref="F11:G11"/>
    <mergeCell ref="D12:E12"/>
    <mergeCell ref="F12:G12"/>
    <mergeCell ref="D13:E13"/>
    <mergeCell ref="F13:G13"/>
    <mergeCell ref="D20:E20"/>
    <mergeCell ref="F20:G20"/>
    <mergeCell ref="D21:E21"/>
    <mergeCell ref="F21:G21"/>
    <mergeCell ref="D22:E22"/>
    <mergeCell ref="F22:G22"/>
    <mergeCell ref="D17:E17"/>
    <mergeCell ref="F17:G17"/>
    <mergeCell ref="D18:E18"/>
    <mergeCell ref="F18:G18"/>
    <mergeCell ref="D19:E19"/>
    <mergeCell ref="F19:G19"/>
    <mergeCell ref="D27:E27"/>
    <mergeCell ref="F27:G27"/>
    <mergeCell ref="D28:E28"/>
    <mergeCell ref="F28:G28"/>
    <mergeCell ref="D23:E23"/>
    <mergeCell ref="F23:G23"/>
    <mergeCell ref="D24:E24"/>
    <mergeCell ref="F24:G24"/>
    <mergeCell ref="D25:E25"/>
    <mergeCell ref="F25:G25"/>
    <mergeCell ref="D35:E35"/>
    <mergeCell ref="F35:G35"/>
    <mergeCell ref="D36:E36"/>
    <mergeCell ref="F36:G36"/>
    <mergeCell ref="D37:E37"/>
    <mergeCell ref="F37:G37"/>
    <mergeCell ref="D188:E188"/>
    <mergeCell ref="F188:G188"/>
    <mergeCell ref="E3:G3"/>
    <mergeCell ref="E4:G4"/>
    <mergeCell ref="D32:E32"/>
    <mergeCell ref="F32:G32"/>
    <mergeCell ref="D33:E33"/>
    <mergeCell ref="F33:G33"/>
    <mergeCell ref="D34:E34"/>
    <mergeCell ref="F34:G34"/>
    <mergeCell ref="D29:E29"/>
    <mergeCell ref="F29:G29"/>
    <mergeCell ref="D30:E30"/>
    <mergeCell ref="F30:G30"/>
    <mergeCell ref="D31:E31"/>
    <mergeCell ref="F31:G31"/>
    <mergeCell ref="D26:E26"/>
    <mergeCell ref="F26:G26"/>
    <mergeCell ref="D41:E41"/>
    <mergeCell ref="F41:G41"/>
    <mergeCell ref="D42:E42"/>
    <mergeCell ref="F42:G42"/>
    <mergeCell ref="D43:E43"/>
    <mergeCell ref="F43:G43"/>
    <mergeCell ref="D38:E38"/>
    <mergeCell ref="F38:G38"/>
    <mergeCell ref="D39:E39"/>
    <mergeCell ref="F39:G39"/>
    <mergeCell ref="D40:E40"/>
    <mergeCell ref="F40:G40"/>
    <mergeCell ref="D47:E47"/>
    <mergeCell ref="F47:G47"/>
    <mergeCell ref="D48:E48"/>
    <mergeCell ref="F48:G48"/>
    <mergeCell ref="D49:E49"/>
    <mergeCell ref="F49:G49"/>
    <mergeCell ref="D44:E44"/>
    <mergeCell ref="F44:G44"/>
    <mergeCell ref="D45:E45"/>
    <mergeCell ref="F45:G45"/>
    <mergeCell ref="D46:E46"/>
    <mergeCell ref="F46:G46"/>
    <mergeCell ref="D53:E53"/>
    <mergeCell ref="F53:G53"/>
    <mergeCell ref="D54:E54"/>
    <mergeCell ref="F54:G54"/>
    <mergeCell ref="D55:E55"/>
    <mergeCell ref="F55:G55"/>
    <mergeCell ref="D50:E50"/>
    <mergeCell ref="F50:G50"/>
    <mergeCell ref="D51:E51"/>
    <mergeCell ref="F51:G51"/>
    <mergeCell ref="D52:E52"/>
    <mergeCell ref="F52:G52"/>
    <mergeCell ref="D59:E59"/>
    <mergeCell ref="F59:G59"/>
    <mergeCell ref="D60:E60"/>
    <mergeCell ref="F60:G60"/>
    <mergeCell ref="D61:E61"/>
    <mergeCell ref="F61:G61"/>
    <mergeCell ref="D56:E56"/>
    <mergeCell ref="F56:G56"/>
    <mergeCell ref="D57:E57"/>
    <mergeCell ref="F57:G57"/>
    <mergeCell ref="D58:E58"/>
    <mergeCell ref="F58:G58"/>
    <mergeCell ref="D65:E65"/>
    <mergeCell ref="F65:G65"/>
    <mergeCell ref="D66:E66"/>
    <mergeCell ref="F66:G66"/>
    <mergeCell ref="D67:E67"/>
    <mergeCell ref="F67:G67"/>
    <mergeCell ref="D62:E62"/>
    <mergeCell ref="F62:G62"/>
    <mergeCell ref="D63:E63"/>
    <mergeCell ref="F63:G63"/>
    <mergeCell ref="D64:E64"/>
    <mergeCell ref="F64:G64"/>
    <mergeCell ref="D71:E71"/>
    <mergeCell ref="F71:G71"/>
    <mergeCell ref="D72:E72"/>
    <mergeCell ref="F72:G72"/>
    <mergeCell ref="D73:E73"/>
    <mergeCell ref="F73:G73"/>
    <mergeCell ref="D68:E68"/>
    <mergeCell ref="F68:G68"/>
    <mergeCell ref="D69:E69"/>
    <mergeCell ref="F69:G69"/>
    <mergeCell ref="D70:E70"/>
    <mergeCell ref="F70:G70"/>
    <mergeCell ref="D77:E77"/>
    <mergeCell ref="F77:G77"/>
    <mergeCell ref="D78:E78"/>
    <mergeCell ref="F78:G78"/>
    <mergeCell ref="D79:E79"/>
    <mergeCell ref="F79:G79"/>
    <mergeCell ref="D74:E74"/>
    <mergeCell ref="F74:G74"/>
    <mergeCell ref="D75:E75"/>
    <mergeCell ref="F75:G75"/>
    <mergeCell ref="D76:E76"/>
    <mergeCell ref="F76:G76"/>
    <mergeCell ref="D83:E83"/>
    <mergeCell ref="F83:G83"/>
    <mergeCell ref="D84:E84"/>
    <mergeCell ref="F84:G84"/>
    <mergeCell ref="D85:E85"/>
    <mergeCell ref="F85:G85"/>
    <mergeCell ref="D80:E80"/>
    <mergeCell ref="F80:G80"/>
    <mergeCell ref="D81:E81"/>
    <mergeCell ref="F81:G81"/>
    <mergeCell ref="D82:E82"/>
    <mergeCell ref="F82:G82"/>
    <mergeCell ref="D89:E89"/>
    <mergeCell ref="F89:G89"/>
    <mergeCell ref="D90:E90"/>
    <mergeCell ref="F90:G90"/>
    <mergeCell ref="D91:E91"/>
    <mergeCell ref="F91:G91"/>
    <mergeCell ref="D86:E86"/>
    <mergeCell ref="F86:G86"/>
    <mergeCell ref="D87:E87"/>
    <mergeCell ref="F87:G87"/>
    <mergeCell ref="D88:E88"/>
    <mergeCell ref="F88:G88"/>
    <mergeCell ref="D95:E95"/>
    <mergeCell ref="F95:G95"/>
    <mergeCell ref="D96:E96"/>
    <mergeCell ref="F96:G96"/>
    <mergeCell ref="D97:E97"/>
    <mergeCell ref="F97:G97"/>
    <mergeCell ref="D92:E92"/>
    <mergeCell ref="F92:G92"/>
    <mergeCell ref="D93:E93"/>
    <mergeCell ref="F93:G93"/>
    <mergeCell ref="D94:E94"/>
    <mergeCell ref="F94:G94"/>
    <mergeCell ref="D101:E101"/>
    <mergeCell ref="F101:G101"/>
    <mergeCell ref="D102:E102"/>
    <mergeCell ref="F102:G102"/>
    <mergeCell ref="D103:E103"/>
    <mergeCell ref="F103:G103"/>
    <mergeCell ref="D98:E98"/>
    <mergeCell ref="F98:G98"/>
    <mergeCell ref="D99:E99"/>
    <mergeCell ref="F99:G99"/>
    <mergeCell ref="D100:E100"/>
    <mergeCell ref="F100:G100"/>
    <mergeCell ref="D107:E107"/>
    <mergeCell ref="F107:G107"/>
    <mergeCell ref="D108:E108"/>
    <mergeCell ref="F108:G108"/>
    <mergeCell ref="D109:E109"/>
    <mergeCell ref="F109:G109"/>
    <mergeCell ref="D104:E104"/>
    <mergeCell ref="F104:G104"/>
    <mergeCell ref="D105:E105"/>
    <mergeCell ref="F105:G105"/>
    <mergeCell ref="D106:E106"/>
    <mergeCell ref="F106:G106"/>
    <mergeCell ref="D113:E113"/>
    <mergeCell ref="F113:G113"/>
    <mergeCell ref="D114:E114"/>
    <mergeCell ref="F114:G114"/>
    <mergeCell ref="D115:E115"/>
    <mergeCell ref="F115:G115"/>
    <mergeCell ref="D110:E110"/>
    <mergeCell ref="F110:G110"/>
    <mergeCell ref="D111:E111"/>
    <mergeCell ref="F111:G111"/>
    <mergeCell ref="D112:E112"/>
    <mergeCell ref="F112:G112"/>
    <mergeCell ref="D119:E119"/>
    <mergeCell ref="F119:G119"/>
    <mergeCell ref="D120:E120"/>
    <mergeCell ref="F120:G120"/>
    <mergeCell ref="D121:E121"/>
    <mergeCell ref="F121:G121"/>
    <mergeCell ref="D116:E116"/>
    <mergeCell ref="F116:G116"/>
    <mergeCell ref="D117:E117"/>
    <mergeCell ref="F117:G117"/>
    <mergeCell ref="D118:E118"/>
    <mergeCell ref="F118:G118"/>
    <mergeCell ref="D125:E125"/>
    <mergeCell ref="F125:G125"/>
    <mergeCell ref="D126:E126"/>
    <mergeCell ref="F126:G126"/>
    <mergeCell ref="D127:E127"/>
    <mergeCell ref="F127:G127"/>
    <mergeCell ref="D122:E122"/>
    <mergeCell ref="F122:G122"/>
    <mergeCell ref="D123:E123"/>
    <mergeCell ref="F123:G123"/>
    <mergeCell ref="D124:E124"/>
    <mergeCell ref="F124:G124"/>
    <mergeCell ref="D131:E131"/>
    <mergeCell ref="F131:G131"/>
    <mergeCell ref="D132:E132"/>
    <mergeCell ref="F132:G132"/>
    <mergeCell ref="D133:E133"/>
    <mergeCell ref="F133:G133"/>
    <mergeCell ref="D128:E128"/>
    <mergeCell ref="F128:G128"/>
    <mergeCell ref="D129:E129"/>
    <mergeCell ref="F129:G129"/>
    <mergeCell ref="D130:E130"/>
    <mergeCell ref="F130:G130"/>
    <mergeCell ref="D137:E137"/>
    <mergeCell ref="F137:G137"/>
    <mergeCell ref="D138:E138"/>
    <mergeCell ref="F138:G138"/>
    <mergeCell ref="D139:E139"/>
    <mergeCell ref="F139:G139"/>
    <mergeCell ref="D134:E134"/>
    <mergeCell ref="F134:G134"/>
    <mergeCell ref="D135:E135"/>
    <mergeCell ref="F135:G135"/>
    <mergeCell ref="D136:E136"/>
    <mergeCell ref="F136:G136"/>
    <mergeCell ref="D143:E143"/>
    <mergeCell ref="F143:G143"/>
    <mergeCell ref="D144:E144"/>
    <mergeCell ref="F144:G144"/>
    <mergeCell ref="D145:E145"/>
    <mergeCell ref="F145:G145"/>
    <mergeCell ref="D140:E140"/>
    <mergeCell ref="F140:G140"/>
    <mergeCell ref="D141:E141"/>
    <mergeCell ref="F141:G141"/>
    <mergeCell ref="D142:E142"/>
    <mergeCell ref="F142:G142"/>
    <mergeCell ref="D149:E149"/>
    <mergeCell ref="F149:G149"/>
    <mergeCell ref="D150:E150"/>
    <mergeCell ref="F150:G150"/>
    <mergeCell ref="D151:E151"/>
    <mergeCell ref="F151:G151"/>
    <mergeCell ref="D146:E146"/>
    <mergeCell ref="F146:G146"/>
    <mergeCell ref="D147:E147"/>
    <mergeCell ref="F147:G147"/>
    <mergeCell ref="D148:E148"/>
    <mergeCell ref="F148:G148"/>
    <mergeCell ref="D155:E155"/>
    <mergeCell ref="F155:G155"/>
    <mergeCell ref="D156:E156"/>
    <mergeCell ref="F156:G156"/>
    <mergeCell ref="D157:E157"/>
    <mergeCell ref="F157:G157"/>
    <mergeCell ref="D152:E152"/>
    <mergeCell ref="F152:G152"/>
    <mergeCell ref="D153:E153"/>
    <mergeCell ref="F153:G153"/>
    <mergeCell ref="D154:E154"/>
    <mergeCell ref="F154:G154"/>
    <mergeCell ref="D161:E161"/>
    <mergeCell ref="F161:G161"/>
    <mergeCell ref="D162:E162"/>
    <mergeCell ref="F162:G162"/>
    <mergeCell ref="D163:E163"/>
    <mergeCell ref="F163:G163"/>
    <mergeCell ref="D158:E158"/>
    <mergeCell ref="F158:G158"/>
    <mergeCell ref="D159:E159"/>
    <mergeCell ref="F159:G159"/>
    <mergeCell ref="D160:E160"/>
    <mergeCell ref="F160:G160"/>
    <mergeCell ref="D167:E167"/>
    <mergeCell ref="F167:G167"/>
    <mergeCell ref="D168:E168"/>
    <mergeCell ref="F168:G168"/>
    <mergeCell ref="D169:E169"/>
    <mergeCell ref="F169:G169"/>
    <mergeCell ref="D164:E164"/>
    <mergeCell ref="F164:G164"/>
    <mergeCell ref="D165:E165"/>
    <mergeCell ref="F165:G165"/>
    <mergeCell ref="D166:E166"/>
    <mergeCell ref="F166:G166"/>
    <mergeCell ref="D173:E173"/>
    <mergeCell ref="F173:G173"/>
    <mergeCell ref="D174:E174"/>
    <mergeCell ref="F174:G174"/>
    <mergeCell ref="D175:E175"/>
    <mergeCell ref="F175:G175"/>
    <mergeCell ref="D170:E170"/>
    <mergeCell ref="F170:G170"/>
    <mergeCell ref="D171:E171"/>
    <mergeCell ref="F171:G171"/>
    <mergeCell ref="D172:E172"/>
    <mergeCell ref="F172:G172"/>
    <mergeCell ref="D179:E179"/>
    <mergeCell ref="F179:G179"/>
    <mergeCell ref="D180:E180"/>
    <mergeCell ref="F180:G180"/>
    <mergeCell ref="D181:E181"/>
    <mergeCell ref="F181:G181"/>
    <mergeCell ref="D176:E176"/>
    <mergeCell ref="F176:G176"/>
    <mergeCell ref="D177:E177"/>
    <mergeCell ref="F177:G177"/>
    <mergeCell ref="D178:E178"/>
    <mergeCell ref="F178:G178"/>
    <mergeCell ref="D185:E185"/>
    <mergeCell ref="F185:G185"/>
    <mergeCell ref="D186:E186"/>
    <mergeCell ref="F186:G186"/>
    <mergeCell ref="D187:E187"/>
    <mergeCell ref="F187:G187"/>
    <mergeCell ref="D182:E182"/>
    <mergeCell ref="F182:G182"/>
    <mergeCell ref="D183:E183"/>
    <mergeCell ref="F183:G183"/>
    <mergeCell ref="D184:E184"/>
    <mergeCell ref="F184:G184"/>
  </mergeCells>
  <phoneticPr fontId="6"/>
  <printOptions horizontalCentered="1"/>
  <pageMargins left="0" right="0" top="0.59055118110236227" bottom="0.19685039370078741" header="0" footer="0"/>
  <pageSetup paperSize="9" scale="98" orientation="portrait" r:id="rId1"/>
  <headerFooter>
    <oddFooter>&amp;C18</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L27"/>
  <sheetViews>
    <sheetView zoomScaleNormal="100" workbookViewId="0">
      <selection activeCell="E3" sqref="E3:G4"/>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17.625" style="35" customWidth="1"/>
    <col min="7" max="7" width="5.125" style="35" customWidth="1"/>
    <col min="8" max="16384" width="8.875" style="35"/>
  </cols>
  <sheetData>
    <row r="1" spans="1:12" ht="21.6" customHeight="1" thickBot="1">
      <c r="A1" s="400" t="s">
        <v>343</v>
      </c>
      <c r="B1" s="401"/>
      <c r="D1" s="34"/>
      <c r="E1" s="34"/>
      <c r="F1" s="34"/>
      <c r="G1" s="36" t="s">
        <v>341</v>
      </c>
    </row>
    <row r="2" spans="1:12" ht="20.25" customHeight="1">
      <c r="A2" s="413" t="s">
        <v>344</v>
      </c>
      <c r="B2" s="413"/>
      <c r="C2" s="413"/>
      <c r="D2" s="413"/>
      <c r="E2" s="413"/>
      <c r="F2" s="413"/>
      <c r="G2" s="413"/>
    </row>
    <row r="3" spans="1:12" ht="34.5" customHeight="1">
      <c r="A3" s="37"/>
      <c r="B3" s="34"/>
      <c r="C3" s="34"/>
      <c r="D3" s="38" t="s">
        <v>88</v>
      </c>
      <c r="E3" s="402">
        <f>入力画面!C3</f>
        <v>0</v>
      </c>
      <c r="F3" s="402"/>
      <c r="G3" s="402"/>
      <c r="H3" s="40"/>
      <c r="I3" s="40"/>
    </row>
    <row r="4" spans="1:12" ht="24.6" customHeight="1">
      <c r="D4" s="38" t="s">
        <v>89</v>
      </c>
      <c r="E4" s="403">
        <f>入力画面!C8</f>
        <v>0</v>
      </c>
      <c r="F4" s="403"/>
      <c r="G4" s="403"/>
      <c r="H4" s="41"/>
      <c r="I4" s="41"/>
      <c r="J4" s="41"/>
      <c r="K4" s="41"/>
      <c r="L4" s="41"/>
    </row>
    <row r="5" spans="1:12" ht="5.85" customHeight="1">
      <c r="D5" s="38"/>
      <c r="H5" s="41"/>
      <c r="I5" s="41"/>
      <c r="J5" s="41"/>
      <c r="K5" s="41"/>
      <c r="L5" s="41"/>
    </row>
    <row r="6" spans="1:12" ht="18" customHeight="1">
      <c r="A6" s="42" t="s">
        <v>112</v>
      </c>
      <c r="B6" s="43" t="s">
        <v>91</v>
      </c>
      <c r="C6" s="44" t="s">
        <v>92</v>
      </c>
      <c r="D6" s="404" t="s">
        <v>93</v>
      </c>
      <c r="E6" s="405"/>
      <c r="F6" s="404" t="s">
        <v>94</v>
      </c>
      <c r="G6" s="406"/>
    </row>
    <row r="7" spans="1:12" ht="18" customHeight="1">
      <c r="A7" s="42" t="s">
        <v>173</v>
      </c>
      <c r="B7" s="43" t="s">
        <v>113</v>
      </c>
      <c r="C7" s="57" t="s">
        <v>114</v>
      </c>
      <c r="D7" s="407" t="s">
        <v>97</v>
      </c>
      <c r="E7" s="408"/>
      <c r="F7" s="407"/>
      <c r="G7" s="409"/>
    </row>
    <row r="8" spans="1:12" ht="26.25" customHeight="1">
      <c r="A8" s="45"/>
      <c r="B8" s="46"/>
      <c r="C8" s="47" t="s">
        <v>96</v>
      </c>
      <c r="D8" s="410" t="s">
        <v>97</v>
      </c>
      <c r="E8" s="411"/>
      <c r="F8" s="410"/>
      <c r="G8" s="412"/>
    </row>
    <row r="9" spans="1:12" ht="26.25" customHeight="1">
      <c r="A9" s="48"/>
      <c r="B9" s="49"/>
      <c r="C9" s="50" t="s">
        <v>96</v>
      </c>
      <c r="D9" s="391" t="s">
        <v>97</v>
      </c>
      <c r="E9" s="392"/>
      <c r="F9" s="391"/>
      <c r="G9" s="393"/>
    </row>
    <row r="10" spans="1:12" ht="26.25" customHeight="1">
      <c r="A10" s="48"/>
      <c r="B10" s="49"/>
      <c r="C10" s="50" t="s">
        <v>96</v>
      </c>
      <c r="D10" s="391" t="s">
        <v>97</v>
      </c>
      <c r="E10" s="392"/>
      <c r="F10" s="391"/>
      <c r="G10" s="393"/>
    </row>
    <row r="11" spans="1:12" ht="26.25" customHeight="1">
      <c r="A11" s="48"/>
      <c r="B11" s="49"/>
      <c r="C11" s="50" t="s">
        <v>96</v>
      </c>
      <c r="D11" s="391" t="s">
        <v>97</v>
      </c>
      <c r="E11" s="392"/>
      <c r="F11" s="391"/>
      <c r="G11" s="393"/>
    </row>
    <row r="12" spans="1:12" ht="26.25" customHeight="1">
      <c r="A12" s="48"/>
      <c r="B12" s="49"/>
      <c r="C12" s="50" t="s">
        <v>96</v>
      </c>
      <c r="D12" s="391" t="s">
        <v>97</v>
      </c>
      <c r="E12" s="392"/>
      <c r="F12" s="391"/>
      <c r="G12" s="393"/>
    </row>
    <row r="13" spans="1:12" ht="26.25" customHeight="1">
      <c r="A13" s="48"/>
      <c r="B13" s="49"/>
      <c r="C13" s="50" t="s">
        <v>96</v>
      </c>
      <c r="D13" s="391" t="s">
        <v>97</v>
      </c>
      <c r="E13" s="392"/>
      <c r="F13" s="391"/>
      <c r="G13" s="393"/>
    </row>
    <row r="14" spans="1:12" ht="26.25" customHeight="1">
      <c r="A14" s="48"/>
      <c r="B14" s="49"/>
      <c r="C14" s="50" t="s">
        <v>96</v>
      </c>
      <c r="D14" s="391" t="s">
        <v>97</v>
      </c>
      <c r="E14" s="392"/>
      <c r="F14" s="391"/>
      <c r="G14" s="393"/>
    </row>
    <row r="15" spans="1:12" ht="26.25" customHeight="1">
      <c r="A15" s="48"/>
      <c r="B15" s="49"/>
      <c r="C15" s="50" t="s">
        <v>96</v>
      </c>
      <c r="D15" s="391" t="s">
        <v>97</v>
      </c>
      <c r="E15" s="392"/>
      <c r="F15" s="391"/>
      <c r="G15" s="393"/>
    </row>
    <row r="16" spans="1:12" ht="26.25" customHeight="1">
      <c r="A16" s="48"/>
      <c r="B16" s="49"/>
      <c r="C16" s="50" t="s">
        <v>96</v>
      </c>
      <c r="D16" s="391" t="s">
        <v>97</v>
      </c>
      <c r="E16" s="392"/>
      <c r="F16" s="391"/>
      <c r="G16" s="393"/>
    </row>
    <row r="17" spans="1:7" ht="26.25" customHeight="1">
      <c r="A17" s="51"/>
      <c r="B17" s="52"/>
      <c r="C17" s="53" t="s">
        <v>96</v>
      </c>
      <c r="D17" s="394" t="s">
        <v>97</v>
      </c>
      <c r="E17" s="395"/>
      <c r="F17" s="394"/>
      <c r="G17" s="396"/>
    </row>
    <row r="19" spans="1:7">
      <c r="A19" s="58" t="s">
        <v>115</v>
      </c>
      <c r="B19" s="35" t="s">
        <v>174</v>
      </c>
    </row>
    <row r="20" spans="1:7">
      <c r="B20" s="35" t="s">
        <v>116</v>
      </c>
    </row>
    <row r="21" spans="1:7">
      <c r="B21" s="35" t="s">
        <v>117</v>
      </c>
    </row>
    <row r="24" spans="1:7">
      <c r="A24" s="58" t="s">
        <v>115</v>
      </c>
      <c r="B24" s="35" t="s">
        <v>118</v>
      </c>
    </row>
    <row r="25" spans="1:7">
      <c r="B25" s="35" t="s">
        <v>119</v>
      </c>
    </row>
    <row r="26" spans="1:7">
      <c r="B26" s="35" t="s">
        <v>120</v>
      </c>
    </row>
    <row r="27" spans="1:7">
      <c r="B27" s="35" t="s">
        <v>121</v>
      </c>
    </row>
  </sheetData>
  <mergeCells count="28">
    <mergeCell ref="A1:B1"/>
    <mergeCell ref="A2:G2"/>
    <mergeCell ref="D6:E6"/>
    <mergeCell ref="F6:G6"/>
    <mergeCell ref="D12:E12"/>
    <mergeCell ref="F12:G12"/>
    <mergeCell ref="D7:E7"/>
    <mergeCell ref="F7:G7"/>
    <mergeCell ref="D8:E8"/>
    <mergeCell ref="F8:G8"/>
    <mergeCell ref="D9:E9"/>
    <mergeCell ref="F9:G9"/>
    <mergeCell ref="D16:E16"/>
    <mergeCell ref="F16:G16"/>
    <mergeCell ref="D17:E17"/>
    <mergeCell ref="F17:G17"/>
    <mergeCell ref="E3:G3"/>
    <mergeCell ref="E4:G4"/>
    <mergeCell ref="D13:E13"/>
    <mergeCell ref="F13:G13"/>
    <mergeCell ref="D14:E14"/>
    <mergeCell ref="F14:G14"/>
    <mergeCell ref="D15:E15"/>
    <mergeCell ref="F15:G15"/>
    <mergeCell ref="D10:E10"/>
    <mergeCell ref="F10:G10"/>
    <mergeCell ref="D11:E11"/>
    <mergeCell ref="F11:G11"/>
  </mergeCells>
  <phoneticPr fontId="6"/>
  <printOptions horizontalCentered="1"/>
  <pageMargins left="0" right="0" top="0.59055118110236227" bottom="0.19685039370078741" header="0" footer="0"/>
  <pageSetup paperSize="9" scale="98" orientation="portrait" r:id="rId1"/>
  <headerFooter>
    <oddFooter>&amp;C20</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L181"/>
  <sheetViews>
    <sheetView zoomScaleNormal="100" workbookViewId="0">
      <selection activeCell="E3" sqref="E3:G4"/>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17.625" style="35" customWidth="1"/>
    <col min="7" max="7" width="5.125" style="35" customWidth="1"/>
    <col min="8" max="16384" width="8.875" style="35"/>
  </cols>
  <sheetData>
    <row r="1" spans="1:12" ht="21.6" customHeight="1" thickBot="1">
      <c r="A1" s="400" t="s">
        <v>345</v>
      </c>
      <c r="B1" s="401"/>
      <c r="D1" s="34"/>
      <c r="E1" s="34"/>
      <c r="F1" s="34"/>
      <c r="G1" s="36" t="s">
        <v>341</v>
      </c>
    </row>
    <row r="2" spans="1:12" ht="20.25" customHeight="1">
      <c r="A2" s="413" t="s">
        <v>346</v>
      </c>
      <c r="B2" s="413"/>
      <c r="C2" s="413"/>
      <c r="D2" s="413"/>
      <c r="E2" s="413"/>
      <c r="F2" s="413"/>
      <c r="G2" s="413"/>
    </row>
    <row r="3" spans="1:12" ht="22.5" customHeight="1">
      <c r="A3" s="37"/>
      <c r="B3" s="34"/>
      <c r="C3" s="34"/>
      <c r="D3" s="71" t="s">
        <v>88</v>
      </c>
      <c r="E3" s="402">
        <f>入力画面!C3</f>
        <v>0</v>
      </c>
      <c r="F3" s="402"/>
      <c r="G3" s="402"/>
      <c r="H3" s="40"/>
      <c r="I3" s="40"/>
    </row>
    <row r="4" spans="1:12" ht="22.5" customHeight="1">
      <c r="D4" s="71" t="s">
        <v>177</v>
      </c>
      <c r="E4" s="427"/>
      <c r="F4" s="427"/>
      <c r="G4" s="427"/>
      <c r="H4" s="41"/>
      <c r="I4" s="41"/>
      <c r="J4" s="41"/>
      <c r="K4" s="41"/>
      <c r="L4" s="41"/>
    </row>
    <row r="5" spans="1:12" ht="5.85" customHeight="1">
      <c r="D5" s="38"/>
      <c r="H5" s="41"/>
      <c r="I5" s="41"/>
      <c r="J5" s="41"/>
      <c r="K5" s="41"/>
      <c r="L5" s="41"/>
    </row>
    <row r="6" spans="1:12" ht="18" customHeight="1">
      <c r="A6" s="73" t="s">
        <v>178</v>
      </c>
      <c r="B6" s="43" t="s">
        <v>91</v>
      </c>
      <c r="C6" s="44" t="s">
        <v>92</v>
      </c>
      <c r="D6" s="404" t="s">
        <v>93</v>
      </c>
      <c r="E6" s="405"/>
      <c r="F6" s="404" t="s">
        <v>94</v>
      </c>
      <c r="G6" s="406"/>
    </row>
    <row r="7" spans="1:12" ht="21.6" customHeight="1">
      <c r="A7" s="72">
        <v>1</v>
      </c>
      <c r="B7" s="46"/>
      <c r="C7" s="47" t="s">
        <v>96</v>
      </c>
      <c r="D7" s="397" t="s">
        <v>97</v>
      </c>
      <c r="E7" s="398"/>
      <c r="F7" s="397"/>
      <c r="G7" s="399"/>
    </row>
    <row r="8" spans="1:12" ht="21.6" customHeight="1">
      <c r="A8" s="48">
        <v>2</v>
      </c>
      <c r="B8" s="49"/>
      <c r="C8" s="50" t="s">
        <v>96</v>
      </c>
      <c r="D8" s="391" t="s">
        <v>97</v>
      </c>
      <c r="E8" s="392"/>
      <c r="F8" s="391"/>
      <c r="G8" s="393"/>
    </row>
    <row r="9" spans="1:12" ht="21.6" customHeight="1">
      <c r="A9" s="48">
        <v>3</v>
      </c>
      <c r="B9" s="49"/>
      <c r="C9" s="50" t="s">
        <v>96</v>
      </c>
      <c r="D9" s="391" t="s">
        <v>97</v>
      </c>
      <c r="E9" s="392"/>
      <c r="F9" s="391"/>
      <c r="G9" s="393"/>
    </row>
    <row r="10" spans="1:12" ht="21.6" customHeight="1">
      <c r="A10" s="48">
        <v>4</v>
      </c>
      <c r="B10" s="49"/>
      <c r="C10" s="50" t="s">
        <v>96</v>
      </c>
      <c r="D10" s="391" t="s">
        <v>97</v>
      </c>
      <c r="E10" s="392"/>
      <c r="F10" s="391"/>
      <c r="G10" s="393"/>
    </row>
    <row r="11" spans="1:12" ht="21.6" customHeight="1">
      <c r="A11" s="48">
        <v>5</v>
      </c>
      <c r="B11" s="49"/>
      <c r="C11" s="50" t="s">
        <v>96</v>
      </c>
      <c r="D11" s="391" t="s">
        <v>97</v>
      </c>
      <c r="E11" s="392"/>
      <c r="F11" s="391"/>
      <c r="G11" s="393"/>
    </row>
    <row r="12" spans="1:12" ht="21.6" customHeight="1">
      <c r="A12" s="48">
        <v>6</v>
      </c>
      <c r="B12" s="49"/>
      <c r="C12" s="50" t="s">
        <v>96</v>
      </c>
      <c r="D12" s="391" t="s">
        <v>97</v>
      </c>
      <c r="E12" s="392"/>
      <c r="F12" s="391"/>
      <c r="G12" s="393"/>
    </row>
    <row r="13" spans="1:12" ht="21.6" customHeight="1">
      <c r="A13" s="48">
        <v>7</v>
      </c>
      <c r="B13" s="49"/>
      <c r="C13" s="50" t="s">
        <v>96</v>
      </c>
      <c r="D13" s="391" t="s">
        <v>97</v>
      </c>
      <c r="E13" s="392"/>
      <c r="F13" s="391"/>
      <c r="G13" s="393"/>
    </row>
    <row r="14" spans="1:12" ht="21.6" customHeight="1">
      <c r="A14" s="48">
        <v>8</v>
      </c>
      <c r="B14" s="49"/>
      <c r="C14" s="50" t="s">
        <v>96</v>
      </c>
      <c r="D14" s="391" t="s">
        <v>97</v>
      </c>
      <c r="E14" s="392"/>
      <c r="F14" s="391"/>
      <c r="G14" s="393"/>
    </row>
    <row r="15" spans="1:12" ht="21.6" customHeight="1">
      <c r="A15" s="48">
        <v>9</v>
      </c>
      <c r="B15" s="49"/>
      <c r="C15" s="50" t="s">
        <v>96</v>
      </c>
      <c r="D15" s="391" t="s">
        <v>97</v>
      </c>
      <c r="E15" s="392"/>
      <c r="F15" s="391"/>
      <c r="G15" s="393"/>
    </row>
    <row r="16" spans="1:12" ht="21.6" customHeight="1">
      <c r="A16" s="48">
        <v>10</v>
      </c>
      <c r="B16" s="49"/>
      <c r="C16" s="50" t="s">
        <v>96</v>
      </c>
      <c r="D16" s="391" t="s">
        <v>97</v>
      </c>
      <c r="E16" s="392"/>
      <c r="F16" s="391"/>
      <c r="G16" s="393"/>
    </row>
    <row r="17" spans="1:7" ht="21.6" customHeight="1">
      <c r="A17" s="48">
        <v>11</v>
      </c>
      <c r="B17" s="49"/>
      <c r="C17" s="50" t="s">
        <v>96</v>
      </c>
      <c r="D17" s="391" t="s">
        <v>97</v>
      </c>
      <c r="E17" s="392"/>
      <c r="F17" s="391"/>
      <c r="G17" s="393"/>
    </row>
    <row r="18" spans="1:7" ht="21.6" customHeight="1">
      <c r="A18" s="48">
        <v>12</v>
      </c>
      <c r="B18" s="49"/>
      <c r="C18" s="50" t="s">
        <v>96</v>
      </c>
      <c r="D18" s="391" t="s">
        <v>97</v>
      </c>
      <c r="E18" s="392"/>
      <c r="F18" s="391"/>
      <c r="G18" s="393"/>
    </row>
    <row r="19" spans="1:7" ht="21.6" customHeight="1">
      <c r="A19" s="48">
        <v>13</v>
      </c>
      <c r="B19" s="49"/>
      <c r="C19" s="50" t="s">
        <v>96</v>
      </c>
      <c r="D19" s="391" t="s">
        <v>97</v>
      </c>
      <c r="E19" s="392"/>
      <c r="F19" s="391"/>
      <c r="G19" s="393"/>
    </row>
    <row r="20" spans="1:7" ht="21.6" customHeight="1">
      <c r="A20" s="48">
        <v>14</v>
      </c>
      <c r="B20" s="49"/>
      <c r="C20" s="50" t="s">
        <v>96</v>
      </c>
      <c r="D20" s="391" t="s">
        <v>97</v>
      </c>
      <c r="E20" s="392"/>
      <c r="F20" s="391"/>
      <c r="G20" s="393"/>
    </row>
    <row r="21" spans="1:7" ht="21.6" customHeight="1">
      <c r="A21" s="48">
        <v>15</v>
      </c>
      <c r="B21" s="49"/>
      <c r="C21" s="50" t="s">
        <v>96</v>
      </c>
      <c r="D21" s="391" t="s">
        <v>97</v>
      </c>
      <c r="E21" s="392"/>
      <c r="F21" s="391"/>
      <c r="G21" s="393"/>
    </row>
    <row r="22" spans="1:7" ht="21.6" customHeight="1">
      <c r="A22" s="48">
        <v>16</v>
      </c>
      <c r="B22" s="49"/>
      <c r="C22" s="50" t="s">
        <v>96</v>
      </c>
      <c r="D22" s="391" t="s">
        <v>97</v>
      </c>
      <c r="E22" s="392"/>
      <c r="F22" s="391"/>
      <c r="G22" s="393"/>
    </row>
    <row r="23" spans="1:7" ht="21.6" customHeight="1">
      <c r="A23" s="48">
        <v>17</v>
      </c>
      <c r="B23" s="49"/>
      <c r="C23" s="50" t="s">
        <v>96</v>
      </c>
      <c r="D23" s="391" t="s">
        <v>97</v>
      </c>
      <c r="E23" s="392"/>
      <c r="F23" s="391"/>
      <c r="G23" s="393"/>
    </row>
    <row r="24" spans="1:7" ht="21.6" customHeight="1">
      <c r="A24" s="48">
        <v>18</v>
      </c>
      <c r="B24" s="49"/>
      <c r="C24" s="50" t="s">
        <v>96</v>
      </c>
      <c r="D24" s="391" t="s">
        <v>97</v>
      </c>
      <c r="E24" s="392"/>
      <c r="F24" s="391"/>
      <c r="G24" s="393"/>
    </row>
    <row r="25" spans="1:7" ht="21.6" customHeight="1">
      <c r="A25" s="48">
        <v>19</v>
      </c>
      <c r="B25" s="49"/>
      <c r="C25" s="50" t="s">
        <v>96</v>
      </c>
      <c r="D25" s="391" t="s">
        <v>97</v>
      </c>
      <c r="E25" s="392"/>
      <c r="F25" s="391"/>
      <c r="G25" s="393"/>
    </row>
    <row r="26" spans="1:7" ht="21.6" customHeight="1">
      <c r="A26" s="48">
        <v>20</v>
      </c>
      <c r="B26" s="49"/>
      <c r="C26" s="50" t="s">
        <v>96</v>
      </c>
      <c r="D26" s="391" t="s">
        <v>97</v>
      </c>
      <c r="E26" s="392"/>
      <c r="F26" s="391"/>
      <c r="G26" s="393"/>
    </row>
    <row r="27" spans="1:7" ht="21.6" customHeight="1">
      <c r="A27" s="48">
        <v>21</v>
      </c>
      <c r="B27" s="49"/>
      <c r="C27" s="50" t="s">
        <v>96</v>
      </c>
      <c r="D27" s="391" t="s">
        <v>97</v>
      </c>
      <c r="E27" s="392"/>
      <c r="F27" s="391"/>
      <c r="G27" s="393"/>
    </row>
    <row r="28" spans="1:7" ht="21.6" customHeight="1">
      <c r="A28" s="48">
        <v>22</v>
      </c>
      <c r="B28" s="49"/>
      <c r="C28" s="50" t="s">
        <v>96</v>
      </c>
      <c r="D28" s="391" t="s">
        <v>97</v>
      </c>
      <c r="E28" s="392"/>
      <c r="F28" s="391"/>
      <c r="G28" s="393"/>
    </row>
    <row r="29" spans="1:7" ht="21.6" customHeight="1">
      <c r="A29" s="48">
        <v>23</v>
      </c>
      <c r="B29" s="49"/>
      <c r="C29" s="50" t="s">
        <v>96</v>
      </c>
      <c r="D29" s="391" t="s">
        <v>97</v>
      </c>
      <c r="E29" s="392"/>
      <c r="F29" s="391"/>
      <c r="G29" s="393"/>
    </row>
    <row r="30" spans="1:7" ht="21.6" customHeight="1">
      <c r="A30" s="48">
        <v>24</v>
      </c>
      <c r="B30" s="49"/>
      <c r="C30" s="50" t="s">
        <v>96</v>
      </c>
      <c r="D30" s="391" t="s">
        <v>97</v>
      </c>
      <c r="E30" s="392"/>
      <c r="F30" s="391"/>
      <c r="G30" s="393"/>
    </row>
    <row r="31" spans="1:7" ht="21.6" customHeight="1">
      <c r="A31" s="48">
        <v>25</v>
      </c>
      <c r="B31" s="49"/>
      <c r="C31" s="50" t="s">
        <v>96</v>
      </c>
      <c r="D31" s="391" t="s">
        <v>97</v>
      </c>
      <c r="E31" s="392"/>
      <c r="F31" s="391"/>
      <c r="G31" s="393"/>
    </row>
    <row r="32" spans="1:7" ht="21.6" customHeight="1">
      <c r="A32" s="48">
        <v>26</v>
      </c>
      <c r="B32" s="49"/>
      <c r="C32" s="50" t="s">
        <v>96</v>
      </c>
      <c r="D32" s="391" t="s">
        <v>97</v>
      </c>
      <c r="E32" s="392"/>
      <c r="F32" s="391"/>
      <c r="G32" s="393"/>
    </row>
    <row r="33" spans="1:7" ht="21.6" customHeight="1">
      <c r="A33" s="48">
        <v>27</v>
      </c>
      <c r="B33" s="49"/>
      <c r="C33" s="50" t="s">
        <v>96</v>
      </c>
      <c r="D33" s="391" t="s">
        <v>97</v>
      </c>
      <c r="E33" s="392"/>
      <c r="F33" s="391"/>
      <c r="G33" s="393"/>
    </row>
    <row r="34" spans="1:7" ht="21.6" customHeight="1">
      <c r="A34" s="48">
        <v>28</v>
      </c>
      <c r="B34" s="49"/>
      <c r="C34" s="50" t="s">
        <v>96</v>
      </c>
      <c r="D34" s="391" t="s">
        <v>97</v>
      </c>
      <c r="E34" s="392"/>
      <c r="F34" s="391"/>
      <c r="G34" s="393"/>
    </row>
    <row r="35" spans="1:7" ht="21.6" customHeight="1">
      <c r="A35" s="48">
        <v>29</v>
      </c>
      <c r="B35" s="49"/>
      <c r="C35" s="50" t="s">
        <v>96</v>
      </c>
      <c r="D35" s="391" t="s">
        <v>97</v>
      </c>
      <c r="E35" s="392"/>
      <c r="F35" s="391"/>
      <c r="G35" s="393"/>
    </row>
    <row r="36" spans="1:7" ht="21.6" customHeight="1">
      <c r="A36" s="48">
        <v>30</v>
      </c>
      <c r="B36" s="49"/>
      <c r="C36" s="50" t="s">
        <v>96</v>
      </c>
      <c r="D36" s="391" t="s">
        <v>97</v>
      </c>
      <c r="E36" s="392"/>
      <c r="F36" s="391"/>
      <c r="G36" s="393"/>
    </row>
    <row r="37" spans="1:7" ht="21.6" customHeight="1">
      <c r="A37" s="48">
        <v>31</v>
      </c>
      <c r="B37" s="49"/>
      <c r="C37" s="50" t="s">
        <v>96</v>
      </c>
      <c r="D37" s="391" t="s">
        <v>97</v>
      </c>
      <c r="E37" s="392"/>
      <c r="F37" s="391"/>
      <c r="G37" s="393"/>
    </row>
    <row r="38" spans="1:7" ht="21.6" customHeight="1">
      <c r="A38" s="48">
        <v>32</v>
      </c>
      <c r="B38" s="49"/>
      <c r="C38" s="50" t="s">
        <v>96</v>
      </c>
      <c r="D38" s="391" t="s">
        <v>97</v>
      </c>
      <c r="E38" s="392"/>
      <c r="F38" s="391"/>
      <c r="G38" s="393"/>
    </row>
    <row r="39" spans="1:7" ht="21.6" customHeight="1">
      <c r="A39" s="48">
        <v>33</v>
      </c>
      <c r="B39" s="49"/>
      <c r="C39" s="50" t="s">
        <v>96</v>
      </c>
      <c r="D39" s="391" t="s">
        <v>97</v>
      </c>
      <c r="E39" s="392"/>
      <c r="F39" s="391"/>
      <c r="G39" s="393"/>
    </row>
    <row r="40" spans="1:7" ht="21.6" customHeight="1">
      <c r="A40" s="48">
        <v>34</v>
      </c>
      <c r="B40" s="49"/>
      <c r="C40" s="50" t="s">
        <v>96</v>
      </c>
      <c r="D40" s="391" t="s">
        <v>97</v>
      </c>
      <c r="E40" s="392"/>
      <c r="F40" s="391"/>
      <c r="G40" s="393"/>
    </row>
    <row r="41" spans="1:7" ht="21.6" customHeight="1">
      <c r="A41" s="48">
        <v>35</v>
      </c>
      <c r="B41" s="49"/>
      <c r="C41" s="50" t="s">
        <v>96</v>
      </c>
      <c r="D41" s="391" t="s">
        <v>97</v>
      </c>
      <c r="E41" s="392"/>
      <c r="F41" s="391"/>
      <c r="G41" s="393"/>
    </row>
    <row r="42" spans="1:7" ht="21.6" customHeight="1">
      <c r="A42" s="48">
        <v>36</v>
      </c>
      <c r="B42" s="49"/>
      <c r="C42" s="50" t="s">
        <v>96</v>
      </c>
      <c r="D42" s="391" t="s">
        <v>97</v>
      </c>
      <c r="E42" s="392"/>
      <c r="F42" s="391"/>
      <c r="G42" s="393"/>
    </row>
    <row r="43" spans="1:7" ht="21.6" customHeight="1">
      <c r="A43" s="48">
        <v>37</v>
      </c>
      <c r="B43" s="49"/>
      <c r="C43" s="50" t="s">
        <v>96</v>
      </c>
      <c r="D43" s="391" t="s">
        <v>97</v>
      </c>
      <c r="E43" s="392"/>
      <c r="F43" s="391"/>
      <c r="G43" s="393"/>
    </row>
    <row r="44" spans="1:7" ht="21.6" customHeight="1">
      <c r="A44" s="48">
        <v>38</v>
      </c>
      <c r="B44" s="49"/>
      <c r="C44" s="50" t="s">
        <v>96</v>
      </c>
      <c r="D44" s="391" t="s">
        <v>97</v>
      </c>
      <c r="E44" s="392"/>
      <c r="F44" s="391"/>
      <c r="G44" s="393"/>
    </row>
    <row r="45" spans="1:7" ht="21.6" customHeight="1">
      <c r="A45" s="48">
        <v>39</v>
      </c>
      <c r="B45" s="49"/>
      <c r="C45" s="50" t="s">
        <v>96</v>
      </c>
      <c r="D45" s="391" t="s">
        <v>97</v>
      </c>
      <c r="E45" s="392"/>
      <c r="F45" s="391"/>
      <c r="G45" s="393"/>
    </row>
    <row r="46" spans="1:7" ht="21.6" customHeight="1">
      <c r="A46" s="48">
        <v>40</v>
      </c>
      <c r="B46" s="49"/>
      <c r="C46" s="50" t="s">
        <v>96</v>
      </c>
      <c r="D46" s="391" t="s">
        <v>97</v>
      </c>
      <c r="E46" s="392"/>
      <c r="F46" s="391"/>
      <c r="G46" s="393"/>
    </row>
    <row r="47" spans="1:7" ht="21.6" customHeight="1">
      <c r="A47" s="48">
        <v>41</v>
      </c>
      <c r="B47" s="49"/>
      <c r="C47" s="50" t="s">
        <v>96</v>
      </c>
      <c r="D47" s="391" t="s">
        <v>97</v>
      </c>
      <c r="E47" s="392"/>
      <c r="F47" s="391"/>
      <c r="G47" s="393"/>
    </row>
    <row r="48" spans="1:7" ht="21.6" customHeight="1">
      <c r="A48" s="48">
        <v>42</v>
      </c>
      <c r="B48" s="49"/>
      <c r="C48" s="50" t="s">
        <v>96</v>
      </c>
      <c r="D48" s="391" t="s">
        <v>97</v>
      </c>
      <c r="E48" s="392"/>
      <c r="F48" s="391"/>
      <c r="G48" s="393"/>
    </row>
    <row r="49" spans="1:7" ht="21.6" customHeight="1">
      <c r="A49" s="48">
        <v>43</v>
      </c>
      <c r="B49" s="49"/>
      <c r="C49" s="50" t="s">
        <v>96</v>
      </c>
      <c r="D49" s="391" t="s">
        <v>97</v>
      </c>
      <c r="E49" s="392"/>
      <c r="F49" s="391"/>
      <c r="G49" s="393"/>
    </row>
    <row r="50" spans="1:7" ht="21.6" customHeight="1">
      <c r="A50" s="48">
        <v>44</v>
      </c>
      <c r="B50" s="49"/>
      <c r="C50" s="50" t="s">
        <v>96</v>
      </c>
      <c r="D50" s="391" t="s">
        <v>97</v>
      </c>
      <c r="E50" s="392"/>
      <c r="F50" s="391"/>
      <c r="G50" s="393"/>
    </row>
    <row r="51" spans="1:7" ht="21.6" customHeight="1">
      <c r="A51" s="48">
        <v>45</v>
      </c>
      <c r="B51" s="49"/>
      <c r="C51" s="50" t="s">
        <v>96</v>
      </c>
      <c r="D51" s="391" t="s">
        <v>97</v>
      </c>
      <c r="E51" s="392"/>
      <c r="F51" s="391"/>
      <c r="G51" s="393"/>
    </row>
    <row r="52" spans="1:7" ht="21.6" customHeight="1">
      <c r="A52" s="48">
        <v>46</v>
      </c>
      <c r="B52" s="49"/>
      <c r="C52" s="50" t="s">
        <v>96</v>
      </c>
      <c r="D52" s="391" t="s">
        <v>97</v>
      </c>
      <c r="E52" s="392"/>
      <c r="F52" s="391"/>
      <c r="G52" s="393"/>
    </row>
    <row r="53" spans="1:7" ht="21.6" customHeight="1">
      <c r="A53" s="48">
        <v>47</v>
      </c>
      <c r="B53" s="49"/>
      <c r="C53" s="50" t="s">
        <v>96</v>
      </c>
      <c r="D53" s="391" t="s">
        <v>97</v>
      </c>
      <c r="E53" s="392"/>
      <c r="F53" s="391"/>
      <c r="G53" s="393"/>
    </row>
    <row r="54" spans="1:7" ht="21.6" customHeight="1">
      <c r="A54" s="48">
        <v>48</v>
      </c>
      <c r="B54" s="49"/>
      <c r="C54" s="50" t="s">
        <v>96</v>
      </c>
      <c r="D54" s="391" t="s">
        <v>97</v>
      </c>
      <c r="E54" s="392"/>
      <c r="F54" s="391"/>
      <c r="G54" s="393"/>
    </row>
    <row r="55" spans="1:7" ht="21.6" customHeight="1">
      <c r="A55" s="48">
        <v>49</v>
      </c>
      <c r="B55" s="49"/>
      <c r="C55" s="50" t="s">
        <v>96</v>
      </c>
      <c r="D55" s="391" t="s">
        <v>97</v>
      </c>
      <c r="E55" s="392"/>
      <c r="F55" s="391"/>
      <c r="G55" s="393"/>
    </row>
    <row r="56" spans="1:7" ht="21.6" customHeight="1">
      <c r="A56" s="48">
        <v>50</v>
      </c>
      <c r="B56" s="49"/>
      <c r="C56" s="50" t="s">
        <v>96</v>
      </c>
      <c r="D56" s="391" t="s">
        <v>97</v>
      </c>
      <c r="E56" s="392"/>
      <c r="F56" s="391"/>
      <c r="G56" s="393"/>
    </row>
    <row r="57" spans="1:7" ht="21.6" customHeight="1">
      <c r="A57" s="48">
        <v>51</v>
      </c>
      <c r="B57" s="49"/>
      <c r="C57" s="50" t="s">
        <v>96</v>
      </c>
      <c r="D57" s="391" t="s">
        <v>97</v>
      </c>
      <c r="E57" s="392"/>
      <c r="F57" s="391"/>
      <c r="G57" s="393"/>
    </row>
    <row r="58" spans="1:7" ht="21.6" customHeight="1">
      <c r="A58" s="48">
        <v>52</v>
      </c>
      <c r="B58" s="49"/>
      <c r="C58" s="50" t="s">
        <v>96</v>
      </c>
      <c r="D58" s="391" t="s">
        <v>97</v>
      </c>
      <c r="E58" s="392"/>
      <c r="F58" s="391"/>
      <c r="G58" s="393"/>
    </row>
    <row r="59" spans="1:7" ht="21.6" customHeight="1">
      <c r="A59" s="48">
        <v>53</v>
      </c>
      <c r="B59" s="49"/>
      <c r="C59" s="50" t="s">
        <v>96</v>
      </c>
      <c r="D59" s="391" t="s">
        <v>97</v>
      </c>
      <c r="E59" s="392"/>
      <c r="F59" s="391"/>
      <c r="G59" s="393"/>
    </row>
    <row r="60" spans="1:7" ht="21.6" customHeight="1">
      <c r="A60" s="48">
        <v>54</v>
      </c>
      <c r="B60" s="49"/>
      <c r="C60" s="50" t="s">
        <v>96</v>
      </c>
      <c r="D60" s="391" t="s">
        <v>97</v>
      </c>
      <c r="E60" s="392"/>
      <c r="F60" s="391"/>
      <c r="G60" s="393"/>
    </row>
    <row r="61" spans="1:7" ht="21.6" customHeight="1">
      <c r="A61" s="48">
        <v>55</v>
      </c>
      <c r="B61" s="49"/>
      <c r="C61" s="50" t="s">
        <v>96</v>
      </c>
      <c r="D61" s="391" t="s">
        <v>97</v>
      </c>
      <c r="E61" s="392"/>
      <c r="F61" s="391"/>
      <c r="G61" s="393"/>
    </row>
    <row r="62" spans="1:7" ht="21.6" customHeight="1">
      <c r="A62" s="48">
        <v>56</v>
      </c>
      <c r="B62" s="49"/>
      <c r="C62" s="50" t="s">
        <v>96</v>
      </c>
      <c r="D62" s="391" t="s">
        <v>97</v>
      </c>
      <c r="E62" s="392"/>
      <c r="F62" s="391"/>
      <c r="G62" s="393"/>
    </row>
    <row r="63" spans="1:7" ht="21.6" customHeight="1">
      <c r="A63" s="48">
        <v>57</v>
      </c>
      <c r="B63" s="49"/>
      <c r="C63" s="50" t="s">
        <v>96</v>
      </c>
      <c r="D63" s="391" t="s">
        <v>97</v>
      </c>
      <c r="E63" s="392"/>
      <c r="F63" s="391"/>
      <c r="G63" s="393"/>
    </row>
    <row r="64" spans="1:7" ht="21.6" customHeight="1">
      <c r="A64" s="48">
        <v>58</v>
      </c>
      <c r="B64" s="49"/>
      <c r="C64" s="50" t="s">
        <v>96</v>
      </c>
      <c r="D64" s="391" t="s">
        <v>97</v>
      </c>
      <c r="E64" s="392"/>
      <c r="F64" s="391"/>
      <c r="G64" s="393"/>
    </row>
    <row r="65" spans="1:7" ht="21.6" customHeight="1">
      <c r="A65" s="48">
        <v>59</v>
      </c>
      <c r="B65" s="49"/>
      <c r="C65" s="50" t="s">
        <v>96</v>
      </c>
      <c r="D65" s="391" t="s">
        <v>97</v>
      </c>
      <c r="E65" s="392"/>
      <c r="F65" s="391"/>
      <c r="G65" s="393"/>
    </row>
    <row r="66" spans="1:7" ht="21.6" customHeight="1">
      <c r="A66" s="48">
        <v>60</v>
      </c>
      <c r="B66" s="49"/>
      <c r="C66" s="50" t="s">
        <v>96</v>
      </c>
      <c r="D66" s="391" t="s">
        <v>97</v>
      </c>
      <c r="E66" s="392"/>
      <c r="F66" s="391"/>
      <c r="G66" s="393"/>
    </row>
    <row r="67" spans="1:7" ht="21.6" customHeight="1">
      <c r="A67" s="48">
        <v>61</v>
      </c>
      <c r="B67" s="49"/>
      <c r="C67" s="50" t="s">
        <v>96</v>
      </c>
      <c r="D67" s="391" t="s">
        <v>97</v>
      </c>
      <c r="E67" s="392"/>
      <c r="F67" s="391"/>
      <c r="G67" s="393"/>
    </row>
    <row r="68" spans="1:7" ht="21.6" customHeight="1">
      <c r="A68" s="48">
        <v>62</v>
      </c>
      <c r="B68" s="49"/>
      <c r="C68" s="50" t="s">
        <v>96</v>
      </c>
      <c r="D68" s="391" t="s">
        <v>97</v>
      </c>
      <c r="E68" s="392"/>
      <c r="F68" s="391"/>
      <c r="G68" s="393"/>
    </row>
    <row r="69" spans="1:7" ht="21.6" customHeight="1">
      <c r="A69" s="48">
        <v>63</v>
      </c>
      <c r="B69" s="49"/>
      <c r="C69" s="50" t="s">
        <v>96</v>
      </c>
      <c r="D69" s="391" t="s">
        <v>97</v>
      </c>
      <c r="E69" s="392"/>
      <c r="F69" s="391"/>
      <c r="G69" s="393"/>
    </row>
    <row r="70" spans="1:7" ht="21.6" customHeight="1">
      <c r="A70" s="48">
        <v>64</v>
      </c>
      <c r="B70" s="49"/>
      <c r="C70" s="50" t="s">
        <v>96</v>
      </c>
      <c r="D70" s="391" t="s">
        <v>97</v>
      </c>
      <c r="E70" s="392"/>
      <c r="F70" s="391"/>
      <c r="G70" s="393"/>
    </row>
    <row r="71" spans="1:7" ht="21.6" customHeight="1">
      <c r="A71" s="48">
        <v>65</v>
      </c>
      <c r="B71" s="49"/>
      <c r="C71" s="50" t="s">
        <v>96</v>
      </c>
      <c r="D71" s="391" t="s">
        <v>97</v>
      </c>
      <c r="E71" s="392"/>
      <c r="F71" s="391"/>
      <c r="G71" s="393"/>
    </row>
    <row r="72" spans="1:7" ht="21.6" customHeight="1">
      <c r="A72" s="48">
        <v>66</v>
      </c>
      <c r="B72" s="49"/>
      <c r="C72" s="50" t="s">
        <v>96</v>
      </c>
      <c r="D72" s="391" t="s">
        <v>97</v>
      </c>
      <c r="E72" s="392"/>
      <c r="F72" s="391"/>
      <c r="G72" s="393"/>
    </row>
    <row r="73" spans="1:7" ht="21.6" customHeight="1">
      <c r="A73" s="48">
        <v>67</v>
      </c>
      <c r="B73" s="49"/>
      <c r="C73" s="50" t="s">
        <v>96</v>
      </c>
      <c r="D73" s="391" t="s">
        <v>97</v>
      </c>
      <c r="E73" s="392"/>
      <c r="F73" s="391"/>
      <c r="G73" s="393"/>
    </row>
    <row r="74" spans="1:7" ht="21.6" customHeight="1">
      <c r="A74" s="48">
        <v>68</v>
      </c>
      <c r="B74" s="49"/>
      <c r="C74" s="50" t="s">
        <v>96</v>
      </c>
      <c r="D74" s="391" t="s">
        <v>97</v>
      </c>
      <c r="E74" s="392"/>
      <c r="F74" s="391"/>
      <c r="G74" s="393"/>
    </row>
    <row r="75" spans="1:7" ht="21.6" customHeight="1">
      <c r="A75" s="48">
        <v>69</v>
      </c>
      <c r="B75" s="49"/>
      <c r="C75" s="50" t="s">
        <v>96</v>
      </c>
      <c r="D75" s="391" t="s">
        <v>97</v>
      </c>
      <c r="E75" s="392"/>
      <c r="F75" s="391"/>
      <c r="G75" s="393"/>
    </row>
    <row r="76" spans="1:7" ht="21.6" customHeight="1">
      <c r="A76" s="48">
        <v>70</v>
      </c>
      <c r="B76" s="49"/>
      <c r="C76" s="50" t="s">
        <v>96</v>
      </c>
      <c r="D76" s="391" t="s">
        <v>97</v>
      </c>
      <c r="E76" s="392"/>
      <c r="F76" s="391"/>
      <c r="G76" s="393"/>
    </row>
    <row r="77" spans="1:7" ht="21.6" customHeight="1">
      <c r="A77" s="48">
        <v>71</v>
      </c>
      <c r="B77" s="49"/>
      <c r="C77" s="50" t="s">
        <v>96</v>
      </c>
      <c r="D77" s="391" t="s">
        <v>97</v>
      </c>
      <c r="E77" s="392"/>
      <c r="F77" s="391"/>
      <c r="G77" s="393"/>
    </row>
    <row r="78" spans="1:7" ht="21.6" customHeight="1">
      <c r="A78" s="48">
        <v>72</v>
      </c>
      <c r="B78" s="49"/>
      <c r="C78" s="50" t="s">
        <v>96</v>
      </c>
      <c r="D78" s="391" t="s">
        <v>97</v>
      </c>
      <c r="E78" s="392"/>
      <c r="F78" s="391"/>
      <c r="G78" s="393"/>
    </row>
    <row r="79" spans="1:7" ht="21.6" customHeight="1">
      <c r="A79" s="48">
        <v>73</v>
      </c>
      <c r="B79" s="49"/>
      <c r="C79" s="50" t="s">
        <v>96</v>
      </c>
      <c r="D79" s="391" t="s">
        <v>97</v>
      </c>
      <c r="E79" s="392"/>
      <c r="F79" s="391"/>
      <c r="G79" s="393"/>
    </row>
    <row r="80" spans="1:7" ht="21.6" customHeight="1">
      <c r="A80" s="48">
        <v>74</v>
      </c>
      <c r="B80" s="49"/>
      <c r="C80" s="50" t="s">
        <v>96</v>
      </c>
      <c r="D80" s="391" t="s">
        <v>97</v>
      </c>
      <c r="E80" s="392"/>
      <c r="F80" s="391"/>
      <c r="G80" s="393"/>
    </row>
    <row r="81" spans="1:7" ht="21.6" customHeight="1">
      <c r="A81" s="48">
        <v>75</v>
      </c>
      <c r="B81" s="49"/>
      <c r="C81" s="50" t="s">
        <v>96</v>
      </c>
      <c r="D81" s="391" t="s">
        <v>97</v>
      </c>
      <c r="E81" s="392"/>
      <c r="F81" s="391"/>
      <c r="G81" s="393"/>
    </row>
    <row r="82" spans="1:7" ht="21.6" customHeight="1">
      <c r="A82" s="48">
        <v>76</v>
      </c>
      <c r="B82" s="49"/>
      <c r="C82" s="50" t="s">
        <v>96</v>
      </c>
      <c r="D82" s="391" t="s">
        <v>97</v>
      </c>
      <c r="E82" s="392"/>
      <c r="F82" s="391"/>
      <c r="G82" s="393"/>
    </row>
    <row r="83" spans="1:7" ht="21.6" customHeight="1">
      <c r="A83" s="48">
        <v>77</v>
      </c>
      <c r="B83" s="49"/>
      <c r="C83" s="50" t="s">
        <v>96</v>
      </c>
      <c r="D83" s="391" t="s">
        <v>97</v>
      </c>
      <c r="E83" s="392"/>
      <c r="F83" s="391"/>
      <c r="G83" s="393"/>
    </row>
    <row r="84" spans="1:7" ht="21.6" customHeight="1">
      <c r="A84" s="48">
        <v>78</v>
      </c>
      <c r="B84" s="49"/>
      <c r="C84" s="50" t="s">
        <v>96</v>
      </c>
      <c r="D84" s="391" t="s">
        <v>97</v>
      </c>
      <c r="E84" s="392"/>
      <c r="F84" s="391"/>
      <c r="G84" s="393"/>
    </row>
    <row r="85" spans="1:7" ht="21.6" customHeight="1">
      <c r="A85" s="48">
        <v>79</v>
      </c>
      <c r="B85" s="49"/>
      <c r="C85" s="50" t="s">
        <v>96</v>
      </c>
      <c r="D85" s="391" t="s">
        <v>97</v>
      </c>
      <c r="E85" s="392"/>
      <c r="F85" s="391"/>
      <c r="G85" s="393"/>
    </row>
    <row r="86" spans="1:7" ht="21.6" customHeight="1">
      <c r="A86" s="48">
        <v>80</v>
      </c>
      <c r="B86" s="49"/>
      <c r="C86" s="50" t="s">
        <v>96</v>
      </c>
      <c r="D86" s="391" t="s">
        <v>97</v>
      </c>
      <c r="E86" s="392"/>
      <c r="F86" s="391"/>
      <c r="G86" s="393"/>
    </row>
    <row r="87" spans="1:7" ht="21.6" customHeight="1">
      <c r="A87" s="48">
        <v>81</v>
      </c>
      <c r="B87" s="49"/>
      <c r="C87" s="50" t="s">
        <v>96</v>
      </c>
      <c r="D87" s="391" t="s">
        <v>97</v>
      </c>
      <c r="E87" s="392"/>
      <c r="F87" s="391"/>
      <c r="G87" s="393"/>
    </row>
    <row r="88" spans="1:7" ht="21.6" customHeight="1">
      <c r="A88" s="48">
        <v>82</v>
      </c>
      <c r="B88" s="49"/>
      <c r="C88" s="50" t="s">
        <v>96</v>
      </c>
      <c r="D88" s="391" t="s">
        <v>97</v>
      </c>
      <c r="E88" s="392"/>
      <c r="F88" s="391"/>
      <c r="G88" s="393"/>
    </row>
    <row r="89" spans="1:7" ht="21.6" customHeight="1">
      <c r="A89" s="48">
        <v>83</v>
      </c>
      <c r="B89" s="49"/>
      <c r="C89" s="50" t="s">
        <v>96</v>
      </c>
      <c r="D89" s="391" t="s">
        <v>97</v>
      </c>
      <c r="E89" s="392"/>
      <c r="F89" s="391"/>
      <c r="G89" s="393"/>
    </row>
    <row r="90" spans="1:7" ht="21.6" customHeight="1">
      <c r="A90" s="48">
        <v>84</v>
      </c>
      <c r="B90" s="49"/>
      <c r="C90" s="50" t="s">
        <v>96</v>
      </c>
      <c r="D90" s="391" t="s">
        <v>97</v>
      </c>
      <c r="E90" s="392"/>
      <c r="F90" s="391"/>
      <c r="G90" s="393"/>
    </row>
    <row r="91" spans="1:7" ht="21.6" customHeight="1">
      <c r="A91" s="48">
        <v>85</v>
      </c>
      <c r="B91" s="49"/>
      <c r="C91" s="50" t="s">
        <v>96</v>
      </c>
      <c r="D91" s="391" t="s">
        <v>97</v>
      </c>
      <c r="E91" s="392"/>
      <c r="F91" s="391"/>
      <c r="G91" s="393"/>
    </row>
    <row r="92" spans="1:7" ht="21.6" customHeight="1">
      <c r="A92" s="48">
        <v>86</v>
      </c>
      <c r="B92" s="49"/>
      <c r="C92" s="50" t="s">
        <v>96</v>
      </c>
      <c r="D92" s="391" t="s">
        <v>97</v>
      </c>
      <c r="E92" s="392"/>
      <c r="F92" s="391"/>
      <c r="G92" s="393"/>
    </row>
    <row r="93" spans="1:7" ht="21.6" customHeight="1">
      <c r="A93" s="48">
        <v>87</v>
      </c>
      <c r="B93" s="49"/>
      <c r="C93" s="50" t="s">
        <v>96</v>
      </c>
      <c r="D93" s="391" t="s">
        <v>97</v>
      </c>
      <c r="E93" s="392"/>
      <c r="F93" s="391"/>
      <c r="G93" s="393"/>
    </row>
    <row r="94" spans="1:7" ht="21.6" customHeight="1">
      <c r="A94" s="48">
        <v>88</v>
      </c>
      <c r="B94" s="49"/>
      <c r="C94" s="50" t="s">
        <v>96</v>
      </c>
      <c r="D94" s="391" t="s">
        <v>97</v>
      </c>
      <c r="E94" s="392"/>
      <c r="F94" s="391"/>
      <c r="G94" s="393"/>
    </row>
    <row r="95" spans="1:7" ht="21.6" customHeight="1">
      <c r="A95" s="48">
        <v>89</v>
      </c>
      <c r="B95" s="49"/>
      <c r="C95" s="50" t="s">
        <v>96</v>
      </c>
      <c r="D95" s="391" t="s">
        <v>97</v>
      </c>
      <c r="E95" s="392"/>
      <c r="F95" s="391"/>
      <c r="G95" s="393"/>
    </row>
    <row r="96" spans="1:7" ht="21.6" customHeight="1">
      <c r="A96" s="48">
        <v>90</v>
      </c>
      <c r="B96" s="49"/>
      <c r="C96" s="50" t="s">
        <v>96</v>
      </c>
      <c r="D96" s="391" t="s">
        <v>97</v>
      </c>
      <c r="E96" s="392"/>
      <c r="F96" s="391"/>
      <c r="G96" s="393"/>
    </row>
    <row r="97" spans="1:7" ht="21.6" customHeight="1">
      <c r="A97" s="48">
        <v>91</v>
      </c>
      <c r="B97" s="49"/>
      <c r="C97" s="50" t="s">
        <v>96</v>
      </c>
      <c r="D97" s="391" t="s">
        <v>97</v>
      </c>
      <c r="E97" s="392"/>
      <c r="F97" s="391"/>
      <c r="G97" s="393"/>
    </row>
    <row r="98" spans="1:7" ht="21.6" customHeight="1">
      <c r="A98" s="48">
        <v>92</v>
      </c>
      <c r="B98" s="49"/>
      <c r="C98" s="50" t="s">
        <v>96</v>
      </c>
      <c r="D98" s="391" t="s">
        <v>97</v>
      </c>
      <c r="E98" s="392"/>
      <c r="F98" s="391"/>
      <c r="G98" s="393"/>
    </row>
    <row r="99" spans="1:7" ht="21.6" customHeight="1">
      <c r="A99" s="48">
        <v>93</v>
      </c>
      <c r="B99" s="49"/>
      <c r="C99" s="50" t="s">
        <v>96</v>
      </c>
      <c r="D99" s="391" t="s">
        <v>97</v>
      </c>
      <c r="E99" s="392"/>
      <c r="F99" s="391"/>
      <c r="G99" s="393"/>
    </row>
    <row r="100" spans="1:7" ht="21.6" customHeight="1">
      <c r="A100" s="48">
        <v>94</v>
      </c>
      <c r="B100" s="49"/>
      <c r="C100" s="50" t="s">
        <v>96</v>
      </c>
      <c r="D100" s="391" t="s">
        <v>97</v>
      </c>
      <c r="E100" s="392"/>
      <c r="F100" s="391"/>
      <c r="G100" s="393"/>
    </row>
    <row r="101" spans="1:7" ht="21.6" customHeight="1">
      <c r="A101" s="48">
        <v>95</v>
      </c>
      <c r="B101" s="49"/>
      <c r="C101" s="50" t="s">
        <v>96</v>
      </c>
      <c r="D101" s="391" t="s">
        <v>97</v>
      </c>
      <c r="E101" s="392"/>
      <c r="F101" s="391"/>
      <c r="G101" s="393"/>
    </row>
    <row r="102" spans="1:7" ht="21.6" customHeight="1">
      <c r="A102" s="48">
        <v>96</v>
      </c>
      <c r="B102" s="49"/>
      <c r="C102" s="50" t="s">
        <v>96</v>
      </c>
      <c r="D102" s="391" t="s">
        <v>97</v>
      </c>
      <c r="E102" s="392"/>
      <c r="F102" s="391"/>
      <c r="G102" s="393"/>
    </row>
    <row r="103" spans="1:7" ht="21.6" customHeight="1">
      <c r="A103" s="48">
        <v>97</v>
      </c>
      <c r="B103" s="49"/>
      <c r="C103" s="50" t="s">
        <v>96</v>
      </c>
      <c r="D103" s="391" t="s">
        <v>97</v>
      </c>
      <c r="E103" s="392"/>
      <c r="F103" s="391"/>
      <c r="G103" s="393"/>
    </row>
    <row r="104" spans="1:7" ht="21.6" customHeight="1">
      <c r="A104" s="48">
        <v>98</v>
      </c>
      <c r="B104" s="49"/>
      <c r="C104" s="50" t="s">
        <v>96</v>
      </c>
      <c r="D104" s="391" t="s">
        <v>97</v>
      </c>
      <c r="E104" s="392"/>
      <c r="F104" s="391"/>
      <c r="G104" s="393"/>
    </row>
    <row r="105" spans="1:7" ht="21.6" customHeight="1">
      <c r="A105" s="48">
        <v>99</v>
      </c>
      <c r="B105" s="49"/>
      <c r="C105" s="50" t="s">
        <v>96</v>
      </c>
      <c r="D105" s="391" t="s">
        <v>97</v>
      </c>
      <c r="E105" s="392"/>
      <c r="F105" s="391"/>
      <c r="G105" s="393"/>
    </row>
    <row r="106" spans="1:7" ht="21.6" customHeight="1">
      <c r="A106" s="48">
        <v>100</v>
      </c>
      <c r="B106" s="49"/>
      <c r="C106" s="50" t="s">
        <v>96</v>
      </c>
      <c r="D106" s="391" t="s">
        <v>97</v>
      </c>
      <c r="E106" s="392"/>
      <c r="F106" s="391"/>
      <c r="G106" s="393"/>
    </row>
    <row r="107" spans="1:7" ht="21.6" customHeight="1">
      <c r="A107" s="48"/>
      <c r="B107" s="49"/>
      <c r="C107" s="50" t="s">
        <v>96</v>
      </c>
      <c r="D107" s="391" t="s">
        <v>97</v>
      </c>
      <c r="E107" s="392"/>
      <c r="F107" s="391"/>
      <c r="G107" s="393"/>
    </row>
    <row r="108" spans="1:7" ht="21.6" customHeight="1">
      <c r="A108" s="48"/>
      <c r="B108" s="49"/>
      <c r="C108" s="50" t="s">
        <v>96</v>
      </c>
      <c r="D108" s="391" t="s">
        <v>97</v>
      </c>
      <c r="E108" s="392"/>
      <c r="F108" s="391"/>
      <c r="G108" s="393"/>
    </row>
    <row r="109" spans="1:7" ht="21.6" customHeight="1">
      <c r="A109" s="48"/>
      <c r="B109" s="49"/>
      <c r="C109" s="50" t="s">
        <v>96</v>
      </c>
      <c r="D109" s="391" t="s">
        <v>97</v>
      </c>
      <c r="E109" s="392"/>
      <c r="F109" s="391"/>
      <c r="G109" s="393"/>
    </row>
    <row r="110" spans="1:7" ht="21.6" customHeight="1">
      <c r="A110" s="48"/>
      <c r="B110" s="49"/>
      <c r="C110" s="50" t="s">
        <v>96</v>
      </c>
      <c r="D110" s="391" t="s">
        <v>97</v>
      </c>
      <c r="E110" s="392"/>
      <c r="F110" s="391"/>
      <c r="G110" s="393"/>
    </row>
    <row r="111" spans="1:7" ht="21.6" customHeight="1">
      <c r="A111" s="48"/>
      <c r="B111" s="49"/>
      <c r="C111" s="50" t="s">
        <v>96</v>
      </c>
      <c r="D111" s="391" t="s">
        <v>97</v>
      </c>
      <c r="E111" s="392"/>
      <c r="F111" s="391"/>
      <c r="G111" s="393"/>
    </row>
    <row r="112" spans="1:7" ht="21.6" customHeight="1">
      <c r="A112" s="48"/>
      <c r="B112" s="49"/>
      <c r="C112" s="50" t="s">
        <v>96</v>
      </c>
      <c r="D112" s="391" t="s">
        <v>97</v>
      </c>
      <c r="E112" s="392"/>
      <c r="F112" s="391"/>
      <c r="G112" s="393"/>
    </row>
    <row r="113" spans="1:7" ht="21.6" customHeight="1">
      <c r="A113" s="48"/>
      <c r="B113" s="49"/>
      <c r="C113" s="50" t="s">
        <v>96</v>
      </c>
      <c r="D113" s="391" t="s">
        <v>97</v>
      </c>
      <c r="E113" s="392"/>
      <c r="F113" s="391"/>
      <c r="G113" s="393"/>
    </row>
    <row r="114" spans="1:7" ht="21.6" customHeight="1">
      <c r="A114" s="48"/>
      <c r="B114" s="49"/>
      <c r="C114" s="50" t="s">
        <v>96</v>
      </c>
      <c r="D114" s="391" t="s">
        <v>97</v>
      </c>
      <c r="E114" s="392"/>
      <c r="F114" s="391"/>
      <c r="G114" s="393"/>
    </row>
    <row r="115" spans="1:7" ht="21.6" customHeight="1">
      <c r="A115" s="48"/>
      <c r="B115" s="49"/>
      <c r="C115" s="50" t="s">
        <v>96</v>
      </c>
      <c r="D115" s="391" t="s">
        <v>97</v>
      </c>
      <c r="E115" s="392"/>
      <c r="F115" s="391"/>
      <c r="G115" s="393"/>
    </row>
    <row r="116" spans="1:7" ht="21.6" customHeight="1">
      <c r="A116" s="48"/>
      <c r="B116" s="49"/>
      <c r="C116" s="50" t="s">
        <v>96</v>
      </c>
      <c r="D116" s="391" t="s">
        <v>97</v>
      </c>
      <c r="E116" s="392"/>
      <c r="F116" s="391"/>
      <c r="G116" s="393"/>
    </row>
    <row r="117" spans="1:7" ht="21.6" customHeight="1">
      <c r="A117" s="48"/>
      <c r="B117" s="49"/>
      <c r="C117" s="50" t="s">
        <v>96</v>
      </c>
      <c r="D117" s="391" t="s">
        <v>97</v>
      </c>
      <c r="E117" s="392"/>
      <c r="F117" s="391"/>
      <c r="G117" s="393"/>
    </row>
    <row r="118" spans="1:7" ht="21.6" customHeight="1">
      <c r="A118" s="48"/>
      <c r="B118" s="49"/>
      <c r="C118" s="50" t="s">
        <v>96</v>
      </c>
      <c r="D118" s="391" t="s">
        <v>97</v>
      </c>
      <c r="E118" s="392"/>
      <c r="F118" s="391"/>
      <c r="G118" s="393"/>
    </row>
    <row r="119" spans="1:7" ht="21.6" customHeight="1">
      <c r="A119" s="48"/>
      <c r="B119" s="49"/>
      <c r="C119" s="50" t="s">
        <v>96</v>
      </c>
      <c r="D119" s="391" t="s">
        <v>97</v>
      </c>
      <c r="E119" s="392"/>
      <c r="F119" s="391"/>
      <c r="G119" s="393"/>
    </row>
    <row r="120" spans="1:7" ht="21.6" customHeight="1">
      <c r="A120" s="48"/>
      <c r="B120" s="49"/>
      <c r="C120" s="50" t="s">
        <v>96</v>
      </c>
      <c r="D120" s="391" t="s">
        <v>97</v>
      </c>
      <c r="E120" s="392"/>
      <c r="F120" s="391"/>
      <c r="G120" s="393"/>
    </row>
    <row r="121" spans="1:7" ht="21.6" customHeight="1">
      <c r="A121" s="48"/>
      <c r="B121" s="49"/>
      <c r="C121" s="50" t="s">
        <v>96</v>
      </c>
      <c r="D121" s="391" t="s">
        <v>97</v>
      </c>
      <c r="E121" s="392"/>
      <c r="F121" s="391"/>
      <c r="G121" s="393"/>
    </row>
    <row r="122" spans="1:7" ht="21.6" customHeight="1">
      <c r="A122" s="48"/>
      <c r="B122" s="49"/>
      <c r="C122" s="50" t="s">
        <v>96</v>
      </c>
      <c r="D122" s="391" t="s">
        <v>97</v>
      </c>
      <c r="E122" s="392"/>
      <c r="F122" s="391"/>
      <c r="G122" s="393"/>
    </row>
    <row r="123" spans="1:7" ht="21.6" customHeight="1">
      <c r="A123" s="48"/>
      <c r="B123" s="49"/>
      <c r="C123" s="50" t="s">
        <v>96</v>
      </c>
      <c r="D123" s="391" t="s">
        <v>97</v>
      </c>
      <c r="E123" s="392"/>
      <c r="F123" s="391"/>
      <c r="G123" s="393"/>
    </row>
    <row r="124" spans="1:7" ht="21.6" customHeight="1">
      <c r="A124" s="48"/>
      <c r="B124" s="49"/>
      <c r="C124" s="50" t="s">
        <v>96</v>
      </c>
      <c r="D124" s="391" t="s">
        <v>97</v>
      </c>
      <c r="E124" s="392"/>
      <c r="F124" s="391"/>
      <c r="G124" s="393"/>
    </row>
    <row r="125" spans="1:7" ht="21.6" customHeight="1">
      <c r="A125" s="48"/>
      <c r="B125" s="49"/>
      <c r="C125" s="50" t="s">
        <v>96</v>
      </c>
      <c r="D125" s="391" t="s">
        <v>97</v>
      </c>
      <c r="E125" s="392"/>
      <c r="F125" s="391"/>
      <c r="G125" s="393"/>
    </row>
    <row r="126" spans="1:7" ht="21.6" customHeight="1">
      <c r="A126" s="48"/>
      <c r="B126" s="49"/>
      <c r="C126" s="50" t="s">
        <v>96</v>
      </c>
      <c r="D126" s="391" t="s">
        <v>97</v>
      </c>
      <c r="E126" s="392"/>
      <c r="F126" s="391"/>
      <c r="G126" s="393"/>
    </row>
    <row r="127" spans="1:7" ht="21.6" customHeight="1">
      <c r="A127" s="48"/>
      <c r="B127" s="49"/>
      <c r="C127" s="50" t="s">
        <v>96</v>
      </c>
      <c r="D127" s="391" t="s">
        <v>97</v>
      </c>
      <c r="E127" s="392"/>
      <c r="F127" s="391"/>
      <c r="G127" s="393"/>
    </row>
    <row r="128" spans="1:7" ht="21.6" customHeight="1">
      <c r="A128" s="48"/>
      <c r="B128" s="49"/>
      <c r="C128" s="50" t="s">
        <v>96</v>
      </c>
      <c r="D128" s="391" t="s">
        <v>97</v>
      </c>
      <c r="E128" s="392"/>
      <c r="F128" s="391"/>
      <c r="G128" s="393"/>
    </row>
    <row r="129" spans="1:7" ht="21.6" customHeight="1">
      <c r="A129" s="48"/>
      <c r="B129" s="49"/>
      <c r="C129" s="50" t="s">
        <v>96</v>
      </c>
      <c r="D129" s="391" t="s">
        <v>97</v>
      </c>
      <c r="E129" s="392"/>
      <c r="F129" s="391"/>
      <c r="G129" s="393"/>
    </row>
    <row r="130" spans="1:7" ht="21.6" customHeight="1">
      <c r="A130" s="48"/>
      <c r="B130" s="49"/>
      <c r="C130" s="50" t="s">
        <v>96</v>
      </c>
      <c r="D130" s="391" t="s">
        <v>97</v>
      </c>
      <c r="E130" s="392"/>
      <c r="F130" s="391"/>
      <c r="G130" s="393"/>
    </row>
    <row r="131" spans="1:7" ht="21.6" customHeight="1">
      <c r="A131" s="48"/>
      <c r="B131" s="49"/>
      <c r="C131" s="50" t="s">
        <v>96</v>
      </c>
      <c r="D131" s="391" t="s">
        <v>97</v>
      </c>
      <c r="E131" s="392"/>
      <c r="F131" s="391"/>
      <c r="G131" s="393"/>
    </row>
    <row r="132" spans="1:7" ht="21.6" customHeight="1">
      <c r="A132" s="48"/>
      <c r="B132" s="49"/>
      <c r="C132" s="50" t="s">
        <v>96</v>
      </c>
      <c r="D132" s="391" t="s">
        <v>97</v>
      </c>
      <c r="E132" s="392"/>
      <c r="F132" s="391"/>
      <c r="G132" s="393"/>
    </row>
    <row r="133" spans="1:7" ht="21.6" customHeight="1">
      <c r="A133" s="48"/>
      <c r="B133" s="49"/>
      <c r="C133" s="50" t="s">
        <v>96</v>
      </c>
      <c r="D133" s="391" t="s">
        <v>97</v>
      </c>
      <c r="E133" s="392"/>
      <c r="F133" s="391"/>
      <c r="G133" s="393"/>
    </row>
    <row r="134" spans="1:7" ht="21.6" customHeight="1">
      <c r="A134" s="48"/>
      <c r="B134" s="49"/>
      <c r="C134" s="50" t="s">
        <v>96</v>
      </c>
      <c r="D134" s="391" t="s">
        <v>97</v>
      </c>
      <c r="E134" s="392"/>
      <c r="F134" s="391"/>
      <c r="G134" s="393"/>
    </row>
    <row r="135" spans="1:7" ht="21.6" customHeight="1">
      <c r="A135" s="48"/>
      <c r="B135" s="49"/>
      <c r="C135" s="50" t="s">
        <v>96</v>
      </c>
      <c r="D135" s="391" t="s">
        <v>97</v>
      </c>
      <c r="E135" s="392"/>
      <c r="F135" s="391"/>
      <c r="G135" s="393"/>
    </row>
    <row r="136" spans="1:7" ht="21.6" customHeight="1">
      <c r="A136" s="48"/>
      <c r="B136" s="49"/>
      <c r="C136" s="50" t="s">
        <v>96</v>
      </c>
      <c r="D136" s="391" t="s">
        <v>97</v>
      </c>
      <c r="E136" s="392"/>
      <c r="F136" s="391"/>
      <c r="G136" s="393"/>
    </row>
    <row r="137" spans="1:7" ht="21.6" customHeight="1">
      <c r="A137" s="48"/>
      <c r="B137" s="49"/>
      <c r="C137" s="50" t="s">
        <v>96</v>
      </c>
      <c r="D137" s="391" t="s">
        <v>97</v>
      </c>
      <c r="E137" s="392"/>
      <c r="F137" s="391"/>
      <c r="G137" s="393"/>
    </row>
    <row r="138" spans="1:7" ht="21.6" customHeight="1">
      <c r="A138" s="48"/>
      <c r="B138" s="49"/>
      <c r="C138" s="50" t="s">
        <v>96</v>
      </c>
      <c r="D138" s="391" t="s">
        <v>97</v>
      </c>
      <c r="E138" s="392"/>
      <c r="F138" s="391"/>
      <c r="G138" s="393"/>
    </row>
    <row r="139" spans="1:7" ht="21.6" customHeight="1">
      <c r="A139" s="48"/>
      <c r="B139" s="49"/>
      <c r="C139" s="50" t="s">
        <v>96</v>
      </c>
      <c r="D139" s="391" t="s">
        <v>97</v>
      </c>
      <c r="E139" s="392"/>
      <c r="F139" s="391"/>
      <c r="G139" s="393"/>
    </row>
    <row r="140" spans="1:7" ht="21.6" customHeight="1">
      <c r="A140" s="48"/>
      <c r="B140" s="49"/>
      <c r="C140" s="50" t="s">
        <v>96</v>
      </c>
      <c r="D140" s="391" t="s">
        <v>97</v>
      </c>
      <c r="E140" s="392"/>
      <c r="F140" s="391"/>
      <c r="G140" s="393"/>
    </row>
    <row r="141" spans="1:7" ht="21.6" customHeight="1">
      <c r="A141" s="48"/>
      <c r="B141" s="49"/>
      <c r="C141" s="50" t="s">
        <v>96</v>
      </c>
      <c r="D141" s="391" t="s">
        <v>97</v>
      </c>
      <c r="E141" s="392"/>
      <c r="F141" s="391"/>
      <c r="G141" s="393"/>
    </row>
    <row r="142" spans="1:7" ht="21.6" customHeight="1">
      <c r="A142" s="48"/>
      <c r="B142" s="49"/>
      <c r="C142" s="50" t="s">
        <v>96</v>
      </c>
      <c r="D142" s="391" t="s">
        <v>97</v>
      </c>
      <c r="E142" s="392"/>
      <c r="F142" s="391"/>
      <c r="G142" s="393"/>
    </row>
    <row r="143" spans="1:7" ht="21.6" customHeight="1">
      <c r="A143" s="48"/>
      <c r="B143" s="49"/>
      <c r="C143" s="50" t="s">
        <v>96</v>
      </c>
      <c r="D143" s="391" t="s">
        <v>97</v>
      </c>
      <c r="E143" s="392"/>
      <c r="F143" s="391"/>
      <c r="G143" s="393"/>
    </row>
    <row r="144" spans="1:7" ht="21.6" customHeight="1">
      <c r="A144" s="48"/>
      <c r="B144" s="49"/>
      <c r="C144" s="50" t="s">
        <v>96</v>
      </c>
      <c r="D144" s="391" t="s">
        <v>97</v>
      </c>
      <c r="E144" s="392"/>
      <c r="F144" s="391"/>
      <c r="G144" s="393"/>
    </row>
    <row r="145" spans="1:7" ht="21.6" customHeight="1">
      <c r="A145" s="48"/>
      <c r="B145" s="49"/>
      <c r="C145" s="50" t="s">
        <v>96</v>
      </c>
      <c r="D145" s="391" t="s">
        <v>97</v>
      </c>
      <c r="E145" s="392"/>
      <c r="F145" s="391"/>
      <c r="G145" s="393"/>
    </row>
    <row r="146" spans="1:7" ht="21.6" customHeight="1">
      <c r="A146" s="48"/>
      <c r="B146" s="49"/>
      <c r="C146" s="50" t="s">
        <v>96</v>
      </c>
      <c r="D146" s="391" t="s">
        <v>97</v>
      </c>
      <c r="E146" s="392"/>
      <c r="F146" s="391"/>
      <c r="G146" s="393"/>
    </row>
    <row r="147" spans="1:7" ht="21.6" customHeight="1">
      <c r="A147" s="48"/>
      <c r="B147" s="49"/>
      <c r="C147" s="50" t="s">
        <v>96</v>
      </c>
      <c r="D147" s="391" t="s">
        <v>97</v>
      </c>
      <c r="E147" s="392"/>
      <c r="F147" s="391"/>
      <c r="G147" s="393"/>
    </row>
    <row r="148" spans="1:7" ht="21.6" customHeight="1">
      <c r="A148" s="48"/>
      <c r="B148" s="49"/>
      <c r="C148" s="50" t="s">
        <v>96</v>
      </c>
      <c r="D148" s="391" t="s">
        <v>97</v>
      </c>
      <c r="E148" s="392"/>
      <c r="F148" s="391"/>
      <c r="G148" s="393"/>
    </row>
    <row r="149" spans="1:7" ht="21.6" customHeight="1">
      <c r="A149" s="48"/>
      <c r="B149" s="49"/>
      <c r="C149" s="50" t="s">
        <v>96</v>
      </c>
      <c r="D149" s="391" t="s">
        <v>97</v>
      </c>
      <c r="E149" s="392"/>
      <c r="F149" s="391"/>
      <c r="G149" s="393"/>
    </row>
    <row r="150" spans="1:7" ht="21.6" customHeight="1">
      <c r="A150" s="48"/>
      <c r="B150" s="49"/>
      <c r="C150" s="50" t="s">
        <v>96</v>
      </c>
      <c r="D150" s="391" t="s">
        <v>97</v>
      </c>
      <c r="E150" s="392"/>
      <c r="F150" s="391"/>
      <c r="G150" s="393"/>
    </row>
    <row r="151" spans="1:7" ht="21.6" customHeight="1">
      <c r="A151" s="48"/>
      <c r="B151" s="49"/>
      <c r="C151" s="50" t="s">
        <v>96</v>
      </c>
      <c r="D151" s="391" t="s">
        <v>97</v>
      </c>
      <c r="E151" s="392"/>
      <c r="F151" s="391"/>
      <c r="G151" s="393"/>
    </row>
    <row r="152" spans="1:7" ht="21.6" customHeight="1">
      <c r="A152" s="48"/>
      <c r="B152" s="49"/>
      <c r="C152" s="50" t="s">
        <v>96</v>
      </c>
      <c r="D152" s="391" t="s">
        <v>97</v>
      </c>
      <c r="E152" s="392"/>
      <c r="F152" s="391"/>
      <c r="G152" s="393"/>
    </row>
    <row r="153" spans="1:7" ht="21.6" customHeight="1">
      <c r="A153" s="48"/>
      <c r="B153" s="49"/>
      <c r="C153" s="50" t="s">
        <v>96</v>
      </c>
      <c r="D153" s="391" t="s">
        <v>97</v>
      </c>
      <c r="E153" s="392"/>
      <c r="F153" s="391"/>
      <c r="G153" s="393"/>
    </row>
    <row r="154" spans="1:7" ht="21.6" customHeight="1">
      <c r="A154" s="48"/>
      <c r="B154" s="49"/>
      <c r="C154" s="50" t="s">
        <v>96</v>
      </c>
      <c r="D154" s="391" t="s">
        <v>97</v>
      </c>
      <c r="E154" s="392"/>
      <c r="F154" s="391"/>
      <c r="G154" s="393"/>
    </row>
    <row r="155" spans="1:7" ht="21.6" customHeight="1">
      <c r="A155" s="48"/>
      <c r="B155" s="49"/>
      <c r="C155" s="50" t="s">
        <v>96</v>
      </c>
      <c r="D155" s="391" t="s">
        <v>97</v>
      </c>
      <c r="E155" s="392"/>
      <c r="F155" s="391"/>
      <c r="G155" s="393"/>
    </row>
    <row r="156" spans="1:7" ht="21.6" customHeight="1">
      <c r="A156" s="48"/>
      <c r="B156" s="49"/>
      <c r="C156" s="50" t="s">
        <v>96</v>
      </c>
      <c r="D156" s="391" t="s">
        <v>97</v>
      </c>
      <c r="E156" s="392"/>
      <c r="F156" s="391"/>
      <c r="G156" s="393"/>
    </row>
    <row r="157" spans="1:7" ht="21.6" customHeight="1">
      <c r="A157" s="48"/>
      <c r="B157" s="49"/>
      <c r="C157" s="50" t="s">
        <v>96</v>
      </c>
      <c r="D157" s="391" t="s">
        <v>97</v>
      </c>
      <c r="E157" s="392"/>
      <c r="F157" s="391"/>
      <c r="G157" s="393"/>
    </row>
    <row r="158" spans="1:7" ht="21.6" customHeight="1">
      <c r="A158" s="48"/>
      <c r="B158" s="49"/>
      <c r="C158" s="50" t="s">
        <v>96</v>
      </c>
      <c r="D158" s="391" t="s">
        <v>97</v>
      </c>
      <c r="E158" s="392"/>
      <c r="F158" s="391"/>
      <c r="G158" s="393"/>
    </row>
    <row r="159" spans="1:7" ht="21.6" customHeight="1">
      <c r="A159" s="48"/>
      <c r="B159" s="49"/>
      <c r="C159" s="50" t="s">
        <v>96</v>
      </c>
      <c r="D159" s="391" t="s">
        <v>97</v>
      </c>
      <c r="E159" s="392"/>
      <c r="F159" s="391"/>
      <c r="G159" s="393"/>
    </row>
    <row r="160" spans="1:7" ht="21.6" customHeight="1">
      <c r="A160" s="48"/>
      <c r="B160" s="49"/>
      <c r="C160" s="50" t="s">
        <v>96</v>
      </c>
      <c r="D160" s="391" t="s">
        <v>97</v>
      </c>
      <c r="E160" s="392"/>
      <c r="F160" s="391"/>
      <c r="G160" s="393"/>
    </row>
    <row r="161" spans="1:7" ht="21.6" customHeight="1">
      <c r="A161" s="48"/>
      <c r="B161" s="49"/>
      <c r="C161" s="50" t="s">
        <v>96</v>
      </c>
      <c r="D161" s="391" t="s">
        <v>97</v>
      </c>
      <c r="E161" s="392"/>
      <c r="F161" s="391"/>
      <c r="G161" s="393"/>
    </row>
    <row r="162" spans="1:7" ht="21.6" customHeight="1">
      <c r="A162" s="48"/>
      <c r="B162" s="49"/>
      <c r="C162" s="50" t="s">
        <v>96</v>
      </c>
      <c r="D162" s="391" t="s">
        <v>97</v>
      </c>
      <c r="E162" s="392"/>
      <c r="F162" s="391"/>
      <c r="G162" s="393"/>
    </row>
    <row r="163" spans="1:7" ht="21.6" customHeight="1">
      <c r="A163" s="48"/>
      <c r="B163" s="49"/>
      <c r="C163" s="50" t="s">
        <v>96</v>
      </c>
      <c r="D163" s="391" t="s">
        <v>97</v>
      </c>
      <c r="E163" s="392"/>
      <c r="F163" s="391"/>
      <c r="G163" s="393"/>
    </row>
    <row r="164" spans="1:7" ht="21.6" customHeight="1">
      <c r="A164" s="48"/>
      <c r="B164" s="49"/>
      <c r="C164" s="50" t="s">
        <v>96</v>
      </c>
      <c r="D164" s="391" t="s">
        <v>97</v>
      </c>
      <c r="E164" s="392"/>
      <c r="F164" s="391"/>
      <c r="G164" s="393"/>
    </row>
    <row r="165" spans="1:7" ht="21.6" customHeight="1">
      <c r="A165" s="48"/>
      <c r="B165" s="49"/>
      <c r="C165" s="50" t="s">
        <v>96</v>
      </c>
      <c r="D165" s="391" t="s">
        <v>97</v>
      </c>
      <c r="E165" s="392"/>
      <c r="F165" s="391"/>
      <c r="G165" s="393"/>
    </row>
    <row r="166" spans="1:7" ht="21.6" customHeight="1">
      <c r="A166" s="48"/>
      <c r="B166" s="49"/>
      <c r="C166" s="50" t="s">
        <v>96</v>
      </c>
      <c r="D166" s="391" t="s">
        <v>97</v>
      </c>
      <c r="E166" s="392"/>
      <c r="F166" s="391"/>
      <c r="G166" s="393"/>
    </row>
    <row r="167" spans="1:7" ht="21.6" customHeight="1">
      <c r="A167" s="48"/>
      <c r="B167" s="49"/>
      <c r="C167" s="50" t="s">
        <v>96</v>
      </c>
      <c r="D167" s="391" t="s">
        <v>97</v>
      </c>
      <c r="E167" s="392"/>
      <c r="F167" s="391"/>
      <c r="G167" s="393"/>
    </row>
    <row r="168" spans="1:7" ht="21.6" customHeight="1">
      <c r="A168" s="48"/>
      <c r="B168" s="49"/>
      <c r="C168" s="50" t="s">
        <v>96</v>
      </c>
      <c r="D168" s="391" t="s">
        <v>97</v>
      </c>
      <c r="E168" s="392"/>
      <c r="F168" s="391"/>
      <c r="G168" s="393"/>
    </row>
    <row r="169" spans="1:7" ht="21.6" customHeight="1">
      <c r="A169" s="48"/>
      <c r="B169" s="49"/>
      <c r="C169" s="50" t="s">
        <v>96</v>
      </c>
      <c r="D169" s="391" t="s">
        <v>97</v>
      </c>
      <c r="E169" s="392"/>
      <c r="F169" s="391"/>
      <c r="G169" s="393"/>
    </row>
    <row r="170" spans="1:7" ht="21.6" customHeight="1">
      <c r="A170" s="48"/>
      <c r="B170" s="49"/>
      <c r="C170" s="50" t="s">
        <v>96</v>
      </c>
      <c r="D170" s="391" t="s">
        <v>97</v>
      </c>
      <c r="E170" s="392"/>
      <c r="F170" s="391"/>
      <c r="G170" s="393"/>
    </row>
    <row r="171" spans="1:7" ht="21.6" customHeight="1">
      <c r="A171" s="48"/>
      <c r="B171" s="49"/>
      <c r="C171" s="50" t="s">
        <v>96</v>
      </c>
      <c r="D171" s="391" t="s">
        <v>97</v>
      </c>
      <c r="E171" s="392"/>
      <c r="F171" s="391"/>
      <c r="G171" s="393"/>
    </row>
    <row r="172" spans="1:7" ht="21.6" customHeight="1">
      <c r="A172" s="48"/>
      <c r="B172" s="49"/>
      <c r="C172" s="50" t="s">
        <v>96</v>
      </c>
      <c r="D172" s="391" t="s">
        <v>97</v>
      </c>
      <c r="E172" s="392"/>
      <c r="F172" s="391"/>
      <c r="G172" s="393"/>
    </row>
    <row r="173" spans="1:7" ht="21.6" customHeight="1">
      <c r="A173" s="48"/>
      <c r="B173" s="49"/>
      <c r="C173" s="50" t="s">
        <v>96</v>
      </c>
      <c r="D173" s="391" t="s">
        <v>97</v>
      </c>
      <c r="E173" s="392"/>
      <c r="F173" s="391"/>
      <c r="G173" s="393"/>
    </row>
    <row r="174" spans="1:7" ht="21.6" customHeight="1">
      <c r="A174" s="48"/>
      <c r="B174" s="49"/>
      <c r="C174" s="50" t="s">
        <v>96</v>
      </c>
      <c r="D174" s="391" t="s">
        <v>97</v>
      </c>
      <c r="E174" s="392"/>
      <c r="F174" s="391"/>
      <c r="G174" s="393"/>
    </row>
    <row r="175" spans="1:7" ht="21.6" customHeight="1">
      <c r="A175" s="48"/>
      <c r="B175" s="49"/>
      <c r="C175" s="50" t="s">
        <v>96</v>
      </c>
      <c r="D175" s="391" t="s">
        <v>97</v>
      </c>
      <c r="E175" s="392"/>
      <c r="F175" s="391"/>
      <c r="G175" s="393"/>
    </row>
    <row r="176" spans="1:7" ht="21.6" customHeight="1">
      <c r="A176" s="48"/>
      <c r="B176" s="49"/>
      <c r="C176" s="50" t="s">
        <v>96</v>
      </c>
      <c r="D176" s="391" t="s">
        <v>97</v>
      </c>
      <c r="E176" s="392"/>
      <c r="F176" s="391"/>
      <c r="G176" s="393"/>
    </row>
    <row r="177" spans="1:7" ht="21.6" customHeight="1">
      <c r="A177" s="48"/>
      <c r="B177" s="49"/>
      <c r="C177" s="50" t="s">
        <v>96</v>
      </c>
      <c r="D177" s="391" t="s">
        <v>97</v>
      </c>
      <c r="E177" s="392"/>
      <c r="F177" s="391"/>
      <c r="G177" s="393"/>
    </row>
    <row r="178" spans="1:7" ht="21.6" customHeight="1">
      <c r="A178" s="48"/>
      <c r="B178" s="49"/>
      <c r="C178" s="50" t="s">
        <v>96</v>
      </c>
      <c r="D178" s="391" t="s">
        <v>97</v>
      </c>
      <c r="E178" s="392"/>
      <c r="F178" s="391"/>
      <c r="G178" s="393"/>
    </row>
    <row r="179" spans="1:7" ht="21.6" customHeight="1">
      <c r="A179" s="48"/>
      <c r="B179" s="49"/>
      <c r="C179" s="50" t="s">
        <v>96</v>
      </c>
      <c r="D179" s="391" t="s">
        <v>97</v>
      </c>
      <c r="E179" s="392"/>
      <c r="F179" s="391"/>
      <c r="G179" s="393"/>
    </row>
    <row r="180" spans="1:7" ht="21.6" customHeight="1">
      <c r="A180" s="48"/>
      <c r="B180" s="49"/>
      <c r="C180" s="50" t="s">
        <v>96</v>
      </c>
      <c r="D180" s="391" t="s">
        <v>97</v>
      </c>
      <c r="E180" s="392"/>
      <c r="F180" s="391"/>
      <c r="G180" s="393"/>
    </row>
    <row r="181" spans="1:7" ht="21.6" customHeight="1">
      <c r="A181" s="51"/>
      <c r="B181" s="52"/>
      <c r="C181" s="53" t="s">
        <v>96</v>
      </c>
      <c r="D181" s="394" t="s">
        <v>97</v>
      </c>
      <c r="E181" s="395"/>
      <c r="F181" s="394"/>
      <c r="G181" s="396"/>
    </row>
  </sheetData>
  <mergeCells count="356">
    <mergeCell ref="D7:E7"/>
    <mergeCell ref="F7:G7"/>
    <mergeCell ref="D8:E8"/>
    <mergeCell ref="F8:G8"/>
    <mergeCell ref="D9:E9"/>
    <mergeCell ref="F9:G9"/>
    <mergeCell ref="A1:B1"/>
    <mergeCell ref="A2:G2"/>
    <mergeCell ref="D6:E6"/>
    <mergeCell ref="F6:G6"/>
    <mergeCell ref="D14:E14"/>
    <mergeCell ref="F14:G14"/>
    <mergeCell ref="D15:E15"/>
    <mergeCell ref="F15:G15"/>
    <mergeCell ref="D10:E10"/>
    <mergeCell ref="F10:G10"/>
    <mergeCell ref="D11:E11"/>
    <mergeCell ref="F11:G11"/>
    <mergeCell ref="D12:E12"/>
    <mergeCell ref="F12:G12"/>
    <mergeCell ref="D22:E22"/>
    <mergeCell ref="F22:G22"/>
    <mergeCell ref="D23:E23"/>
    <mergeCell ref="F23:G23"/>
    <mergeCell ref="D24:E24"/>
    <mergeCell ref="F24:G24"/>
    <mergeCell ref="D181:E181"/>
    <mergeCell ref="F181:G181"/>
    <mergeCell ref="E3:G3"/>
    <mergeCell ref="E4:G4"/>
    <mergeCell ref="D17:E17"/>
    <mergeCell ref="F17:G17"/>
    <mergeCell ref="D18:E18"/>
    <mergeCell ref="F18:G18"/>
    <mergeCell ref="D19:E19"/>
    <mergeCell ref="F19:G19"/>
    <mergeCell ref="D16:E16"/>
    <mergeCell ref="F16:G16"/>
    <mergeCell ref="D20:E20"/>
    <mergeCell ref="F20:G20"/>
    <mergeCell ref="D21:E21"/>
    <mergeCell ref="F21:G21"/>
    <mergeCell ref="D13:E13"/>
    <mergeCell ref="F13:G13"/>
    <mergeCell ref="D28:E28"/>
    <mergeCell ref="F28:G28"/>
    <mergeCell ref="D29:E29"/>
    <mergeCell ref="F29:G29"/>
    <mergeCell ref="D30:E30"/>
    <mergeCell ref="F30:G30"/>
    <mergeCell ref="D25:E25"/>
    <mergeCell ref="F25:G25"/>
    <mergeCell ref="D26:E26"/>
    <mergeCell ref="F26:G26"/>
    <mergeCell ref="D27:E27"/>
    <mergeCell ref="F27:G27"/>
    <mergeCell ref="D34:E34"/>
    <mergeCell ref="F34:G34"/>
    <mergeCell ref="D35:E35"/>
    <mergeCell ref="F35:G35"/>
    <mergeCell ref="D36:E36"/>
    <mergeCell ref="F36:G36"/>
    <mergeCell ref="D31:E31"/>
    <mergeCell ref="F31:G31"/>
    <mergeCell ref="D32:E32"/>
    <mergeCell ref="F32:G32"/>
    <mergeCell ref="D33:E33"/>
    <mergeCell ref="F33:G33"/>
    <mergeCell ref="D40:E40"/>
    <mergeCell ref="F40:G40"/>
    <mergeCell ref="D41:E41"/>
    <mergeCell ref="F41:G41"/>
    <mergeCell ref="D42:E42"/>
    <mergeCell ref="F42:G42"/>
    <mergeCell ref="D37:E37"/>
    <mergeCell ref="F37:G37"/>
    <mergeCell ref="D38:E38"/>
    <mergeCell ref="F38:G38"/>
    <mergeCell ref="D39:E39"/>
    <mergeCell ref="F39:G39"/>
    <mergeCell ref="D46:E46"/>
    <mergeCell ref="F46:G46"/>
    <mergeCell ref="D47:E47"/>
    <mergeCell ref="F47:G47"/>
    <mergeCell ref="D48:E48"/>
    <mergeCell ref="F48:G48"/>
    <mergeCell ref="D43:E43"/>
    <mergeCell ref="F43:G43"/>
    <mergeCell ref="D44:E44"/>
    <mergeCell ref="F44:G44"/>
    <mergeCell ref="D45:E45"/>
    <mergeCell ref="F45:G45"/>
    <mergeCell ref="D52:E52"/>
    <mergeCell ref="F52:G52"/>
    <mergeCell ref="D53:E53"/>
    <mergeCell ref="F53:G53"/>
    <mergeCell ref="D54:E54"/>
    <mergeCell ref="F54:G54"/>
    <mergeCell ref="D49:E49"/>
    <mergeCell ref="F49:G49"/>
    <mergeCell ref="D50:E50"/>
    <mergeCell ref="F50:G50"/>
    <mergeCell ref="D51:E51"/>
    <mergeCell ref="F51:G51"/>
    <mergeCell ref="D58:E58"/>
    <mergeCell ref="F58:G58"/>
    <mergeCell ref="D59:E59"/>
    <mergeCell ref="F59:G59"/>
    <mergeCell ref="D60:E60"/>
    <mergeCell ref="F60:G60"/>
    <mergeCell ref="D55:E55"/>
    <mergeCell ref="F55:G55"/>
    <mergeCell ref="D56:E56"/>
    <mergeCell ref="F56:G56"/>
    <mergeCell ref="D57:E57"/>
    <mergeCell ref="F57:G57"/>
    <mergeCell ref="D64:E64"/>
    <mergeCell ref="F64:G64"/>
    <mergeCell ref="D65:E65"/>
    <mergeCell ref="F65:G65"/>
    <mergeCell ref="D66:E66"/>
    <mergeCell ref="F66:G66"/>
    <mergeCell ref="D61:E61"/>
    <mergeCell ref="F61:G61"/>
    <mergeCell ref="D62:E62"/>
    <mergeCell ref="F62:G62"/>
    <mergeCell ref="D63:E63"/>
    <mergeCell ref="F63:G63"/>
    <mergeCell ref="D70:E70"/>
    <mergeCell ref="F70:G70"/>
    <mergeCell ref="D71:E71"/>
    <mergeCell ref="F71:G71"/>
    <mergeCell ref="D72:E72"/>
    <mergeCell ref="F72:G72"/>
    <mergeCell ref="D67:E67"/>
    <mergeCell ref="F67:G67"/>
    <mergeCell ref="D68:E68"/>
    <mergeCell ref="F68:G68"/>
    <mergeCell ref="D69:E69"/>
    <mergeCell ref="F69:G69"/>
    <mergeCell ref="D76:E76"/>
    <mergeCell ref="F76:G76"/>
    <mergeCell ref="D77:E77"/>
    <mergeCell ref="F77:G77"/>
    <mergeCell ref="D78:E78"/>
    <mergeCell ref="F78:G78"/>
    <mergeCell ref="D73:E73"/>
    <mergeCell ref="F73:G73"/>
    <mergeCell ref="D74:E74"/>
    <mergeCell ref="F74:G74"/>
    <mergeCell ref="D75:E75"/>
    <mergeCell ref="F75:G75"/>
    <mergeCell ref="D82:E82"/>
    <mergeCell ref="F82:G82"/>
    <mergeCell ref="D83:E83"/>
    <mergeCell ref="F83:G83"/>
    <mergeCell ref="D84:E84"/>
    <mergeCell ref="F84:G84"/>
    <mergeCell ref="D79:E79"/>
    <mergeCell ref="F79:G79"/>
    <mergeCell ref="D80:E80"/>
    <mergeCell ref="F80:G80"/>
    <mergeCell ref="D81:E81"/>
    <mergeCell ref="F81:G81"/>
    <mergeCell ref="D88:E88"/>
    <mergeCell ref="F88:G88"/>
    <mergeCell ref="D89:E89"/>
    <mergeCell ref="F89:G89"/>
    <mergeCell ref="D90:E90"/>
    <mergeCell ref="F90:G90"/>
    <mergeCell ref="D85:E85"/>
    <mergeCell ref="F85:G85"/>
    <mergeCell ref="D86:E86"/>
    <mergeCell ref="F86:G86"/>
    <mergeCell ref="D87:E87"/>
    <mergeCell ref="F87:G87"/>
    <mergeCell ref="D94:E94"/>
    <mergeCell ref="F94:G94"/>
    <mergeCell ref="D95:E95"/>
    <mergeCell ref="F95:G95"/>
    <mergeCell ref="D96:E96"/>
    <mergeCell ref="F96:G96"/>
    <mergeCell ref="D91:E91"/>
    <mergeCell ref="F91:G91"/>
    <mergeCell ref="D92:E92"/>
    <mergeCell ref="F92:G92"/>
    <mergeCell ref="D93:E93"/>
    <mergeCell ref="F93:G93"/>
    <mergeCell ref="D100:E100"/>
    <mergeCell ref="F100:G100"/>
    <mergeCell ref="D101:E101"/>
    <mergeCell ref="F101:G101"/>
    <mergeCell ref="D102:E102"/>
    <mergeCell ref="F102:G102"/>
    <mergeCell ref="D97:E97"/>
    <mergeCell ref="F97:G97"/>
    <mergeCell ref="D98:E98"/>
    <mergeCell ref="F98:G98"/>
    <mergeCell ref="D99:E99"/>
    <mergeCell ref="F99:G99"/>
    <mergeCell ref="D106:E106"/>
    <mergeCell ref="F106:G106"/>
    <mergeCell ref="D107:E107"/>
    <mergeCell ref="F107:G107"/>
    <mergeCell ref="D108:E108"/>
    <mergeCell ref="F108:G108"/>
    <mergeCell ref="D103:E103"/>
    <mergeCell ref="F103:G103"/>
    <mergeCell ref="D104:E104"/>
    <mergeCell ref="F104:G104"/>
    <mergeCell ref="D105:E105"/>
    <mergeCell ref="F105:G105"/>
    <mergeCell ref="D112:E112"/>
    <mergeCell ref="F112:G112"/>
    <mergeCell ref="D113:E113"/>
    <mergeCell ref="F113:G113"/>
    <mergeCell ref="D114:E114"/>
    <mergeCell ref="F114:G114"/>
    <mergeCell ref="D109:E109"/>
    <mergeCell ref="F109:G109"/>
    <mergeCell ref="D110:E110"/>
    <mergeCell ref="F110:G110"/>
    <mergeCell ref="D111:E111"/>
    <mergeCell ref="F111:G111"/>
    <mergeCell ref="D118:E118"/>
    <mergeCell ref="F118:G118"/>
    <mergeCell ref="D119:E119"/>
    <mergeCell ref="F119:G119"/>
    <mergeCell ref="D120:E120"/>
    <mergeCell ref="F120:G120"/>
    <mergeCell ref="D115:E115"/>
    <mergeCell ref="F115:G115"/>
    <mergeCell ref="D116:E116"/>
    <mergeCell ref="F116:G116"/>
    <mergeCell ref="D117:E117"/>
    <mergeCell ref="F117:G117"/>
    <mergeCell ref="D124:E124"/>
    <mergeCell ref="F124:G124"/>
    <mergeCell ref="D125:E125"/>
    <mergeCell ref="F125:G125"/>
    <mergeCell ref="D126:E126"/>
    <mergeCell ref="F126:G126"/>
    <mergeCell ref="D121:E121"/>
    <mergeCell ref="F121:G121"/>
    <mergeCell ref="D122:E122"/>
    <mergeCell ref="F122:G122"/>
    <mergeCell ref="D123:E123"/>
    <mergeCell ref="F123:G123"/>
    <mergeCell ref="D130:E130"/>
    <mergeCell ref="F130:G130"/>
    <mergeCell ref="D131:E131"/>
    <mergeCell ref="F131:G131"/>
    <mergeCell ref="D132:E132"/>
    <mergeCell ref="F132:G132"/>
    <mergeCell ref="D127:E127"/>
    <mergeCell ref="F127:G127"/>
    <mergeCell ref="D128:E128"/>
    <mergeCell ref="F128:G128"/>
    <mergeCell ref="D129:E129"/>
    <mergeCell ref="F129:G129"/>
    <mergeCell ref="D136:E136"/>
    <mergeCell ref="F136:G136"/>
    <mergeCell ref="D137:E137"/>
    <mergeCell ref="F137:G137"/>
    <mergeCell ref="D138:E138"/>
    <mergeCell ref="F138:G138"/>
    <mergeCell ref="D133:E133"/>
    <mergeCell ref="F133:G133"/>
    <mergeCell ref="D134:E134"/>
    <mergeCell ref="F134:G134"/>
    <mergeCell ref="D135:E135"/>
    <mergeCell ref="F135:G135"/>
    <mergeCell ref="D145:E145"/>
    <mergeCell ref="F145:G145"/>
    <mergeCell ref="D142:E142"/>
    <mergeCell ref="F142:G142"/>
    <mergeCell ref="D143:E143"/>
    <mergeCell ref="F143:G143"/>
    <mergeCell ref="D144:E144"/>
    <mergeCell ref="F144:G144"/>
    <mergeCell ref="D139:E139"/>
    <mergeCell ref="F139:G139"/>
    <mergeCell ref="D140:E140"/>
    <mergeCell ref="F140:G140"/>
    <mergeCell ref="D141:E141"/>
    <mergeCell ref="F141:G141"/>
    <mergeCell ref="D151:E151"/>
    <mergeCell ref="F151:G151"/>
    <mergeCell ref="D152:E152"/>
    <mergeCell ref="F152:G152"/>
    <mergeCell ref="D153:E153"/>
    <mergeCell ref="F153:G153"/>
    <mergeCell ref="D148:E148"/>
    <mergeCell ref="F148:G148"/>
    <mergeCell ref="D149:E149"/>
    <mergeCell ref="F149:G149"/>
    <mergeCell ref="D150:E150"/>
    <mergeCell ref="F150:G150"/>
    <mergeCell ref="D157:E157"/>
    <mergeCell ref="F157:G157"/>
    <mergeCell ref="D158:E158"/>
    <mergeCell ref="F158:G158"/>
    <mergeCell ref="D159:E159"/>
    <mergeCell ref="F159:G159"/>
    <mergeCell ref="D154:E154"/>
    <mergeCell ref="F154:G154"/>
    <mergeCell ref="D155:E155"/>
    <mergeCell ref="F155:G155"/>
    <mergeCell ref="D156:E156"/>
    <mergeCell ref="F156:G156"/>
    <mergeCell ref="D163:E163"/>
    <mergeCell ref="F163:G163"/>
    <mergeCell ref="D164:E164"/>
    <mergeCell ref="F164:G164"/>
    <mergeCell ref="D165:E165"/>
    <mergeCell ref="F165:G165"/>
    <mergeCell ref="D160:E160"/>
    <mergeCell ref="F160:G160"/>
    <mergeCell ref="D161:E161"/>
    <mergeCell ref="F161:G161"/>
    <mergeCell ref="D162:E162"/>
    <mergeCell ref="F162:G162"/>
    <mergeCell ref="D170:E170"/>
    <mergeCell ref="F170:G170"/>
    <mergeCell ref="D171:E171"/>
    <mergeCell ref="F171:G171"/>
    <mergeCell ref="D166:E166"/>
    <mergeCell ref="F166:G166"/>
    <mergeCell ref="D167:E167"/>
    <mergeCell ref="F167:G167"/>
    <mergeCell ref="D168:E168"/>
    <mergeCell ref="F168:G168"/>
    <mergeCell ref="F147:G147"/>
    <mergeCell ref="D147:E147"/>
    <mergeCell ref="F146:G146"/>
    <mergeCell ref="D146:E146"/>
    <mergeCell ref="D178:E178"/>
    <mergeCell ref="F178:G178"/>
    <mergeCell ref="D179:E179"/>
    <mergeCell ref="F179:G179"/>
    <mergeCell ref="D180:E180"/>
    <mergeCell ref="F180:G180"/>
    <mergeCell ref="D175:E175"/>
    <mergeCell ref="F175:G175"/>
    <mergeCell ref="D176:E176"/>
    <mergeCell ref="F176:G176"/>
    <mergeCell ref="D177:E177"/>
    <mergeCell ref="F177:G177"/>
    <mergeCell ref="D172:E172"/>
    <mergeCell ref="F172:G172"/>
    <mergeCell ref="D173:E173"/>
    <mergeCell ref="F173:G173"/>
    <mergeCell ref="D174:E174"/>
    <mergeCell ref="F174:G174"/>
    <mergeCell ref="D169:E169"/>
    <mergeCell ref="F169:G169"/>
  </mergeCells>
  <phoneticPr fontId="6"/>
  <printOptions horizontalCentered="1"/>
  <pageMargins left="0" right="0" top="0.31496062992125984" bottom="0.19685039370078741" header="0" footer="0"/>
  <pageSetup paperSize="9" scale="9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L181"/>
  <sheetViews>
    <sheetView zoomScaleNormal="100" workbookViewId="0">
      <selection activeCell="E3" sqref="E3:G4"/>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17.625" style="35" customWidth="1"/>
    <col min="7" max="7" width="5.125" style="35" customWidth="1"/>
    <col min="8" max="16384" width="8.875" style="35"/>
  </cols>
  <sheetData>
    <row r="1" spans="1:12" ht="21.6" customHeight="1" thickBot="1">
      <c r="A1" s="428" t="s">
        <v>335</v>
      </c>
      <c r="B1" s="429"/>
      <c r="D1" s="34"/>
      <c r="E1" s="34"/>
      <c r="F1" s="34"/>
      <c r="G1" s="36" t="s">
        <v>347</v>
      </c>
    </row>
    <row r="2" spans="1:12" ht="20.25" customHeight="1">
      <c r="B2" s="34" t="s">
        <v>348</v>
      </c>
      <c r="D2" s="34"/>
      <c r="E2" s="34"/>
      <c r="F2" s="37"/>
      <c r="G2" s="36"/>
    </row>
    <row r="3" spans="1:12" ht="22.5" customHeight="1">
      <c r="A3" s="37"/>
      <c r="B3" s="34"/>
      <c r="C3" s="34"/>
      <c r="D3" s="71" t="s">
        <v>88</v>
      </c>
      <c r="E3" s="402">
        <f>入力画面!C3</f>
        <v>0</v>
      </c>
      <c r="F3" s="402"/>
      <c r="G3" s="402"/>
      <c r="H3" s="40"/>
      <c r="I3" s="40"/>
    </row>
    <row r="4" spans="1:12" ht="22.5" customHeight="1">
      <c r="D4" s="71" t="s">
        <v>89</v>
      </c>
      <c r="E4" s="403">
        <f>入力画面!C8</f>
        <v>0</v>
      </c>
      <c r="F4" s="403"/>
      <c r="G4" s="403"/>
      <c r="H4" s="41"/>
      <c r="I4" s="41"/>
      <c r="J4" s="41"/>
      <c r="K4" s="41"/>
      <c r="L4" s="41"/>
    </row>
    <row r="5" spans="1:12" ht="5.85" customHeight="1">
      <c r="D5" s="38"/>
      <c r="H5" s="41"/>
      <c r="I5" s="41"/>
      <c r="J5" s="41"/>
      <c r="K5" s="41"/>
      <c r="L5" s="41"/>
    </row>
    <row r="6" spans="1:12" ht="18" customHeight="1">
      <c r="A6" s="42" t="s">
        <v>176</v>
      </c>
      <c r="B6" s="43" t="s">
        <v>91</v>
      </c>
      <c r="C6" s="44" t="s">
        <v>92</v>
      </c>
      <c r="D6" s="404" t="s">
        <v>93</v>
      </c>
      <c r="E6" s="405"/>
      <c r="F6" s="404" t="s">
        <v>94</v>
      </c>
      <c r="G6" s="406"/>
    </row>
    <row r="7" spans="1:12" ht="21.6" customHeight="1">
      <c r="A7" s="72">
        <v>1</v>
      </c>
      <c r="B7" s="46"/>
      <c r="C7" s="47" t="s">
        <v>96</v>
      </c>
      <c r="D7" s="397" t="s">
        <v>97</v>
      </c>
      <c r="E7" s="398"/>
      <c r="F7" s="397"/>
      <c r="G7" s="399"/>
    </row>
    <row r="8" spans="1:12" ht="21.6" customHeight="1">
      <c r="A8" s="48">
        <v>2</v>
      </c>
      <c r="B8" s="49"/>
      <c r="C8" s="50" t="s">
        <v>96</v>
      </c>
      <c r="D8" s="391" t="s">
        <v>97</v>
      </c>
      <c r="E8" s="392"/>
      <c r="F8" s="391"/>
      <c r="G8" s="393"/>
    </row>
    <row r="9" spans="1:12" ht="21.6" customHeight="1">
      <c r="A9" s="48">
        <v>3</v>
      </c>
      <c r="B9" s="49"/>
      <c r="C9" s="50" t="s">
        <v>96</v>
      </c>
      <c r="D9" s="391" t="s">
        <v>97</v>
      </c>
      <c r="E9" s="392"/>
      <c r="F9" s="391"/>
      <c r="G9" s="393"/>
    </row>
    <row r="10" spans="1:12" ht="21.6" customHeight="1">
      <c r="A10" s="48">
        <v>4</v>
      </c>
      <c r="B10" s="49"/>
      <c r="C10" s="50" t="s">
        <v>96</v>
      </c>
      <c r="D10" s="391" t="s">
        <v>97</v>
      </c>
      <c r="E10" s="392"/>
      <c r="F10" s="391"/>
      <c r="G10" s="393"/>
    </row>
    <row r="11" spans="1:12" ht="21.6" customHeight="1">
      <c r="A11" s="48">
        <v>5</v>
      </c>
      <c r="B11" s="49"/>
      <c r="C11" s="50" t="s">
        <v>96</v>
      </c>
      <c r="D11" s="391" t="s">
        <v>97</v>
      </c>
      <c r="E11" s="392"/>
      <c r="F11" s="391"/>
      <c r="G11" s="393"/>
    </row>
    <row r="12" spans="1:12" ht="21.6" customHeight="1">
      <c r="A12" s="48">
        <v>6</v>
      </c>
      <c r="B12" s="49"/>
      <c r="C12" s="50" t="s">
        <v>96</v>
      </c>
      <c r="D12" s="391" t="s">
        <v>97</v>
      </c>
      <c r="E12" s="392"/>
      <c r="F12" s="391"/>
      <c r="G12" s="393"/>
    </row>
    <row r="13" spans="1:12" ht="21.6" customHeight="1">
      <c r="A13" s="48">
        <v>7</v>
      </c>
      <c r="B13" s="49"/>
      <c r="C13" s="50" t="s">
        <v>96</v>
      </c>
      <c r="D13" s="391" t="s">
        <v>97</v>
      </c>
      <c r="E13" s="392"/>
      <c r="F13" s="391"/>
      <c r="G13" s="393"/>
    </row>
    <row r="14" spans="1:12" ht="21.6" customHeight="1">
      <c r="A14" s="48">
        <v>8</v>
      </c>
      <c r="B14" s="49"/>
      <c r="C14" s="50" t="s">
        <v>96</v>
      </c>
      <c r="D14" s="391" t="s">
        <v>97</v>
      </c>
      <c r="E14" s="392"/>
      <c r="F14" s="391"/>
      <c r="G14" s="393"/>
    </row>
    <row r="15" spans="1:12" ht="21.6" customHeight="1">
      <c r="A15" s="48">
        <v>9</v>
      </c>
      <c r="B15" s="49"/>
      <c r="C15" s="50" t="s">
        <v>96</v>
      </c>
      <c r="D15" s="391" t="s">
        <v>97</v>
      </c>
      <c r="E15" s="392"/>
      <c r="F15" s="391"/>
      <c r="G15" s="393"/>
    </row>
    <row r="16" spans="1:12" ht="21.6" customHeight="1">
      <c r="A16" s="48">
        <v>10</v>
      </c>
      <c r="B16" s="49"/>
      <c r="C16" s="50" t="s">
        <v>96</v>
      </c>
      <c r="D16" s="391" t="s">
        <v>97</v>
      </c>
      <c r="E16" s="392"/>
      <c r="F16" s="391"/>
      <c r="G16" s="393"/>
    </row>
    <row r="17" spans="1:7" ht="21.6" customHeight="1">
      <c r="A17" s="48">
        <v>11</v>
      </c>
      <c r="B17" s="49"/>
      <c r="C17" s="50" t="s">
        <v>96</v>
      </c>
      <c r="D17" s="391" t="s">
        <v>97</v>
      </c>
      <c r="E17" s="392"/>
      <c r="F17" s="391"/>
      <c r="G17" s="393"/>
    </row>
    <row r="18" spans="1:7" ht="21.6" customHeight="1">
      <c r="A18" s="48">
        <v>12</v>
      </c>
      <c r="B18" s="49"/>
      <c r="C18" s="50" t="s">
        <v>96</v>
      </c>
      <c r="D18" s="391" t="s">
        <v>97</v>
      </c>
      <c r="E18" s="392"/>
      <c r="F18" s="391"/>
      <c r="G18" s="393"/>
    </row>
    <row r="19" spans="1:7" ht="21.6" customHeight="1">
      <c r="A19" s="48">
        <v>13</v>
      </c>
      <c r="B19" s="49"/>
      <c r="C19" s="50" t="s">
        <v>96</v>
      </c>
      <c r="D19" s="391" t="s">
        <v>97</v>
      </c>
      <c r="E19" s="392"/>
      <c r="F19" s="391"/>
      <c r="G19" s="393"/>
    </row>
    <row r="20" spans="1:7" ht="21.6" customHeight="1">
      <c r="A20" s="48">
        <v>14</v>
      </c>
      <c r="B20" s="49"/>
      <c r="C20" s="50" t="s">
        <v>96</v>
      </c>
      <c r="D20" s="391" t="s">
        <v>97</v>
      </c>
      <c r="E20" s="392"/>
      <c r="F20" s="391"/>
      <c r="G20" s="393"/>
    </row>
    <row r="21" spans="1:7" ht="21.6" customHeight="1">
      <c r="A21" s="48">
        <v>15</v>
      </c>
      <c r="B21" s="49"/>
      <c r="C21" s="50" t="s">
        <v>96</v>
      </c>
      <c r="D21" s="391" t="s">
        <v>97</v>
      </c>
      <c r="E21" s="392"/>
      <c r="F21" s="391"/>
      <c r="G21" s="393"/>
    </row>
    <row r="22" spans="1:7" ht="21.6" customHeight="1">
      <c r="A22" s="48">
        <v>16</v>
      </c>
      <c r="B22" s="49"/>
      <c r="C22" s="50" t="s">
        <v>96</v>
      </c>
      <c r="D22" s="391" t="s">
        <v>97</v>
      </c>
      <c r="E22" s="392"/>
      <c r="F22" s="391"/>
      <c r="G22" s="393"/>
    </row>
    <row r="23" spans="1:7" ht="21.6" customHeight="1">
      <c r="A23" s="48">
        <v>17</v>
      </c>
      <c r="B23" s="49"/>
      <c r="C23" s="50" t="s">
        <v>96</v>
      </c>
      <c r="D23" s="391" t="s">
        <v>97</v>
      </c>
      <c r="E23" s="392"/>
      <c r="F23" s="391"/>
      <c r="G23" s="393"/>
    </row>
    <row r="24" spans="1:7" ht="21.6" customHeight="1">
      <c r="A24" s="48">
        <v>18</v>
      </c>
      <c r="B24" s="49"/>
      <c r="C24" s="50" t="s">
        <v>96</v>
      </c>
      <c r="D24" s="391" t="s">
        <v>97</v>
      </c>
      <c r="E24" s="392"/>
      <c r="F24" s="391"/>
      <c r="G24" s="393"/>
    </row>
    <row r="25" spans="1:7" ht="21.6" customHeight="1">
      <c r="A25" s="48">
        <v>19</v>
      </c>
      <c r="B25" s="49"/>
      <c r="C25" s="50" t="s">
        <v>96</v>
      </c>
      <c r="D25" s="391" t="s">
        <v>97</v>
      </c>
      <c r="E25" s="392"/>
      <c r="F25" s="391"/>
      <c r="G25" s="393"/>
    </row>
    <row r="26" spans="1:7" ht="21.6" customHeight="1">
      <c r="A26" s="48">
        <v>20</v>
      </c>
      <c r="B26" s="49"/>
      <c r="C26" s="50" t="s">
        <v>96</v>
      </c>
      <c r="D26" s="391" t="s">
        <v>97</v>
      </c>
      <c r="E26" s="392"/>
      <c r="F26" s="391"/>
      <c r="G26" s="393"/>
    </row>
    <row r="27" spans="1:7" ht="21.6" customHeight="1">
      <c r="A27" s="48">
        <v>21</v>
      </c>
      <c r="B27" s="49"/>
      <c r="C27" s="50" t="s">
        <v>96</v>
      </c>
      <c r="D27" s="391" t="s">
        <v>97</v>
      </c>
      <c r="E27" s="392"/>
      <c r="F27" s="391"/>
      <c r="G27" s="393"/>
    </row>
    <row r="28" spans="1:7" ht="21.6" customHeight="1">
      <c r="A28" s="48">
        <v>22</v>
      </c>
      <c r="B28" s="49"/>
      <c r="C28" s="50" t="s">
        <v>96</v>
      </c>
      <c r="D28" s="391" t="s">
        <v>97</v>
      </c>
      <c r="E28" s="392"/>
      <c r="F28" s="391"/>
      <c r="G28" s="393"/>
    </row>
    <row r="29" spans="1:7" ht="21.6" customHeight="1">
      <c r="A29" s="48">
        <v>23</v>
      </c>
      <c r="B29" s="49"/>
      <c r="C29" s="50" t="s">
        <v>96</v>
      </c>
      <c r="D29" s="391" t="s">
        <v>97</v>
      </c>
      <c r="E29" s="392"/>
      <c r="F29" s="391"/>
      <c r="G29" s="393"/>
    </row>
    <row r="30" spans="1:7" ht="21.6" customHeight="1">
      <c r="A30" s="48">
        <v>24</v>
      </c>
      <c r="B30" s="49"/>
      <c r="C30" s="50" t="s">
        <v>96</v>
      </c>
      <c r="D30" s="391" t="s">
        <v>97</v>
      </c>
      <c r="E30" s="392"/>
      <c r="F30" s="391"/>
      <c r="G30" s="393"/>
    </row>
    <row r="31" spans="1:7" ht="21.6" customHeight="1">
      <c r="A31" s="48">
        <v>25</v>
      </c>
      <c r="B31" s="49"/>
      <c r="C31" s="50" t="s">
        <v>96</v>
      </c>
      <c r="D31" s="391" t="s">
        <v>97</v>
      </c>
      <c r="E31" s="392"/>
      <c r="F31" s="391"/>
      <c r="G31" s="393"/>
    </row>
    <row r="32" spans="1:7" ht="21.6" customHeight="1">
      <c r="A32" s="48">
        <v>26</v>
      </c>
      <c r="B32" s="49"/>
      <c r="C32" s="50" t="s">
        <v>96</v>
      </c>
      <c r="D32" s="391" t="s">
        <v>97</v>
      </c>
      <c r="E32" s="392"/>
      <c r="F32" s="391"/>
      <c r="G32" s="393"/>
    </row>
    <row r="33" spans="1:7" ht="21.6" customHeight="1">
      <c r="A33" s="48">
        <v>27</v>
      </c>
      <c r="B33" s="49"/>
      <c r="C33" s="50" t="s">
        <v>96</v>
      </c>
      <c r="D33" s="391" t="s">
        <v>97</v>
      </c>
      <c r="E33" s="392"/>
      <c r="F33" s="391"/>
      <c r="G33" s="393"/>
    </row>
    <row r="34" spans="1:7" ht="21.6" customHeight="1">
      <c r="A34" s="48">
        <v>28</v>
      </c>
      <c r="B34" s="49"/>
      <c r="C34" s="50" t="s">
        <v>96</v>
      </c>
      <c r="D34" s="391" t="s">
        <v>97</v>
      </c>
      <c r="E34" s="392"/>
      <c r="F34" s="391"/>
      <c r="G34" s="393"/>
    </row>
    <row r="35" spans="1:7" ht="21.6" customHeight="1">
      <c r="A35" s="48">
        <v>29</v>
      </c>
      <c r="B35" s="49"/>
      <c r="C35" s="50" t="s">
        <v>96</v>
      </c>
      <c r="D35" s="391" t="s">
        <v>97</v>
      </c>
      <c r="E35" s="392"/>
      <c r="F35" s="391"/>
      <c r="G35" s="393"/>
    </row>
    <row r="36" spans="1:7" ht="21.6" customHeight="1">
      <c r="A36" s="48">
        <v>30</v>
      </c>
      <c r="B36" s="49"/>
      <c r="C36" s="50" t="s">
        <v>96</v>
      </c>
      <c r="D36" s="391" t="s">
        <v>97</v>
      </c>
      <c r="E36" s="392"/>
      <c r="F36" s="391"/>
      <c r="G36" s="393"/>
    </row>
    <row r="37" spans="1:7" ht="21.6" customHeight="1">
      <c r="A37" s="48">
        <v>31</v>
      </c>
      <c r="B37" s="49"/>
      <c r="C37" s="50" t="s">
        <v>96</v>
      </c>
      <c r="D37" s="391" t="s">
        <v>97</v>
      </c>
      <c r="E37" s="392"/>
      <c r="F37" s="391"/>
      <c r="G37" s="393"/>
    </row>
    <row r="38" spans="1:7" ht="21.6" customHeight="1">
      <c r="A38" s="48">
        <v>32</v>
      </c>
      <c r="B38" s="49"/>
      <c r="C38" s="50" t="s">
        <v>96</v>
      </c>
      <c r="D38" s="391" t="s">
        <v>97</v>
      </c>
      <c r="E38" s="392"/>
      <c r="F38" s="391"/>
      <c r="G38" s="393"/>
    </row>
    <row r="39" spans="1:7" ht="21.6" customHeight="1">
      <c r="A39" s="48">
        <v>33</v>
      </c>
      <c r="B39" s="49"/>
      <c r="C39" s="50" t="s">
        <v>96</v>
      </c>
      <c r="D39" s="391" t="s">
        <v>97</v>
      </c>
      <c r="E39" s="392"/>
      <c r="F39" s="391"/>
      <c r="G39" s="393"/>
    </row>
    <row r="40" spans="1:7" ht="21.6" customHeight="1">
      <c r="A40" s="48">
        <v>34</v>
      </c>
      <c r="B40" s="49"/>
      <c r="C40" s="50" t="s">
        <v>96</v>
      </c>
      <c r="D40" s="391" t="s">
        <v>97</v>
      </c>
      <c r="E40" s="392"/>
      <c r="F40" s="391"/>
      <c r="G40" s="393"/>
    </row>
    <row r="41" spans="1:7" ht="21.6" customHeight="1">
      <c r="A41" s="48">
        <v>35</v>
      </c>
      <c r="B41" s="49"/>
      <c r="C41" s="50" t="s">
        <v>96</v>
      </c>
      <c r="D41" s="391" t="s">
        <v>97</v>
      </c>
      <c r="E41" s="392"/>
      <c r="F41" s="391"/>
      <c r="G41" s="393"/>
    </row>
    <row r="42" spans="1:7" ht="21.6" customHeight="1">
      <c r="A42" s="48">
        <v>36</v>
      </c>
      <c r="B42" s="49"/>
      <c r="C42" s="50" t="s">
        <v>96</v>
      </c>
      <c r="D42" s="391" t="s">
        <v>97</v>
      </c>
      <c r="E42" s="392"/>
      <c r="F42" s="391"/>
      <c r="G42" s="393"/>
    </row>
    <row r="43" spans="1:7" ht="21.6" customHeight="1">
      <c r="A43" s="48">
        <v>37</v>
      </c>
      <c r="B43" s="49"/>
      <c r="C43" s="50" t="s">
        <v>96</v>
      </c>
      <c r="D43" s="391" t="s">
        <v>97</v>
      </c>
      <c r="E43" s="392"/>
      <c r="F43" s="391"/>
      <c r="G43" s="393"/>
    </row>
    <row r="44" spans="1:7" ht="21.6" customHeight="1">
      <c r="A44" s="48">
        <v>38</v>
      </c>
      <c r="B44" s="49"/>
      <c r="C44" s="50" t="s">
        <v>96</v>
      </c>
      <c r="D44" s="391" t="s">
        <v>97</v>
      </c>
      <c r="E44" s="392"/>
      <c r="F44" s="391"/>
      <c r="G44" s="393"/>
    </row>
    <row r="45" spans="1:7" ht="21.6" customHeight="1">
      <c r="A45" s="48">
        <v>39</v>
      </c>
      <c r="B45" s="49"/>
      <c r="C45" s="50" t="s">
        <v>96</v>
      </c>
      <c r="D45" s="391" t="s">
        <v>97</v>
      </c>
      <c r="E45" s="392"/>
      <c r="F45" s="391"/>
      <c r="G45" s="393"/>
    </row>
    <row r="46" spans="1:7" ht="21.6" customHeight="1">
      <c r="A46" s="48">
        <v>40</v>
      </c>
      <c r="B46" s="49"/>
      <c r="C46" s="50" t="s">
        <v>96</v>
      </c>
      <c r="D46" s="391" t="s">
        <v>97</v>
      </c>
      <c r="E46" s="392"/>
      <c r="F46" s="391"/>
      <c r="G46" s="393"/>
    </row>
    <row r="47" spans="1:7" ht="21.6" customHeight="1">
      <c r="A47" s="48">
        <v>41</v>
      </c>
      <c r="B47" s="49"/>
      <c r="C47" s="50" t="s">
        <v>96</v>
      </c>
      <c r="D47" s="391" t="s">
        <v>97</v>
      </c>
      <c r="E47" s="392"/>
      <c r="F47" s="391"/>
      <c r="G47" s="393"/>
    </row>
    <row r="48" spans="1:7" ht="21.6" customHeight="1">
      <c r="A48" s="48">
        <v>42</v>
      </c>
      <c r="B48" s="49"/>
      <c r="C48" s="50" t="s">
        <v>96</v>
      </c>
      <c r="D48" s="391" t="s">
        <v>97</v>
      </c>
      <c r="E48" s="392"/>
      <c r="F48" s="391"/>
      <c r="G48" s="393"/>
    </row>
    <row r="49" spans="1:7" ht="21.6" customHeight="1">
      <c r="A49" s="48">
        <v>43</v>
      </c>
      <c r="B49" s="49"/>
      <c r="C49" s="50" t="s">
        <v>96</v>
      </c>
      <c r="D49" s="391" t="s">
        <v>97</v>
      </c>
      <c r="E49" s="392"/>
      <c r="F49" s="391"/>
      <c r="G49" s="393"/>
    </row>
    <row r="50" spans="1:7" ht="21.6" customHeight="1">
      <c r="A50" s="48">
        <v>44</v>
      </c>
      <c r="B50" s="49"/>
      <c r="C50" s="50" t="s">
        <v>96</v>
      </c>
      <c r="D50" s="391" t="s">
        <v>97</v>
      </c>
      <c r="E50" s="392"/>
      <c r="F50" s="391"/>
      <c r="G50" s="393"/>
    </row>
    <row r="51" spans="1:7" ht="21.6" customHeight="1">
      <c r="A51" s="48">
        <v>45</v>
      </c>
      <c r="B51" s="49"/>
      <c r="C51" s="50" t="s">
        <v>96</v>
      </c>
      <c r="D51" s="391" t="s">
        <v>97</v>
      </c>
      <c r="E51" s="392"/>
      <c r="F51" s="391"/>
      <c r="G51" s="393"/>
    </row>
    <row r="52" spans="1:7" ht="21.6" customHeight="1">
      <c r="A52" s="48">
        <v>46</v>
      </c>
      <c r="B52" s="49"/>
      <c r="C52" s="50" t="s">
        <v>96</v>
      </c>
      <c r="D52" s="391" t="s">
        <v>97</v>
      </c>
      <c r="E52" s="392"/>
      <c r="F52" s="391"/>
      <c r="G52" s="393"/>
    </row>
    <row r="53" spans="1:7" ht="21.6" customHeight="1">
      <c r="A53" s="48">
        <v>47</v>
      </c>
      <c r="B53" s="49"/>
      <c r="C53" s="50" t="s">
        <v>96</v>
      </c>
      <c r="D53" s="391" t="s">
        <v>97</v>
      </c>
      <c r="E53" s="392"/>
      <c r="F53" s="391"/>
      <c r="G53" s="393"/>
    </row>
    <row r="54" spans="1:7" ht="21.6" customHeight="1">
      <c r="A54" s="48">
        <v>48</v>
      </c>
      <c r="B54" s="49"/>
      <c r="C54" s="50" t="s">
        <v>96</v>
      </c>
      <c r="D54" s="391" t="s">
        <v>97</v>
      </c>
      <c r="E54" s="392"/>
      <c r="F54" s="391"/>
      <c r="G54" s="393"/>
    </row>
    <row r="55" spans="1:7" ht="21.6" customHeight="1">
      <c r="A55" s="48">
        <v>49</v>
      </c>
      <c r="B55" s="49"/>
      <c r="C55" s="50" t="s">
        <v>96</v>
      </c>
      <c r="D55" s="391" t="s">
        <v>97</v>
      </c>
      <c r="E55" s="392"/>
      <c r="F55" s="391"/>
      <c r="G55" s="393"/>
    </row>
    <row r="56" spans="1:7" ht="21.6" customHeight="1">
      <c r="A56" s="48">
        <v>50</v>
      </c>
      <c r="B56" s="49"/>
      <c r="C56" s="50" t="s">
        <v>96</v>
      </c>
      <c r="D56" s="391" t="s">
        <v>97</v>
      </c>
      <c r="E56" s="392"/>
      <c r="F56" s="391"/>
      <c r="G56" s="393"/>
    </row>
    <row r="57" spans="1:7" ht="21.6" customHeight="1">
      <c r="A57" s="48">
        <v>51</v>
      </c>
      <c r="B57" s="49"/>
      <c r="C57" s="50" t="s">
        <v>96</v>
      </c>
      <c r="D57" s="391" t="s">
        <v>97</v>
      </c>
      <c r="E57" s="392"/>
      <c r="F57" s="391"/>
      <c r="G57" s="393"/>
    </row>
    <row r="58" spans="1:7" ht="21.6" customHeight="1">
      <c r="A58" s="48">
        <v>52</v>
      </c>
      <c r="B58" s="49"/>
      <c r="C58" s="50" t="s">
        <v>96</v>
      </c>
      <c r="D58" s="391" t="s">
        <v>97</v>
      </c>
      <c r="E58" s="392"/>
      <c r="F58" s="391"/>
      <c r="G58" s="393"/>
    </row>
    <row r="59" spans="1:7" ht="21.6" customHeight="1">
      <c r="A59" s="48">
        <v>53</v>
      </c>
      <c r="B59" s="49"/>
      <c r="C59" s="50" t="s">
        <v>96</v>
      </c>
      <c r="D59" s="391" t="s">
        <v>97</v>
      </c>
      <c r="E59" s="392"/>
      <c r="F59" s="391"/>
      <c r="G59" s="393"/>
    </row>
    <row r="60" spans="1:7" ht="21.6" customHeight="1">
      <c r="A60" s="48">
        <v>54</v>
      </c>
      <c r="B60" s="49"/>
      <c r="C60" s="50" t="s">
        <v>96</v>
      </c>
      <c r="D60" s="391" t="s">
        <v>97</v>
      </c>
      <c r="E60" s="392"/>
      <c r="F60" s="391"/>
      <c r="G60" s="393"/>
    </row>
    <row r="61" spans="1:7" ht="21.6" customHeight="1">
      <c r="A61" s="48">
        <v>55</v>
      </c>
      <c r="B61" s="49"/>
      <c r="C61" s="50" t="s">
        <v>96</v>
      </c>
      <c r="D61" s="391" t="s">
        <v>97</v>
      </c>
      <c r="E61" s="392"/>
      <c r="F61" s="391"/>
      <c r="G61" s="393"/>
    </row>
    <row r="62" spans="1:7" ht="21.6" customHeight="1">
      <c r="A62" s="48">
        <v>56</v>
      </c>
      <c r="B62" s="49"/>
      <c r="C62" s="50" t="s">
        <v>96</v>
      </c>
      <c r="D62" s="391" t="s">
        <v>97</v>
      </c>
      <c r="E62" s="392"/>
      <c r="F62" s="391"/>
      <c r="G62" s="393"/>
    </row>
    <row r="63" spans="1:7" ht="21.6" customHeight="1">
      <c r="A63" s="48">
        <v>57</v>
      </c>
      <c r="B63" s="49"/>
      <c r="C63" s="50" t="s">
        <v>96</v>
      </c>
      <c r="D63" s="391" t="s">
        <v>97</v>
      </c>
      <c r="E63" s="392"/>
      <c r="F63" s="391"/>
      <c r="G63" s="393"/>
    </row>
    <row r="64" spans="1:7" ht="21.6" customHeight="1">
      <c r="A64" s="48">
        <v>58</v>
      </c>
      <c r="B64" s="49"/>
      <c r="C64" s="50" t="s">
        <v>96</v>
      </c>
      <c r="D64" s="391" t="s">
        <v>97</v>
      </c>
      <c r="E64" s="392"/>
      <c r="F64" s="391"/>
      <c r="G64" s="393"/>
    </row>
    <row r="65" spans="1:7" ht="21.6" customHeight="1">
      <c r="A65" s="48">
        <v>59</v>
      </c>
      <c r="B65" s="49"/>
      <c r="C65" s="50" t="s">
        <v>96</v>
      </c>
      <c r="D65" s="391" t="s">
        <v>97</v>
      </c>
      <c r="E65" s="392"/>
      <c r="F65" s="391"/>
      <c r="G65" s="393"/>
    </row>
    <row r="66" spans="1:7" ht="21.6" customHeight="1">
      <c r="A66" s="48">
        <v>60</v>
      </c>
      <c r="B66" s="49"/>
      <c r="C66" s="50" t="s">
        <v>96</v>
      </c>
      <c r="D66" s="391" t="s">
        <v>97</v>
      </c>
      <c r="E66" s="392"/>
      <c r="F66" s="391"/>
      <c r="G66" s="393"/>
    </row>
    <row r="67" spans="1:7" ht="21.6" customHeight="1">
      <c r="A67" s="48">
        <v>61</v>
      </c>
      <c r="B67" s="49"/>
      <c r="C67" s="50" t="s">
        <v>96</v>
      </c>
      <c r="D67" s="391" t="s">
        <v>97</v>
      </c>
      <c r="E67" s="392"/>
      <c r="F67" s="391"/>
      <c r="G67" s="393"/>
    </row>
    <row r="68" spans="1:7" ht="21.6" customHeight="1">
      <c r="A68" s="48">
        <v>62</v>
      </c>
      <c r="B68" s="49"/>
      <c r="C68" s="50" t="s">
        <v>96</v>
      </c>
      <c r="D68" s="391" t="s">
        <v>97</v>
      </c>
      <c r="E68" s="392"/>
      <c r="F68" s="391"/>
      <c r="G68" s="393"/>
    </row>
    <row r="69" spans="1:7" ht="21.6" customHeight="1">
      <c r="A69" s="48">
        <v>63</v>
      </c>
      <c r="B69" s="49"/>
      <c r="C69" s="50" t="s">
        <v>96</v>
      </c>
      <c r="D69" s="391" t="s">
        <v>97</v>
      </c>
      <c r="E69" s="392"/>
      <c r="F69" s="391"/>
      <c r="G69" s="393"/>
    </row>
    <row r="70" spans="1:7" ht="21.6" customHeight="1">
      <c r="A70" s="48">
        <v>64</v>
      </c>
      <c r="B70" s="49"/>
      <c r="C70" s="50" t="s">
        <v>96</v>
      </c>
      <c r="D70" s="391" t="s">
        <v>97</v>
      </c>
      <c r="E70" s="392"/>
      <c r="F70" s="391"/>
      <c r="G70" s="393"/>
    </row>
    <row r="71" spans="1:7" ht="21.6" customHeight="1">
      <c r="A71" s="48">
        <v>65</v>
      </c>
      <c r="B71" s="49"/>
      <c r="C71" s="50" t="s">
        <v>96</v>
      </c>
      <c r="D71" s="391" t="s">
        <v>97</v>
      </c>
      <c r="E71" s="392"/>
      <c r="F71" s="391"/>
      <c r="G71" s="393"/>
    </row>
    <row r="72" spans="1:7" ht="21.6" customHeight="1">
      <c r="A72" s="48">
        <v>66</v>
      </c>
      <c r="B72" s="49"/>
      <c r="C72" s="50" t="s">
        <v>96</v>
      </c>
      <c r="D72" s="391" t="s">
        <v>97</v>
      </c>
      <c r="E72" s="392"/>
      <c r="F72" s="391"/>
      <c r="G72" s="393"/>
    </row>
    <row r="73" spans="1:7" ht="21.6" customHeight="1">
      <c r="A73" s="48">
        <v>67</v>
      </c>
      <c r="B73" s="49"/>
      <c r="C73" s="50" t="s">
        <v>96</v>
      </c>
      <c r="D73" s="391" t="s">
        <v>97</v>
      </c>
      <c r="E73" s="392"/>
      <c r="F73" s="391"/>
      <c r="G73" s="393"/>
    </row>
    <row r="74" spans="1:7" ht="21.6" customHeight="1">
      <c r="A74" s="48">
        <v>68</v>
      </c>
      <c r="B74" s="49"/>
      <c r="C74" s="50" t="s">
        <v>96</v>
      </c>
      <c r="D74" s="391" t="s">
        <v>97</v>
      </c>
      <c r="E74" s="392"/>
      <c r="F74" s="391"/>
      <c r="G74" s="393"/>
    </row>
    <row r="75" spans="1:7" ht="21.6" customHeight="1">
      <c r="A75" s="48">
        <v>69</v>
      </c>
      <c r="B75" s="49"/>
      <c r="C75" s="50" t="s">
        <v>96</v>
      </c>
      <c r="D75" s="391" t="s">
        <v>97</v>
      </c>
      <c r="E75" s="392"/>
      <c r="F75" s="391"/>
      <c r="G75" s="393"/>
    </row>
    <row r="76" spans="1:7" ht="21.6" customHeight="1">
      <c r="A76" s="48">
        <v>70</v>
      </c>
      <c r="B76" s="49"/>
      <c r="C76" s="50" t="s">
        <v>96</v>
      </c>
      <c r="D76" s="391" t="s">
        <v>97</v>
      </c>
      <c r="E76" s="392"/>
      <c r="F76" s="391"/>
      <c r="G76" s="393"/>
    </row>
    <row r="77" spans="1:7" ht="21.6" customHeight="1">
      <c r="A77" s="48">
        <v>71</v>
      </c>
      <c r="B77" s="49"/>
      <c r="C77" s="50" t="s">
        <v>96</v>
      </c>
      <c r="D77" s="391" t="s">
        <v>97</v>
      </c>
      <c r="E77" s="392"/>
      <c r="F77" s="391"/>
      <c r="G77" s="393"/>
    </row>
    <row r="78" spans="1:7" ht="21.6" customHeight="1">
      <c r="A78" s="48">
        <v>72</v>
      </c>
      <c r="B78" s="49"/>
      <c r="C78" s="50" t="s">
        <v>96</v>
      </c>
      <c r="D78" s="391" t="s">
        <v>97</v>
      </c>
      <c r="E78" s="392"/>
      <c r="F78" s="391"/>
      <c r="G78" s="393"/>
    </row>
    <row r="79" spans="1:7" ht="21.6" customHeight="1">
      <c r="A79" s="48">
        <v>73</v>
      </c>
      <c r="B79" s="49"/>
      <c r="C79" s="50" t="s">
        <v>96</v>
      </c>
      <c r="D79" s="391" t="s">
        <v>97</v>
      </c>
      <c r="E79" s="392"/>
      <c r="F79" s="391"/>
      <c r="G79" s="393"/>
    </row>
    <row r="80" spans="1:7" ht="21.6" customHeight="1">
      <c r="A80" s="48">
        <v>74</v>
      </c>
      <c r="B80" s="49"/>
      <c r="C80" s="50" t="s">
        <v>96</v>
      </c>
      <c r="D80" s="391" t="s">
        <v>97</v>
      </c>
      <c r="E80" s="392"/>
      <c r="F80" s="391"/>
      <c r="G80" s="393"/>
    </row>
    <row r="81" spans="1:7" ht="21.6" customHeight="1">
      <c r="A81" s="48">
        <v>75</v>
      </c>
      <c r="B81" s="49"/>
      <c r="C81" s="50" t="s">
        <v>96</v>
      </c>
      <c r="D81" s="391" t="s">
        <v>97</v>
      </c>
      <c r="E81" s="392"/>
      <c r="F81" s="391"/>
      <c r="G81" s="393"/>
    </row>
    <row r="82" spans="1:7" ht="21.6" customHeight="1">
      <c r="A82" s="48">
        <v>76</v>
      </c>
      <c r="B82" s="49"/>
      <c r="C82" s="50" t="s">
        <v>96</v>
      </c>
      <c r="D82" s="391" t="s">
        <v>97</v>
      </c>
      <c r="E82" s="392"/>
      <c r="F82" s="391"/>
      <c r="G82" s="393"/>
    </row>
    <row r="83" spans="1:7" ht="21.6" customHeight="1">
      <c r="A83" s="48">
        <v>77</v>
      </c>
      <c r="B83" s="49"/>
      <c r="C83" s="50" t="s">
        <v>96</v>
      </c>
      <c r="D83" s="391" t="s">
        <v>97</v>
      </c>
      <c r="E83" s="392"/>
      <c r="F83" s="391"/>
      <c r="G83" s="393"/>
    </row>
    <row r="84" spans="1:7" ht="21.6" customHeight="1">
      <c r="A84" s="48">
        <v>78</v>
      </c>
      <c r="B84" s="49"/>
      <c r="C84" s="50" t="s">
        <v>96</v>
      </c>
      <c r="D84" s="391" t="s">
        <v>97</v>
      </c>
      <c r="E84" s="392"/>
      <c r="F84" s="391"/>
      <c r="G84" s="393"/>
    </row>
    <row r="85" spans="1:7" ht="21.6" customHeight="1">
      <c r="A85" s="48">
        <v>79</v>
      </c>
      <c r="B85" s="49"/>
      <c r="C85" s="50" t="s">
        <v>96</v>
      </c>
      <c r="D85" s="391" t="s">
        <v>97</v>
      </c>
      <c r="E85" s="392"/>
      <c r="F85" s="391"/>
      <c r="G85" s="393"/>
    </row>
    <row r="86" spans="1:7" ht="21.6" customHeight="1">
      <c r="A86" s="48">
        <v>80</v>
      </c>
      <c r="B86" s="49"/>
      <c r="C86" s="50" t="s">
        <v>96</v>
      </c>
      <c r="D86" s="391" t="s">
        <v>97</v>
      </c>
      <c r="E86" s="392"/>
      <c r="F86" s="391"/>
      <c r="G86" s="393"/>
    </row>
    <row r="87" spans="1:7" ht="21.6" customHeight="1">
      <c r="A87" s="48">
        <v>81</v>
      </c>
      <c r="B87" s="49"/>
      <c r="C87" s="50" t="s">
        <v>96</v>
      </c>
      <c r="D87" s="391" t="s">
        <v>97</v>
      </c>
      <c r="E87" s="392"/>
      <c r="F87" s="391"/>
      <c r="G87" s="393"/>
    </row>
    <row r="88" spans="1:7" ht="21.6" customHeight="1">
      <c r="A88" s="48">
        <v>82</v>
      </c>
      <c r="B88" s="49"/>
      <c r="C88" s="50" t="s">
        <v>96</v>
      </c>
      <c r="D88" s="391" t="s">
        <v>97</v>
      </c>
      <c r="E88" s="392"/>
      <c r="F88" s="391"/>
      <c r="G88" s="393"/>
    </row>
    <row r="89" spans="1:7" ht="21.6" customHeight="1">
      <c r="A89" s="48">
        <v>83</v>
      </c>
      <c r="B89" s="49"/>
      <c r="C89" s="50" t="s">
        <v>96</v>
      </c>
      <c r="D89" s="391" t="s">
        <v>97</v>
      </c>
      <c r="E89" s="392"/>
      <c r="F89" s="391"/>
      <c r="G89" s="393"/>
    </row>
    <row r="90" spans="1:7" ht="21.6" customHeight="1">
      <c r="A90" s="48">
        <v>84</v>
      </c>
      <c r="B90" s="49"/>
      <c r="C90" s="50" t="s">
        <v>96</v>
      </c>
      <c r="D90" s="391" t="s">
        <v>97</v>
      </c>
      <c r="E90" s="392"/>
      <c r="F90" s="391"/>
      <c r="G90" s="393"/>
    </row>
    <row r="91" spans="1:7" ht="21.6" customHeight="1">
      <c r="A91" s="48">
        <v>85</v>
      </c>
      <c r="B91" s="49"/>
      <c r="C91" s="50" t="s">
        <v>96</v>
      </c>
      <c r="D91" s="391" t="s">
        <v>97</v>
      </c>
      <c r="E91" s="392"/>
      <c r="F91" s="391"/>
      <c r="G91" s="393"/>
    </row>
    <row r="92" spans="1:7" ht="21.6" customHeight="1">
      <c r="A92" s="48">
        <v>86</v>
      </c>
      <c r="B92" s="49"/>
      <c r="C92" s="50" t="s">
        <v>96</v>
      </c>
      <c r="D92" s="391" t="s">
        <v>97</v>
      </c>
      <c r="E92" s="392"/>
      <c r="F92" s="391"/>
      <c r="G92" s="393"/>
    </row>
    <row r="93" spans="1:7" ht="21.6" customHeight="1">
      <c r="A93" s="48">
        <v>87</v>
      </c>
      <c r="B93" s="49"/>
      <c r="C93" s="50" t="s">
        <v>96</v>
      </c>
      <c r="D93" s="391" t="s">
        <v>97</v>
      </c>
      <c r="E93" s="392"/>
      <c r="F93" s="391"/>
      <c r="G93" s="393"/>
    </row>
    <row r="94" spans="1:7" ht="21.6" customHeight="1">
      <c r="A94" s="48">
        <v>88</v>
      </c>
      <c r="B94" s="49"/>
      <c r="C94" s="50" t="s">
        <v>96</v>
      </c>
      <c r="D94" s="391" t="s">
        <v>97</v>
      </c>
      <c r="E94" s="392"/>
      <c r="F94" s="391"/>
      <c r="G94" s="393"/>
    </row>
    <row r="95" spans="1:7" ht="21.6" customHeight="1">
      <c r="A95" s="48">
        <v>89</v>
      </c>
      <c r="B95" s="49"/>
      <c r="C95" s="50" t="s">
        <v>96</v>
      </c>
      <c r="D95" s="391" t="s">
        <v>97</v>
      </c>
      <c r="E95" s="392"/>
      <c r="F95" s="391"/>
      <c r="G95" s="393"/>
    </row>
    <row r="96" spans="1:7" ht="21.6" customHeight="1">
      <c r="A96" s="48">
        <v>90</v>
      </c>
      <c r="B96" s="49"/>
      <c r="C96" s="50" t="s">
        <v>96</v>
      </c>
      <c r="D96" s="391" t="s">
        <v>97</v>
      </c>
      <c r="E96" s="392"/>
      <c r="F96" s="391"/>
      <c r="G96" s="393"/>
    </row>
    <row r="97" spans="1:7" ht="21.6" customHeight="1">
      <c r="A97" s="48">
        <v>91</v>
      </c>
      <c r="B97" s="49"/>
      <c r="C97" s="50" t="s">
        <v>96</v>
      </c>
      <c r="D97" s="391" t="s">
        <v>97</v>
      </c>
      <c r="E97" s="392"/>
      <c r="F97" s="391"/>
      <c r="G97" s="393"/>
    </row>
    <row r="98" spans="1:7" ht="21.6" customHeight="1">
      <c r="A98" s="48">
        <v>92</v>
      </c>
      <c r="B98" s="49"/>
      <c r="C98" s="50" t="s">
        <v>96</v>
      </c>
      <c r="D98" s="391" t="s">
        <v>97</v>
      </c>
      <c r="E98" s="392"/>
      <c r="F98" s="391"/>
      <c r="G98" s="393"/>
    </row>
    <row r="99" spans="1:7" ht="21.6" customHeight="1">
      <c r="A99" s="48">
        <v>93</v>
      </c>
      <c r="B99" s="49"/>
      <c r="C99" s="50" t="s">
        <v>96</v>
      </c>
      <c r="D99" s="391" t="s">
        <v>97</v>
      </c>
      <c r="E99" s="392"/>
      <c r="F99" s="391"/>
      <c r="G99" s="393"/>
    </row>
    <row r="100" spans="1:7" ht="21.6" customHeight="1">
      <c r="A100" s="48">
        <v>94</v>
      </c>
      <c r="B100" s="49"/>
      <c r="C100" s="50" t="s">
        <v>96</v>
      </c>
      <c r="D100" s="391" t="s">
        <v>97</v>
      </c>
      <c r="E100" s="392"/>
      <c r="F100" s="391"/>
      <c r="G100" s="393"/>
    </row>
    <row r="101" spans="1:7" ht="21.6" customHeight="1">
      <c r="A101" s="48">
        <v>95</v>
      </c>
      <c r="B101" s="49"/>
      <c r="C101" s="50" t="s">
        <v>96</v>
      </c>
      <c r="D101" s="391" t="s">
        <v>97</v>
      </c>
      <c r="E101" s="392"/>
      <c r="F101" s="391"/>
      <c r="G101" s="393"/>
    </row>
    <row r="102" spans="1:7" ht="21.6" customHeight="1">
      <c r="A102" s="48">
        <v>96</v>
      </c>
      <c r="B102" s="49"/>
      <c r="C102" s="50" t="s">
        <v>96</v>
      </c>
      <c r="D102" s="391" t="s">
        <v>97</v>
      </c>
      <c r="E102" s="392"/>
      <c r="F102" s="391"/>
      <c r="G102" s="393"/>
    </row>
    <row r="103" spans="1:7" ht="21.6" customHeight="1">
      <c r="A103" s="48">
        <v>97</v>
      </c>
      <c r="B103" s="49"/>
      <c r="C103" s="50" t="s">
        <v>96</v>
      </c>
      <c r="D103" s="391" t="s">
        <v>97</v>
      </c>
      <c r="E103" s="392"/>
      <c r="F103" s="391"/>
      <c r="G103" s="393"/>
    </row>
    <row r="104" spans="1:7" ht="21.6" customHeight="1">
      <c r="A104" s="48">
        <v>98</v>
      </c>
      <c r="B104" s="49"/>
      <c r="C104" s="50" t="s">
        <v>96</v>
      </c>
      <c r="D104" s="391" t="s">
        <v>97</v>
      </c>
      <c r="E104" s="392"/>
      <c r="F104" s="391"/>
      <c r="G104" s="393"/>
    </row>
    <row r="105" spans="1:7" ht="21.6" customHeight="1">
      <c r="A105" s="48">
        <v>99</v>
      </c>
      <c r="B105" s="49"/>
      <c r="C105" s="50" t="s">
        <v>96</v>
      </c>
      <c r="D105" s="391" t="s">
        <v>97</v>
      </c>
      <c r="E105" s="392"/>
      <c r="F105" s="391"/>
      <c r="G105" s="393"/>
    </row>
    <row r="106" spans="1:7" ht="21.6" customHeight="1">
      <c r="A106" s="48">
        <v>100</v>
      </c>
      <c r="B106" s="49"/>
      <c r="C106" s="50" t="s">
        <v>96</v>
      </c>
      <c r="D106" s="391" t="s">
        <v>97</v>
      </c>
      <c r="E106" s="392"/>
      <c r="F106" s="391"/>
      <c r="G106" s="393"/>
    </row>
    <row r="107" spans="1:7" ht="21.6" customHeight="1">
      <c r="A107" s="48"/>
      <c r="B107" s="49"/>
      <c r="C107" s="50" t="s">
        <v>96</v>
      </c>
      <c r="D107" s="391" t="s">
        <v>97</v>
      </c>
      <c r="E107" s="392"/>
      <c r="F107" s="391"/>
      <c r="G107" s="393"/>
    </row>
    <row r="108" spans="1:7" ht="21.6" customHeight="1">
      <c r="A108" s="48"/>
      <c r="B108" s="49"/>
      <c r="C108" s="50" t="s">
        <v>96</v>
      </c>
      <c r="D108" s="391" t="s">
        <v>97</v>
      </c>
      <c r="E108" s="392"/>
      <c r="F108" s="391"/>
      <c r="G108" s="393"/>
    </row>
    <row r="109" spans="1:7" ht="21.6" customHeight="1">
      <c r="A109" s="48"/>
      <c r="B109" s="49"/>
      <c r="C109" s="50" t="s">
        <v>96</v>
      </c>
      <c r="D109" s="391" t="s">
        <v>97</v>
      </c>
      <c r="E109" s="392"/>
      <c r="F109" s="391"/>
      <c r="G109" s="393"/>
    </row>
    <row r="110" spans="1:7" ht="21.6" customHeight="1">
      <c r="A110" s="48"/>
      <c r="B110" s="49"/>
      <c r="C110" s="50" t="s">
        <v>96</v>
      </c>
      <c r="D110" s="391" t="s">
        <v>97</v>
      </c>
      <c r="E110" s="392"/>
      <c r="F110" s="391"/>
      <c r="G110" s="393"/>
    </row>
    <row r="111" spans="1:7" ht="21.6" customHeight="1">
      <c r="A111" s="48"/>
      <c r="B111" s="49"/>
      <c r="C111" s="50" t="s">
        <v>96</v>
      </c>
      <c r="D111" s="391" t="s">
        <v>97</v>
      </c>
      <c r="E111" s="392"/>
      <c r="F111" s="391"/>
      <c r="G111" s="393"/>
    </row>
    <row r="112" spans="1:7" ht="21.6" customHeight="1">
      <c r="A112" s="48"/>
      <c r="B112" s="49"/>
      <c r="C112" s="50" t="s">
        <v>96</v>
      </c>
      <c r="D112" s="391" t="s">
        <v>97</v>
      </c>
      <c r="E112" s="392"/>
      <c r="F112" s="391"/>
      <c r="G112" s="393"/>
    </row>
    <row r="113" spans="1:7" ht="21.6" customHeight="1">
      <c r="A113" s="48"/>
      <c r="B113" s="49"/>
      <c r="C113" s="50" t="s">
        <v>96</v>
      </c>
      <c r="D113" s="391" t="s">
        <v>97</v>
      </c>
      <c r="E113" s="392"/>
      <c r="F113" s="391"/>
      <c r="G113" s="393"/>
    </row>
    <row r="114" spans="1:7" ht="21.6" customHeight="1">
      <c r="A114" s="48"/>
      <c r="B114" s="49"/>
      <c r="C114" s="50" t="s">
        <v>96</v>
      </c>
      <c r="D114" s="391" t="s">
        <v>97</v>
      </c>
      <c r="E114" s="392"/>
      <c r="F114" s="391"/>
      <c r="G114" s="393"/>
    </row>
    <row r="115" spans="1:7" ht="21.6" customHeight="1">
      <c r="A115" s="48"/>
      <c r="B115" s="49"/>
      <c r="C115" s="50" t="s">
        <v>96</v>
      </c>
      <c r="D115" s="391" t="s">
        <v>97</v>
      </c>
      <c r="E115" s="392"/>
      <c r="F115" s="391"/>
      <c r="G115" s="393"/>
    </row>
    <row r="116" spans="1:7" ht="21.6" customHeight="1">
      <c r="A116" s="48"/>
      <c r="B116" s="49"/>
      <c r="C116" s="50" t="s">
        <v>96</v>
      </c>
      <c r="D116" s="391" t="s">
        <v>97</v>
      </c>
      <c r="E116" s="392"/>
      <c r="F116" s="391"/>
      <c r="G116" s="393"/>
    </row>
    <row r="117" spans="1:7" ht="21.6" customHeight="1">
      <c r="A117" s="48"/>
      <c r="B117" s="49"/>
      <c r="C117" s="50" t="s">
        <v>96</v>
      </c>
      <c r="D117" s="391" t="s">
        <v>97</v>
      </c>
      <c r="E117" s="392"/>
      <c r="F117" s="391"/>
      <c r="G117" s="393"/>
    </row>
    <row r="118" spans="1:7" ht="21.6" customHeight="1">
      <c r="A118" s="48"/>
      <c r="B118" s="49"/>
      <c r="C118" s="50" t="s">
        <v>96</v>
      </c>
      <c r="D118" s="391" t="s">
        <v>97</v>
      </c>
      <c r="E118" s="392"/>
      <c r="F118" s="391"/>
      <c r="G118" s="393"/>
    </row>
    <row r="119" spans="1:7" ht="21.6" customHeight="1">
      <c r="A119" s="48"/>
      <c r="B119" s="49"/>
      <c r="C119" s="50" t="s">
        <v>96</v>
      </c>
      <c r="D119" s="391" t="s">
        <v>97</v>
      </c>
      <c r="E119" s="392"/>
      <c r="F119" s="391"/>
      <c r="G119" s="393"/>
    </row>
    <row r="120" spans="1:7" ht="21.6" customHeight="1">
      <c r="A120" s="48"/>
      <c r="B120" s="49"/>
      <c r="C120" s="50" t="s">
        <v>96</v>
      </c>
      <c r="D120" s="391" t="s">
        <v>97</v>
      </c>
      <c r="E120" s="392"/>
      <c r="F120" s="391"/>
      <c r="G120" s="393"/>
    </row>
    <row r="121" spans="1:7" ht="21.6" customHeight="1">
      <c r="A121" s="48"/>
      <c r="B121" s="49"/>
      <c r="C121" s="50" t="s">
        <v>96</v>
      </c>
      <c r="D121" s="391" t="s">
        <v>97</v>
      </c>
      <c r="E121" s="392"/>
      <c r="F121" s="391"/>
      <c r="G121" s="393"/>
    </row>
    <row r="122" spans="1:7" ht="21.6" customHeight="1">
      <c r="A122" s="48"/>
      <c r="B122" s="49"/>
      <c r="C122" s="50" t="s">
        <v>96</v>
      </c>
      <c r="D122" s="391" t="s">
        <v>97</v>
      </c>
      <c r="E122" s="392"/>
      <c r="F122" s="391"/>
      <c r="G122" s="393"/>
    </row>
    <row r="123" spans="1:7" ht="21.6" customHeight="1">
      <c r="A123" s="48"/>
      <c r="B123" s="49"/>
      <c r="C123" s="50" t="s">
        <v>96</v>
      </c>
      <c r="D123" s="391" t="s">
        <v>97</v>
      </c>
      <c r="E123" s="392"/>
      <c r="F123" s="391"/>
      <c r="G123" s="393"/>
    </row>
    <row r="124" spans="1:7" ht="21.6" customHeight="1">
      <c r="A124" s="48"/>
      <c r="B124" s="49"/>
      <c r="C124" s="50" t="s">
        <v>96</v>
      </c>
      <c r="D124" s="391" t="s">
        <v>97</v>
      </c>
      <c r="E124" s="392"/>
      <c r="F124" s="391"/>
      <c r="G124" s="393"/>
    </row>
    <row r="125" spans="1:7" ht="21.6" customHeight="1">
      <c r="A125" s="48"/>
      <c r="B125" s="49"/>
      <c r="C125" s="50" t="s">
        <v>96</v>
      </c>
      <c r="D125" s="391" t="s">
        <v>97</v>
      </c>
      <c r="E125" s="392"/>
      <c r="F125" s="391"/>
      <c r="G125" s="393"/>
    </row>
    <row r="126" spans="1:7" ht="21.6" customHeight="1">
      <c r="A126" s="48"/>
      <c r="B126" s="49"/>
      <c r="C126" s="50" t="s">
        <v>96</v>
      </c>
      <c r="D126" s="391" t="s">
        <v>97</v>
      </c>
      <c r="E126" s="392"/>
      <c r="F126" s="391"/>
      <c r="G126" s="393"/>
    </row>
    <row r="127" spans="1:7" ht="21.6" customHeight="1">
      <c r="A127" s="48"/>
      <c r="B127" s="49"/>
      <c r="C127" s="50" t="s">
        <v>96</v>
      </c>
      <c r="D127" s="391" t="s">
        <v>97</v>
      </c>
      <c r="E127" s="392"/>
      <c r="F127" s="391"/>
      <c r="G127" s="393"/>
    </row>
    <row r="128" spans="1:7" ht="21.6" customHeight="1">
      <c r="A128" s="48"/>
      <c r="B128" s="49"/>
      <c r="C128" s="50" t="s">
        <v>96</v>
      </c>
      <c r="D128" s="391" t="s">
        <v>97</v>
      </c>
      <c r="E128" s="392"/>
      <c r="F128" s="391"/>
      <c r="G128" s="393"/>
    </row>
    <row r="129" spans="1:7" ht="21.6" customHeight="1">
      <c r="A129" s="48"/>
      <c r="B129" s="49"/>
      <c r="C129" s="50" t="s">
        <v>96</v>
      </c>
      <c r="D129" s="391" t="s">
        <v>97</v>
      </c>
      <c r="E129" s="392"/>
      <c r="F129" s="391"/>
      <c r="G129" s="393"/>
    </row>
    <row r="130" spans="1:7" ht="21.6" customHeight="1">
      <c r="A130" s="48"/>
      <c r="B130" s="49"/>
      <c r="C130" s="50" t="s">
        <v>96</v>
      </c>
      <c r="D130" s="391" t="s">
        <v>97</v>
      </c>
      <c r="E130" s="392"/>
      <c r="F130" s="391"/>
      <c r="G130" s="393"/>
    </row>
    <row r="131" spans="1:7" ht="21.6" customHeight="1">
      <c r="A131" s="48"/>
      <c r="B131" s="49"/>
      <c r="C131" s="50" t="s">
        <v>96</v>
      </c>
      <c r="D131" s="391" t="s">
        <v>97</v>
      </c>
      <c r="E131" s="392"/>
      <c r="F131" s="391"/>
      <c r="G131" s="393"/>
    </row>
    <row r="132" spans="1:7" ht="21.6" customHeight="1">
      <c r="A132" s="48"/>
      <c r="B132" s="49"/>
      <c r="C132" s="50" t="s">
        <v>96</v>
      </c>
      <c r="D132" s="391" t="s">
        <v>97</v>
      </c>
      <c r="E132" s="392"/>
      <c r="F132" s="391"/>
      <c r="G132" s="393"/>
    </row>
    <row r="133" spans="1:7" ht="21.6" customHeight="1">
      <c r="A133" s="48"/>
      <c r="B133" s="49"/>
      <c r="C133" s="50" t="s">
        <v>96</v>
      </c>
      <c r="D133" s="391" t="s">
        <v>97</v>
      </c>
      <c r="E133" s="392"/>
      <c r="F133" s="391"/>
      <c r="G133" s="393"/>
    </row>
    <row r="134" spans="1:7" ht="21.6" customHeight="1">
      <c r="A134" s="48"/>
      <c r="B134" s="49"/>
      <c r="C134" s="50" t="s">
        <v>96</v>
      </c>
      <c r="D134" s="391" t="s">
        <v>97</v>
      </c>
      <c r="E134" s="392"/>
      <c r="F134" s="391"/>
      <c r="G134" s="393"/>
    </row>
    <row r="135" spans="1:7" ht="21.6" customHeight="1">
      <c r="A135" s="48"/>
      <c r="B135" s="49"/>
      <c r="C135" s="50" t="s">
        <v>96</v>
      </c>
      <c r="D135" s="391" t="s">
        <v>97</v>
      </c>
      <c r="E135" s="392"/>
      <c r="F135" s="391"/>
      <c r="G135" s="393"/>
    </row>
    <row r="136" spans="1:7" ht="21.6" customHeight="1">
      <c r="A136" s="48"/>
      <c r="B136" s="49"/>
      <c r="C136" s="50" t="s">
        <v>96</v>
      </c>
      <c r="D136" s="391" t="s">
        <v>97</v>
      </c>
      <c r="E136" s="392"/>
      <c r="F136" s="391"/>
      <c r="G136" s="393"/>
    </row>
    <row r="137" spans="1:7" ht="21.6" customHeight="1">
      <c r="A137" s="48"/>
      <c r="B137" s="49"/>
      <c r="C137" s="50" t="s">
        <v>96</v>
      </c>
      <c r="D137" s="391" t="s">
        <v>97</v>
      </c>
      <c r="E137" s="392"/>
      <c r="F137" s="391"/>
      <c r="G137" s="393"/>
    </row>
    <row r="138" spans="1:7" ht="21.6" customHeight="1">
      <c r="A138" s="48"/>
      <c r="B138" s="49"/>
      <c r="C138" s="50" t="s">
        <v>96</v>
      </c>
      <c r="D138" s="391" t="s">
        <v>97</v>
      </c>
      <c r="E138" s="392"/>
      <c r="F138" s="391"/>
      <c r="G138" s="393"/>
    </row>
    <row r="139" spans="1:7" ht="21.6" customHeight="1">
      <c r="A139" s="48"/>
      <c r="B139" s="49"/>
      <c r="C139" s="50" t="s">
        <v>96</v>
      </c>
      <c r="D139" s="391" t="s">
        <v>97</v>
      </c>
      <c r="E139" s="392"/>
      <c r="F139" s="391"/>
      <c r="G139" s="393"/>
    </row>
    <row r="140" spans="1:7" ht="21.6" customHeight="1">
      <c r="A140" s="48"/>
      <c r="B140" s="49"/>
      <c r="C140" s="50" t="s">
        <v>96</v>
      </c>
      <c r="D140" s="391" t="s">
        <v>97</v>
      </c>
      <c r="E140" s="392"/>
      <c r="F140" s="391"/>
      <c r="G140" s="393"/>
    </row>
    <row r="141" spans="1:7" ht="21.6" customHeight="1">
      <c r="A141" s="48"/>
      <c r="B141" s="49"/>
      <c r="C141" s="50" t="s">
        <v>96</v>
      </c>
      <c r="D141" s="391" t="s">
        <v>97</v>
      </c>
      <c r="E141" s="392"/>
      <c r="F141" s="391"/>
      <c r="G141" s="393"/>
    </row>
    <row r="142" spans="1:7" ht="21.6" customHeight="1">
      <c r="A142" s="48"/>
      <c r="B142" s="49"/>
      <c r="C142" s="50" t="s">
        <v>96</v>
      </c>
      <c r="D142" s="391" t="s">
        <v>97</v>
      </c>
      <c r="E142" s="392"/>
      <c r="F142" s="391"/>
      <c r="G142" s="393"/>
    </row>
    <row r="143" spans="1:7" ht="21.6" customHeight="1">
      <c r="A143" s="48"/>
      <c r="B143" s="49"/>
      <c r="C143" s="50" t="s">
        <v>96</v>
      </c>
      <c r="D143" s="391" t="s">
        <v>97</v>
      </c>
      <c r="E143" s="392"/>
      <c r="F143" s="391"/>
      <c r="G143" s="393"/>
    </row>
    <row r="144" spans="1:7" ht="21.6" customHeight="1">
      <c r="A144" s="48"/>
      <c r="B144" s="49"/>
      <c r="C144" s="50" t="s">
        <v>96</v>
      </c>
      <c r="D144" s="391" t="s">
        <v>97</v>
      </c>
      <c r="E144" s="392"/>
      <c r="F144" s="391"/>
      <c r="G144" s="393"/>
    </row>
    <row r="145" spans="1:7" ht="21.6" customHeight="1">
      <c r="A145" s="48"/>
      <c r="B145" s="49"/>
      <c r="C145" s="50" t="s">
        <v>96</v>
      </c>
      <c r="D145" s="391" t="s">
        <v>97</v>
      </c>
      <c r="E145" s="392"/>
      <c r="F145" s="391"/>
      <c r="G145" s="393"/>
    </row>
    <row r="146" spans="1:7" ht="21.6" customHeight="1">
      <c r="A146" s="48"/>
      <c r="B146" s="49"/>
      <c r="C146" s="50" t="s">
        <v>96</v>
      </c>
      <c r="D146" s="391" t="s">
        <v>97</v>
      </c>
      <c r="E146" s="392"/>
      <c r="F146" s="391"/>
      <c r="G146" s="393"/>
    </row>
    <row r="147" spans="1:7" ht="21.6" customHeight="1">
      <c r="A147" s="48"/>
      <c r="B147" s="49"/>
      <c r="C147" s="50" t="s">
        <v>96</v>
      </c>
      <c r="D147" s="391" t="s">
        <v>97</v>
      </c>
      <c r="E147" s="392"/>
      <c r="F147" s="391"/>
      <c r="G147" s="393"/>
    </row>
    <row r="148" spans="1:7" ht="21.6" customHeight="1">
      <c r="A148" s="48"/>
      <c r="B148" s="49"/>
      <c r="C148" s="50" t="s">
        <v>96</v>
      </c>
      <c r="D148" s="391" t="s">
        <v>97</v>
      </c>
      <c r="E148" s="392"/>
      <c r="F148" s="391"/>
      <c r="G148" s="393"/>
    </row>
    <row r="149" spans="1:7" ht="21.6" customHeight="1">
      <c r="A149" s="48"/>
      <c r="B149" s="49"/>
      <c r="C149" s="50" t="s">
        <v>96</v>
      </c>
      <c r="D149" s="391" t="s">
        <v>97</v>
      </c>
      <c r="E149" s="392"/>
      <c r="F149" s="391"/>
      <c r="G149" s="393"/>
    </row>
    <row r="150" spans="1:7" ht="21.6" customHeight="1">
      <c r="A150" s="48"/>
      <c r="B150" s="49"/>
      <c r="C150" s="50" t="s">
        <v>96</v>
      </c>
      <c r="D150" s="391" t="s">
        <v>97</v>
      </c>
      <c r="E150" s="392"/>
      <c r="F150" s="391"/>
      <c r="G150" s="393"/>
    </row>
    <row r="151" spans="1:7" ht="21.6" customHeight="1">
      <c r="A151" s="48"/>
      <c r="B151" s="49"/>
      <c r="C151" s="50" t="s">
        <v>96</v>
      </c>
      <c r="D151" s="391" t="s">
        <v>97</v>
      </c>
      <c r="E151" s="392"/>
      <c r="F151" s="391"/>
      <c r="G151" s="393"/>
    </row>
    <row r="152" spans="1:7" ht="21.6" customHeight="1">
      <c r="A152" s="48"/>
      <c r="B152" s="49"/>
      <c r="C152" s="50" t="s">
        <v>96</v>
      </c>
      <c r="D152" s="391" t="s">
        <v>97</v>
      </c>
      <c r="E152" s="392"/>
      <c r="F152" s="391"/>
      <c r="G152" s="393"/>
    </row>
    <row r="153" spans="1:7" ht="21.6" customHeight="1">
      <c r="A153" s="48"/>
      <c r="B153" s="49"/>
      <c r="C153" s="50" t="s">
        <v>96</v>
      </c>
      <c r="D153" s="391" t="s">
        <v>97</v>
      </c>
      <c r="E153" s="392"/>
      <c r="F153" s="391"/>
      <c r="G153" s="393"/>
    </row>
    <row r="154" spans="1:7" ht="21.6" customHeight="1">
      <c r="A154" s="48"/>
      <c r="B154" s="49"/>
      <c r="C154" s="50" t="s">
        <v>96</v>
      </c>
      <c r="D154" s="391" t="s">
        <v>97</v>
      </c>
      <c r="E154" s="392"/>
      <c r="F154" s="391"/>
      <c r="G154" s="393"/>
    </row>
    <row r="155" spans="1:7" ht="21.6" customHeight="1">
      <c r="A155" s="48"/>
      <c r="B155" s="49"/>
      <c r="C155" s="50" t="s">
        <v>96</v>
      </c>
      <c r="D155" s="391" t="s">
        <v>97</v>
      </c>
      <c r="E155" s="392"/>
      <c r="F155" s="391"/>
      <c r="G155" s="393"/>
    </row>
    <row r="156" spans="1:7" ht="21.6" customHeight="1">
      <c r="A156" s="48"/>
      <c r="B156" s="49"/>
      <c r="C156" s="50" t="s">
        <v>96</v>
      </c>
      <c r="D156" s="391" t="s">
        <v>97</v>
      </c>
      <c r="E156" s="392"/>
      <c r="F156" s="391"/>
      <c r="G156" s="393"/>
    </row>
    <row r="157" spans="1:7" ht="21.6" customHeight="1">
      <c r="A157" s="48"/>
      <c r="B157" s="49"/>
      <c r="C157" s="50" t="s">
        <v>96</v>
      </c>
      <c r="D157" s="391" t="s">
        <v>97</v>
      </c>
      <c r="E157" s="392"/>
      <c r="F157" s="391"/>
      <c r="G157" s="393"/>
    </row>
    <row r="158" spans="1:7" ht="21.6" customHeight="1">
      <c r="A158" s="48"/>
      <c r="B158" s="49"/>
      <c r="C158" s="50" t="s">
        <v>96</v>
      </c>
      <c r="D158" s="391" t="s">
        <v>97</v>
      </c>
      <c r="E158" s="392"/>
      <c r="F158" s="391"/>
      <c r="G158" s="393"/>
    </row>
    <row r="159" spans="1:7" ht="21.6" customHeight="1">
      <c r="A159" s="48"/>
      <c r="B159" s="49"/>
      <c r="C159" s="50" t="s">
        <v>96</v>
      </c>
      <c r="D159" s="391" t="s">
        <v>97</v>
      </c>
      <c r="E159" s="392"/>
      <c r="F159" s="391"/>
      <c r="G159" s="393"/>
    </row>
    <row r="160" spans="1:7" ht="21.6" customHeight="1">
      <c r="A160" s="48"/>
      <c r="B160" s="49"/>
      <c r="C160" s="50" t="s">
        <v>96</v>
      </c>
      <c r="D160" s="391" t="s">
        <v>97</v>
      </c>
      <c r="E160" s="392"/>
      <c r="F160" s="391"/>
      <c r="G160" s="393"/>
    </row>
    <row r="161" spans="1:7" ht="21.6" customHeight="1">
      <c r="A161" s="48"/>
      <c r="B161" s="49"/>
      <c r="C161" s="50" t="s">
        <v>96</v>
      </c>
      <c r="D161" s="391" t="s">
        <v>97</v>
      </c>
      <c r="E161" s="392"/>
      <c r="F161" s="391"/>
      <c r="G161" s="393"/>
    </row>
    <row r="162" spans="1:7" ht="21.6" customHeight="1">
      <c r="A162" s="48"/>
      <c r="B162" s="49"/>
      <c r="C162" s="50" t="s">
        <v>96</v>
      </c>
      <c r="D162" s="391" t="s">
        <v>97</v>
      </c>
      <c r="E162" s="392"/>
      <c r="F162" s="391"/>
      <c r="G162" s="393"/>
    </row>
    <row r="163" spans="1:7" ht="21.6" customHeight="1">
      <c r="A163" s="48"/>
      <c r="B163" s="49"/>
      <c r="C163" s="50" t="s">
        <v>96</v>
      </c>
      <c r="D163" s="391" t="s">
        <v>97</v>
      </c>
      <c r="E163" s="392"/>
      <c r="F163" s="391"/>
      <c r="G163" s="393"/>
    </row>
    <row r="164" spans="1:7" ht="21.6" customHeight="1">
      <c r="A164" s="48"/>
      <c r="B164" s="49"/>
      <c r="C164" s="50" t="s">
        <v>96</v>
      </c>
      <c r="D164" s="391" t="s">
        <v>97</v>
      </c>
      <c r="E164" s="392"/>
      <c r="F164" s="391"/>
      <c r="G164" s="393"/>
    </row>
    <row r="165" spans="1:7" ht="21.6" customHeight="1">
      <c r="A165" s="48"/>
      <c r="B165" s="49"/>
      <c r="C165" s="50" t="s">
        <v>96</v>
      </c>
      <c r="D165" s="391" t="s">
        <v>97</v>
      </c>
      <c r="E165" s="392"/>
      <c r="F165" s="391"/>
      <c r="G165" s="393"/>
    </row>
    <row r="166" spans="1:7" ht="21.6" customHeight="1">
      <c r="A166" s="48"/>
      <c r="B166" s="49"/>
      <c r="C166" s="50" t="s">
        <v>96</v>
      </c>
      <c r="D166" s="391" t="s">
        <v>97</v>
      </c>
      <c r="E166" s="392"/>
      <c r="F166" s="391"/>
      <c r="G166" s="393"/>
    </row>
    <row r="167" spans="1:7" ht="21.6" customHeight="1">
      <c r="A167" s="48"/>
      <c r="B167" s="49"/>
      <c r="C167" s="50" t="s">
        <v>96</v>
      </c>
      <c r="D167" s="391" t="s">
        <v>97</v>
      </c>
      <c r="E167" s="392"/>
      <c r="F167" s="391"/>
      <c r="G167" s="393"/>
    </row>
    <row r="168" spans="1:7" ht="21.6" customHeight="1">
      <c r="A168" s="48"/>
      <c r="B168" s="49"/>
      <c r="C168" s="50" t="s">
        <v>96</v>
      </c>
      <c r="D168" s="391" t="s">
        <v>97</v>
      </c>
      <c r="E168" s="392"/>
      <c r="F168" s="391"/>
      <c r="G168" s="393"/>
    </row>
    <row r="169" spans="1:7" ht="21.6" customHeight="1">
      <c r="A169" s="48"/>
      <c r="B169" s="49"/>
      <c r="C169" s="50" t="s">
        <v>96</v>
      </c>
      <c r="D169" s="391" t="s">
        <v>97</v>
      </c>
      <c r="E169" s="392"/>
      <c r="F169" s="391"/>
      <c r="G169" s="393"/>
    </row>
    <row r="170" spans="1:7" ht="21.6" customHeight="1">
      <c r="A170" s="48"/>
      <c r="B170" s="49"/>
      <c r="C170" s="50" t="s">
        <v>96</v>
      </c>
      <c r="D170" s="391" t="s">
        <v>97</v>
      </c>
      <c r="E170" s="392"/>
      <c r="F170" s="391"/>
      <c r="G170" s="393"/>
    </row>
    <row r="171" spans="1:7" ht="21.6" customHeight="1">
      <c r="A171" s="48"/>
      <c r="B171" s="49"/>
      <c r="C171" s="50" t="s">
        <v>96</v>
      </c>
      <c r="D171" s="391" t="s">
        <v>97</v>
      </c>
      <c r="E171" s="392"/>
      <c r="F171" s="391"/>
      <c r="G171" s="393"/>
    </row>
    <row r="172" spans="1:7" ht="21.6" customHeight="1">
      <c r="A172" s="48"/>
      <c r="B172" s="49"/>
      <c r="C172" s="50" t="s">
        <v>96</v>
      </c>
      <c r="D172" s="391" t="s">
        <v>97</v>
      </c>
      <c r="E172" s="392"/>
      <c r="F172" s="391"/>
      <c r="G172" s="393"/>
    </row>
    <row r="173" spans="1:7" ht="21.6" customHeight="1">
      <c r="A173" s="48"/>
      <c r="B173" s="49"/>
      <c r="C173" s="50" t="s">
        <v>96</v>
      </c>
      <c r="D173" s="391" t="s">
        <v>97</v>
      </c>
      <c r="E173" s="392"/>
      <c r="F173" s="391"/>
      <c r="G173" s="393"/>
    </row>
    <row r="174" spans="1:7" ht="21.6" customHeight="1">
      <c r="A174" s="48"/>
      <c r="B174" s="49"/>
      <c r="C174" s="50" t="s">
        <v>96</v>
      </c>
      <c r="D174" s="391" t="s">
        <v>97</v>
      </c>
      <c r="E174" s="392"/>
      <c r="F174" s="391"/>
      <c r="G174" s="393"/>
    </row>
    <row r="175" spans="1:7" ht="21.6" customHeight="1">
      <c r="A175" s="48"/>
      <c r="B175" s="49"/>
      <c r="C175" s="50" t="s">
        <v>96</v>
      </c>
      <c r="D175" s="391" t="s">
        <v>97</v>
      </c>
      <c r="E175" s="392"/>
      <c r="F175" s="391"/>
      <c r="G175" s="393"/>
    </row>
    <row r="176" spans="1:7" ht="21.6" customHeight="1">
      <c r="A176" s="48"/>
      <c r="B176" s="49"/>
      <c r="C176" s="50" t="s">
        <v>96</v>
      </c>
      <c r="D176" s="391" t="s">
        <v>97</v>
      </c>
      <c r="E176" s="392"/>
      <c r="F176" s="391"/>
      <c r="G176" s="393"/>
    </row>
    <row r="177" spans="1:7" ht="21.6" customHeight="1">
      <c r="A177" s="48"/>
      <c r="B177" s="49"/>
      <c r="C177" s="50" t="s">
        <v>96</v>
      </c>
      <c r="D177" s="391" t="s">
        <v>97</v>
      </c>
      <c r="E177" s="392"/>
      <c r="F177" s="391"/>
      <c r="G177" s="393"/>
    </row>
    <row r="178" spans="1:7" ht="21.6" customHeight="1">
      <c r="A178" s="48"/>
      <c r="B178" s="49"/>
      <c r="C178" s="50" t="s">
        <v>96</v>
      </c>
      <c r="D178" s="391" t="s">
        <v>97</v>
      </c>
      <c r="E178" s="392"/>
      <c r="F178" s="391"/>
      <c r="G178" s="393"/>
    </row>
    <row r="179" spans="1:7" ht="21.6" customHeight="1">
      <c r="A179" s="48"/>
      <c r="B179" s="49"/>
      <c r="C179" s="50" t="s">
        <v>96</v>
      </c>
      <c r="D179" s="391" t="s">
        <v>97</v>
      </c>
      <c r="E179" s="392"/>
      <c r="F179" s="391"/>
      <c r="G179" s="393"/>
    </row>
    <row r="180" spans="1:7" ht="21.6" customHeight="1">
      <c r="A180" s="48"/>
      <c r="B180" s="49"/>
      <c r="C180" s="50" t="s">
        <v>96</v>
      </c>
      <c r="D180" s="391" t="s">
        <v>97</v>
      </c>
      <c r="E180" s="392"/>
      <c r="F180" s="391"/>
      <c r="G180" s="393"/>
    </row>
    <row r="181" spans="1:7" ht="21.6" customHeight="1">
      <c r="A181" s="51"/>
      <c r="B181" s="52"/>
      <c r="C181" s="53" t="s">
        <v>96</v>
      </c>
      <c r="D181" s="394" t="s">
        <v>97</v>
      </c>
      <c r="E181" s="395"/>
      <c r="F181" s="394"/>
      <c r="G181" s="396"/>
    </row>
  </sheetData>
  <mergeCells count="355">
    <mergeCell ref="A1:B1"/>
    <mergeCell ref="D6:E6"/>
    <mergeCell ref="F6:G6"/>
    <mergeCell ref="D7:E7"/>
    <mergeCell ref="F7:G7"/>
    <mergeCell ref="E3:G3"/>
    <mergeCell ref="E4:G4"/>
    <mergeCell ref="D11:E11"/>
    <mergeCell ref="F11:G11"/>
    <mergeCell ref="D12:E12"/>
    <mergeCell ref="F12:G12"/>
    <mergeCell ref="D13:E13"/>
    <mergeCell ref="F13:G13"/>
    <mergeCell ref="D8:E8"/>
    <mergeCell ref="F8:G8"/>
    <mergeCell ref="D9:E9"/>
    <mergeCell ref="F9:G9"/>
    <mergeCell ref="D10:E10"/>
    <mergeCell ref="F10:G10"/>
    <mergeCell ref="D17:E17"/>
    <mergeCell ref="F17:G17"/>
    <mergeCell ref="D18:E18"/>
    <mergeCell ref="F18:G18"/>
    <mergeCell ref="D19:E19"/>
    <mergeCell ref="F19:G19"/>
    <mergeCell ref="D14:E14"/>
    <mergeCell ref="F14:G14"/>
    <mergeCell ref="D15:E15"/>
    <mergeCell ref="F15:G15"/>
    <mergeCell ref="D16:E16"/>
    <mergeCell ref="F16:G16"/>
    <mergeCell ref="D23:E23"/>
    <mergeCell ref="F23:G23"/>
    <mergeCell ref="D24:E24"/>
    <mergeCell ref="F24:G24"/>
    <mergeCell ref="D25:E25"/>
    <mergeCell ref="F25:G25"/>
    <mergeCell ref="D20:E20"/>
    <mergeCell ref="F20:G20"/>
    <mergeCell ref="D21:E21"/>
    <mergeCell ref="F21:G21"/>
    <mergeCell ref="D22:E22"/>
    <mergeCell ref="F22:G22"/>
    <mergeCell ref="D29:E29"/>
    <mergeCell ref="F29:G29"/>
    <mergeCell ref="D30:E30"/>
    <mergeCell ref="F30:G30"/>
    <mergeCell ref="D31:E31"/>
    <mergeCell ref="F31:G31"/>
    <mergeCell ref="D26:E26"/>
    <mergeCell ref="F26:G26"/>
    <mergeCell ref="D27:E27"/>
    <mergeCell ref="F27:G27"/>
    <mergeCell ref="D28:E28"/>
    <mergeCell ref="F28:G28"/>
    <mergeCell ref="D179:E179"/>
    <mergeCell ref="F179:G179"/>
    <mergeCell ref="D180:E180"/>
    <mergeCell ref="F180:G180"/>
    <mergeCell ref="D181:E181"/>
    <mergeCell ref="F181:G181"/>
    <mergeCell ref="D178:E178"/>
    <mergeCell ref="F178:G178"/>
    <mergeCell ref="D32:E32"/>
    <mergeCell ref="F32:G32"/>
    <mergeCell ref="D33:E33"/>
    <mergeCell ref="F33:G33"/>
    <mergeCell ref="D34:E34"/>
    <mergeCell ref="F34:G34"/>
    <mergeCell ref="D38:E38"/>
    <mergeCell ref="F38:G38"/>
    <mergeCell ref="D39:E39"/>
    <mergeCell ref="F39:G39"/>
    <mergeCell ref="D40:E40"/>
    <mergeCell ref="F40:G40"/>
    <mergeCell ref="D35:E35"/>
    <mergeCell ref="F35:G35"/>
    <mergeCell ref="D36:E36"/>
    <mergeCell ref="F36:G36"/>
    <mergeCell ref="D37:E37"/>
    <mergeCell ref="F37:G37"/>
    <mergeCell ref="D44:E44"/>
    <mergeCell ref="F44:G44"/>
    <mergeCell ref="D45:E45"/>
    <mergeCell ref="F45:G45"/>
    <mergeCell ref="D46:E46"/>
    <mergeCell ref="F46:G46"/>
    <mergeCell ref="D41:E41"/>
    <mergeCell ref="F41:G41"/>
    <mergeCell ref="D42:E42"/>
    <mergeCell ref="F42:G42"/>
    <mergeCell ref="D43:E43"/>
    <mergeCell ref="F43:G43"/>
    <mergeCell ref="D50:E50"/>
    <mergeCell ref="F50:G50"/>
    <mergeCell ref="D51:E51"/>
    <mergeCell ref="F51:G51"/>
    <mergeCell ref="D52:E52"/>
    <mergeCell ref="F52:G52"/>
    <mergeCell ref="D47:E47"/>
    <mergeCell ref="F47:G47"/>
    <mergeCell ref="D48:E48"/>
    <mergeCell ref="F48:G48"/>
    <mergeCell ref="D49:E49"/>
    <mergeCell ref="F49:G49"/>
    <mergeCell ref="D56:E56"/>
    <mergeCell ref="F56:G56"/>
    <mergeCell ref="D57:E57"/>
    <mergeCell ref="F57:G57"/>
    <mergeCell ref="D58:E58"/>
    <mergeCell ref="F58:G58"/>
    <mergeCell ref="D53:E53"/>
    <mergeCell ref="F53:G53"/>
    <mergeCell ref="D54:E54"/>
    <mergeCell ref="F54:G54"/>
    <mergeCell ref="D55:E55"/>
    <mergeCell ref="F55:G55"/>
    <mergeCell ref="D62:E62"/>
    <mergeCell ref="F62:G62"/>
    <mergeCell ref="D63:E63"/>
    <mergeCell ref="F63:G63"/>
    <mergeCell ref="D64:E64"/>
    <mergeCell ref="F64:G64"/>
    <mergeCell ref="D59:E59"/>
    <mergeCell ref="F59:G59"/>
    <mergeCell ref="D60:E60"/>
    <mergeCell ref="F60:G60"/>
    <mergeCell ref="D61:E61"/>
    <mergeCell ref="F61:G61"/>
    <mergeCell ref="D68:E68"/>
    <mergeCell ref="F68:G68"/>
    <mergeCell ref="D69:E69"/>
    <mergeCell ref="F69:G69"/>
    <mergeCell ref="D70:E70"/>
    <mergeCell ref="F70:G70"/>
    <mergeCell ref="D65:E65"/>
    <mergeCell ref="F65:G65"/>
    <mergeCell ref="D66:E66"/>
    <mergeCell ref="F66:G66"/>
    <mergeCell ref="D67:E67"/>
    <mergeCell ref="F67:G67"/>
    <mergeCell ref="D74:E74"/>
    <mergeCell ref="F74:G74"/>
    <mergeCell ref="D75:E75"/>
    <mergeCell ref="F75:G75"/>
    <mergeCell ref="D76:E76"/>
    <mergeCell ref="F76:G76"/>
    <mergeCell ref="D71:E71"/>
    <mergeCell ref="F71:G71"/>
    <mergeCell ref="D72:E72"/>
    <mergeCell ref="F72:G72"/>
    <mergeCell ref="D73:E73"/>
    <mergeCell ref="F73:G73"/>
    <mergeCell ref="D80:E80"/>
    <mergeCell ref="F80:G80"/>
    <mergeCell ref="D81:E81"/>
    <mergeCell ref="F81:G81"/>
    <mergeCell ref="D82:E82"/>
    <mergeCell ref="F82:G82"/>
    <mergeCell ref="D77:E77"/>
    <mergeCell ref="F77:G77"/>
    <mergeCell ref="D78:E78"/>
    <mergeCell ref="F78:G78"/>
    <mergeCell ref="D79:E79"/>
    <mergeCell ref="F79:G79"/>
    <mergeCell ref="D86:E86"/>
    <mergeCell ref="F86:G86"/>
    <mergeCell ref="D87:E87"/>
    <mergeCell ref="F87:G87"/>
    <mergeCell ref="D88:E88"/>
    <mergeCell ref="F88:G88"/>
    <mergeCell ref="D83:E83"/>
    <mergeCell ref="F83:G83"/>
    <mergeCell ref="D84:E84"/>
    <mergeCell ref="F84:G84"/>
    <mergeCell ref="D85:E85"/>
    <mergeCell ref="F85:G85"/>
    <mergeCell ref="D92:E92"/>
    <mergeCell ref="F92:G92"/>
    <mergeCell ref="D93:E93"/>
    <mergeCell ref="F93:G93"/>
    <mergeCell ref="D94:E94"/>
    <mergeCell ref="F94:G94"/>
    <mergeCell ref="D89:E89"/>
    <mergeCell ref="F89:G89"/>
    <mergeCell ref="D90:E90"/>
    <mergeCell ref="F90:G90"/>
    <mergeCell ref="D91:E91"/>
    <mergeCell ref="F91:G91"/>
    <mergeCell ref="D98:E98"/>
    <mergeCell ref="F98:G98"/>
    <mergeCell ref="D99:E99"/>
    <mergeCell ref="F99:G99"/>
    <mergeCell ref="D100:E100"/>
    <mergeCell ref="F100:G100"/>
    <mergeCell ref="D95:E95"/>
    <mergeCell ref="F95:G95"/>
    <mergeCell ref="D96:E96"/>
    <mergeCell ref="F96:G96"/>
    <mergeCell ref="D97:E97"/>
    <mergeCell ref="F97:G97"/>
    <mergeCell ref="D104:E104"/>
    <mergeCell ref="F104:G104"/>
    <mergeCell ref="D105:E105"/>
    <mergeCell ref="F105:G105"/>
    <mergeCell ref="D106:E106"/>
    <mergeCell ref="F106:G106"/>
    <mergeCell ref="D101:E101"/>
    <mergeCell ref="F101:G101"/>
    <mergeCell ref="D102:E102"/>
    <mergeCell ref="F102:G102"/>
    <mergeCell ref="D103:E103"/>
    <mergeCell ref="F103:G103"/>
    <mergeCell ref="D110:E110"/>
    <mergeCell ref="F110:G110"/>
    <mergeCell ref="D111:E111"/>
    <mergeCell ref="F111:G111"/>
    <mergeCell ref="D112:E112"/>
    <mergeCell ref="F112:G112"/>
    <mergeCell ref="D107:E107"/>
    <mergeCell ref="F107:G107"/>
    <mergeCell ref="D108:E108"/>
    <mergeCell ref="F108:G108"/>
    <mergeCell ref="D109:E109"/>
    <mergeCell ref="F109:G109"/>
    <mergeCell ref="D116:E116"/>
    <mergeCell ref="F116:G116"/>
    <mergeCell ref="D117:E117"/>
    <mergeCell ref="F117:G117"/>
    <mergeCell ref="D118:E118"/>
    <mergeCell ref="F118:G118"/>
    <mergeCell ref="D113:E113"/>
    <mergeCell ref="F113:G113"/>
    <mergeCell ref="D114:E114"/>
    <mergeCell ref="F114:G114"/>
    <mergeCell ref="D115:E115"/>
    <mergeCell ref="F115:G115"/>
    <mergeCell ref="D122:E122"/>
    <mergeCell ref="F122:G122"/>
    <mergeCell ref="D123:E123"/>
    <mergeCell ref="F123:G123"/>
    <mergeCell ref="D124:E124"/>
    <mergeCell ref="F124:G124"/>
    <mergeCell ref="D119:E119"/>
    <mergeCell ref="F119:G119"/>
    <mergeCell ref="D120:E120"/>
    <mergeCell ref="F120:G120"/>
    <mergeCell ref="D121:E121"/>
    <mergeCell ref="F121:G121"/>
    <mergeCell ref="D128:E128"/>
    <mergeCell ref="F128:G128"/>
    <mergeCell ref="D129:E129"/>
    <mergeCell ref="F129:G129"/>
    <mergeCell ref="D130:E130"/>
    <mergeCell ref="F130:G130"/>
    <mergeCell ref="D125:E125"/>
    <mergeCell ref="F125:G125"/>
    <mergeCell ref="D126:E126"/>
    <mergeCell ref="F126:G126"/>
    <mergeCell ref="D127:E127"/>
    <mergeCell ref="F127:G127"/>
    <mergeCell ref="D134:E134"/>
    <mergeCell ref="F134:G134"/>
    <mergeCell ref="D135:E135"/>
    <mergeCell ref="F135:G135"/>
    <mergeCell ref="D136:E136"/>
    <mergeCell ref="F136:G136"/>
    <mergeCell ref="D131:E131"/>
    <mergeCell ref="F131:G131"/>
    <mergeCell ref="D132:E132"/>
    <mergeCell ref="F132:G132"/>
    <mergeCell ref="D133:E133"/>
    <mergeCell ref="F133:G133"/>
    <mergeCell ref="D140:E140"/>
    <mergeCell ref="F140:G140"/>
    <mergeCell ref="D141:E141"/>
    <mergeCell ref="F141:G141"/>
    <mergeCell ref="D142:E142"/>
    <mergeCell ref="F142:G142"/>
    <mergeCell ref="D137:E137"/>
    <mergeCell ref="F137:G137"/>
    <mergeCell ref="D138:E138"/>
    <mergeCell ref="F138:G138"/>
    <mergeCell ref="D139:E139"/>
    <mergeCell ref="F139:G139"/>
    <mergeCell ref="D146:E146"/>
    <mergeCell ref="F146:G146"/>
    <mergeCell ref="D147:E147"/>
    <mergeCell ref="F147:G147"/>
    <mergeCell ref="D148:E148"/>
    <mergeCell ref="F148:G148"/>
    <mergeCell ref="D143:E143"/>
    <mergeCell ref="F143:G143"/>
    <mergeCell ref="D144:E144"/>
    <mergeCell ref="F144:G144"/>
    <mergeCell ref="D145:E145"/>
    <mergeCell ref="F145:G145"/>
    <mergeCell ref="D152:E152"/>
    <mergeCell ref="F152:G152"/>
    <mergeCell ref="D153:E153"/>
    <mergeCell ref="F153:G153"/>
    <mergeCell ref="D154:E154"/>
    <mergeCell ref="F154:G154"/>
    <mergeCell ref="D149:E149"/>
    <mergeCell ref="F149:G149"/>
    <mergeCell ref="D150:E150"/>
    <mergeCell ref="F150:G150"/>
    <mergeCell ref="D151:E151"/>
    <mergeCell ref="F151:G151"/>
    <mergeCell ref="D158:E158"/>
    <mergeCell ref="F158:G158"/>
    <mergeCell ref="D159:E159"/>
    <mergeCell ref="F159:G159"/>
    <mergeCell ref="D160:E160"/>
    <mergeCell ref="F160:G160"/>
    <mergeCell ref="D155:E155"/>
    <mergeCell ref="F155:G155"/>
    <mergeCell ref="D156:E156"/>
    <mergeCell ref="F156:G156"/>
    <mergeCell ref="D157:E157"/>
    <mergeCell ref="F157:G157"/>
    <mergeCell ref="D164:E164"/>
    <mergeCell ref="F164:G164"/>
    <mergeCell ref="D165:E165"/>
    <mergeCell ref="F165:G165"/>
    <mergeCell ref="D166:E166"/>
    <mergeCell ref="F166:G166"/>
    <mergeCell ref="D161:E161"/>
    <mergeCell ref="F161:G161"/>
    <mergeCell ref="D162:E162"/>
    <mergeCell ref="F162:G162"/>
    <mergeCell ref="D163:E163"/>
    <mergeCell ref="F163:G163"/>
    <mergeCell ref="D171:E171"/>
    <mergeCell ref="F171:G171"/>
    <mergeCell ref="D172:E172"/>
    <mergeCell ref="F172:G172"/>
    <mergeCell ref="D170:E170"/>
    <mergeCell ref="F170:G170"/>
    <mergeCell ref="D167:E167"/>
    <mergeCell ref="F167:G167"/>
    <mergeCell ref="D168:E168"/>
    <mergeCell ref="F168:G168"/>
    <mergeCell ref="D169:E169"/>
    <mergeCell ref="F169:G169"/>
    <mergeCell ref="D176:E176"/>
    <mergeCell ref="F176:G176"/>
    <mergeCell ref="D177:E177"/>
    <mergeCell ref="F177:G177"/>
    <mergeCell ref="D173:E173"/>
    <mergeCell ref="F173:G173"/>
    <mergeCell ref="D174:E174"/>
    <mergeCell ref="F174:G174"/>
    <mergeCell ref="D175:E175"/>
    <mergeCell ref="F175:G175"/>
  </mergeCells>
  <phoneticPr fontId="6"/>
  <printOptions horizontalCentered="1"/>
  <pageMargins left="0" right="0" top="0.31496062992125984" bottom="0.19685039370078741" header="0" footer="0"/>
  <pageSetup paperSize="9" scale="9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99"/>
  </sheetPr>
  <dimension ref="A1:AA54"/>
  <sheetViews>
    <sheetView zoomScaleNormal="100" workbookViewId="0"/>
  </sheetViews>
  <sheetFormatPr defaultColWidth="10" defaultRowHeight="13.5"/>
  <cols>
    <col min="1" max="31" width="3.125" style="74" customWidth="1"/>
    <col min="32" max="16384" width="10" style="74"/>
  </cols>
  <sheetData>
    <row r="1" spans="1:27">
      <c r="B1" s="74" t="s">
        <v>157</v>
      </c>
    </row>
    <row r="2" spans="1:27">
      <c r="A2" s="87"/>
      <c r="B2" s="86"/>
      <c r="C2" s="86"/>
      <c r="D2" s="86"/>
      <c r="E2" s="86"/>
      <c r="F2" s="86"/>
      <c r="G2" s="86"/>
      <c r="H2" s="86"/>
      <c r="I2" s="86"/>
      <c r="J2" s="86"/>
      <c r="K2" s="86"/>
      <c r="L2" s="86"/>
      <c r="M2" s="86"/>
      <c r="N2" s="86"/>
      <c r="O2" s="86"/>
      <c r="P2" s="86"/>
      <c r="Q2" s="86"/>
      <c r="R2" s="86"/>
      <c r="S2" s="86"/>
      <c r="T2" s="86"/>
      <c r="U2" s="86"/>
      <c r="V2" s="86"/>
      <c r="W2" s="86"/>
      <c r="X2" s="86"/>
      <c r="Y2" s="86"/>
      <c r="Z2" s="86"/>
      <c r="AA2" s="85"/>
    </row>
    <row r="3" spans="1:27">
      <c r="A3" s="79"/>
      <c r="AA3" s="78"/>
    </row>
    <row r="4" spans="1:27" ht="30.75" customHeight="1">
      <c r="A4" s="79"/>
      <c r="I4" s="84"/>
      <c r="J4" s="424" t="s">
        <v>158</v>
      </c>
      <c r="K4" s="424"/>
      <c r="L4" s="424"/>
      <c r="M4" s="424"/>
      <c r="N4" s="424"/>
      <c r="O4" s="424"/>
      <c r="P4" s="424"/>
      <c r="Q4" s="424"/>
      <c r="R4" s="424"/>
      <c r="S4" s="424"/>
      <c r="AA4" s="78"/>
    </row>
    <row r="5" spans="1:27" ht="9.75" customHeight="1">
      <c r="A5" s="79"/>
      <c r="AA5" s="78"/>
    </row>
    <row r="6" spans="1:27" ht="13.5" customHeight="1">
      <c r="A6" s="79"/>
      <c r="F6" s="83" t="s">
        <v>159</v>
      </c>
      <c r="AA6" s="78"/>
    </row>
    <row r="7" spans="1:27" ht="12.75" customHeight="1">
      <c r="A7" s="79"/>
      <c r="AA7" s="78"/>
    </row>
    <row r="8" spans="1:27" ht="14.25">
      <c r="A8" s="79"/>
      <c r="F8" s="425" t="s">
        <v>160</v>
      </c>
      <c r="G8" s="425"/>
      <c r="H8" s="425"/>
      <c r="I8" s="81"/>
      <c r="J8" s="81"/>
      <c r="K8" s="81"/>
      <c r="L8" s="81"/>
      <c r="M8" s="81"/>
      <c r="N8" s="81"/>
      <c r="O8" s="81"/>
      <c r="P8" s="81"/>
      <c r="Q8" s="81"/>
      <c r="R8" s="81"/>
      <c r="S8" s="81"/>
      <c r="AA8" s="78"/>
    </row>
    <row r="9" spans="1:27" ht="13.5" customHeight="1">
      <c r="A9" s="79"/>
      <c r="AA9" s="78"/>
    </row>
    <row r="10" spans="1:27" ht="13.5" customHeight="1">
      <c r="A10" s="79"/>
      <c r="T10" s="426" t="s">
        <v>161</v>
      </c>
      <c r="AA10" s="78"/>
    </row>
    <row r="11" spans="1:27" ht="14.25">
      <c r="A11" s="79"/>
      <c r="F11" s="425" t="s">
        <v>162</v>
      </c>
      <c r="G11" s="425"/>
      <c r="H11" s="425"/>
      <c r="I11" s="81"/>
      <c r="J11" s="81"/>
      <c r="K11" s="81"/>
      <c r="L11" s="81"/>
      <c r="M11" s="81"/>
      <c r="N11" s="81"/>
      <c r="O11" s="81"/>
      <c r="P11" s="81"/>
      <c r="Q11" s="81"/>
      <c r="R11" s="81"/>
      <c r="S11" s="81"/>
      <c r="T11" s="426"/>
      <c r="AA11" s="78"/>
    </row>
    <row r="12" spans="1:27">
      <c r="A12" s="79"/>
      <c r="AA12" s="78"/>
    </row>
    <row r="13" spans="1:27">
      <c r="A13" s="79"/>
      <c r="C13" s="74" t="s">
        <v>323</v>
      </c>
      <c r="AA13" s="78"/>
    </row>
    <row r="14" spans="1:27">
      <c r="A14" s="79"/>
      <c r="C14" s="74" t="s">
        <v>163</v>
      </c>
      <c r="AA14" s="78"/>
    </row>
    <row r="15" spans="1:27">
      <c r="A15" s="79"/>
      <c r="C15" s="74" t="s">
        <v>164</v>
      </c>
      <c r="AA15" s="78"/>
    </row>
    <row r="16" spans="1:27">
      <c r="A16" s="79"/>
      <c r="AA16" s="78"/>
    </row>
    <row r="17" spans="1:27" ht="15">
      <c r="A17" s="79"/>
      <c r="O17" s="82" t="s">
        <v>322</v>
      </c>
      <c r="AA17" s="78"/>
    </row>
    <row r="18" spans="1:27">
      <c r="A18" s="79"/>
      <c r="AA18" s="78"/>
    </row>
    <row r="19" spans="1:27">
      <c r="A19" s="79"/>
      <c r="AA19" s="78"/>
    </row>
    <row r="20" spans="1:27" ht="14.25" customHeight="1">
      <c r="A20" s="79"/>
      <c r="G20" s="423" t="s">
        <v>165</v>
      </c>
      <c r="H20" s="423"/>
      <c r="I20" s="423"/>
      <c r="J20" s="423"/>
      <c r="K20" s="81"/>
      <c r="L20" s="81"/>
      <c r="M20" s="81"/>
      <c r="N20" s="81"/>
      <c r="O20" s="81"/>
      <c r="P20" s="81"/>
      <c r="Q20" s="81"/>
      <c r="R20" s="81"/>
      <c r="S20" s="81"/>
      <c r="T20" s="81"/>
      <c r="U20" s="81"/>
      <c r="AA20" s="78"/>
    </row>
    <row r="21" spans="1:27">
      <c r="A21" s="79"/>
      <c r="AA21" s="78"/>
    </row>
    <row r="22" spans="1:27" ht="14.25" customHeight="1">
      <c r="A22" s="79"/>
      <c r="G22" s="423" t="s">
        <v>166</v>
      </c>
      <c r="H22" s="423"/>
      <c r="I22" s="423"/>
      <c r="J22" s="423"/>
      <c r="K22" s="81"/>
      <c r="L22" s="81"/>
      <c r="M22" s="81"/>
      <c r="N22" s="81"/>
      <c r="O22" s="81"/>
      <c r="P22" s="81"/>
      <c r="Q22" s="81"/>
      <c r="R22" s="81"/>
      <c r="S22" s="81"/>
      <c r="T22" s="81"/>
      <c r="U22" s="80" t="s">
        <v>167</v>
      </c>
      <c r="AA22" s="78"/>
    </row>
    <row r="23" spans="1:27">
      <c r="A23" s="79"/>
      <c r="AA23" s="78"/>
    </row>
    <row r="24" spans="1:27">
      <c r="A24" s="79"/>
      <c r="H24" s="74" t="s">
        <v>168</v>
      </c>
      <c r="AA24" s="78"/>
    </row>
    <row r="25" spans="1:27">
      <c r="A25" s="77"/>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5"/>
    </row>
    <row r="28" spans="1:27">
      <c r="A28" s="88"/>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row>
    <row r="30" spans="1:27">
      <c r="B30" s="74" t="s">
        <v>157</v>
      </c>
    </row>
    <row r="31" spans="1:27">
      <c r="A31" s="87"/>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5"/>
    </row>
    <row r="32" spans="1:27">
      <c r="A32" s="79"/>
      <c r="AA32" s="78"/>
    </row>
    <row r="33" spans="1:27" ht="30.75" customHeight="1">
      <c r="A33" s="79"/>
      <c r="I33" s="84"/>
      <c r="J33" s="424" t="s">
        <v>158</v>
      </c>
      <c r="K33" s="424"/>
      <c r="L33" s="424"/>
      <c r="M33" s="424"/>
      <c r="N33" s="424"/>
      <c r="O33" s="424"/>
      <c r="P33" s="424"/>
      <c r="Q33" s="424"/>
      <c r="R33" s="424"/>
      <c r="S33" s="424"/>
      <c r="AA33" s="78"/>
    </row>
    <row r="34" spans="1:27" ht="10.5" customHeight="1">
      <c r="A34" s="79"/>
      <c r="AA34" s="78"/>
    </row>
    <row r="35" spans="1:27" ht="14.25" customHeight="1">
      <c r="A35" s="79"/>
      <c r="F35" s="83" t="s">
        <v>159</v>
      </c>
      <c r="AA35" s="78"/>
    </row>
    <row r="36" spans="1:27" ht="13.5" customHeight="1">
      <c r="A36" s="79"/>
      <c r="AA36" s="78"/>
    </row>
    <row r="37" spans="1:27" ht="14.25">
      <c r="A37" s="79"/>
      <c r="F37" s="425" t="s">
        <v>160</v>
      </c>
      <c r="G37" s="425"/>
      <c r="H37" s="425"/>
      <c r="I37" s="81"/>
      <c r="J37" s="81"/>
      <c r="K37" s="81"/>
      <c r="L37" s="81"/>
      <c r="M37" s="81"/>
      <c r="N37" s="81"/>
      <c r="O37" s="81"/>
      <c r="P37" s="81"/>
      <c r="Q37" s="81"/>
      <c r="R37" s="81"/>
      <c r="S37" s="81"/>
      <c r="AA37" s="78"/>
    </row>
    <row r="38" spans="1:27" ht="13.5" customHeight="1">
      <c r="A38" s="79"/>
      <c r="AA38" s="78"/>
    </row>
    <row r="39" spans="1:27" ht="13.5" customHeight="1">
      <c r="A39" s="79"/>
      <c r="T39" s="426" t="s">
        <v>161</v>
      </c>
      <c r="AA39" s="78"/>
    </row>
    <row r="40" spans="1:27" ht="14.25">
      <c r="A40" s="79"/>
      <c r="F40" s="425" t="s">
        <v>162</v>
      </c>
      <c r="G40" s="425"/>
      <c r="H40" s="425"/>
      <c r="I40" s="81"/>
      <c r="J40" s="81"/>
      <c r="K40" s="81"/>
      <c r="L40" s="81"/>
      <c r="M40" s="81"/>
      <c r="N40" s="81"/>
      <c r="O40" s="81"/>
      <c r="P40" s="81"/>
      <c r="Q40" s="81"/>
      <c r="R40" s="81"/>
      <c r="S40" s="81"/>
      <c r="T40" s="426"/>
      <c r="AA40" s="78"/>
    </row>
    <row r="41" spans="1:27">
      <c r="A41" s="79"/>
      <c r="AA41" s="78"/>
    </row>
    <row r="42" spans="1:27">
      <c r="A42" s="79"/>
      <c r="C42" s="74" t="s">
        <v>323</v>
      </c>
      <c r="AA42" s="78"/>
    </row>
    <row r="43" spans="1:27">
      <c r="A43" s="79"/>
      <c r="C43" s="74" t="s">
        <v>163</v>
      </c>
      <c r="AA43" s="78"/>
    </row>
    <row r="44" spans="1:27">
      <c r="A44" s="79"/>
      <c r="C44" s="74" t="s">
        <v>164</v>
      </c>
      <c r="AA44" s="78"/>
    </row>
    <row r="45" spans="1:27">
      <c r="A45" s="79"/>
      <c r="AA45" s="78"/>
    </row>
    <row r="46" spans="1:27" ht="15">
      <c r="A46" s="79"/>
      <c r="O46" s="82" t="s">
        <v>322</v>
      </c>
      <c r="AA46" s="78"/>
    </row>
    <row r="47" spans="1:27">
      <c r="A47" s="79"/>
      <c r="AA47" s="78"/>
    </row>
    <row r="48" spans="1:27">
      <c r="A48" s="79"/>
      <c r="AA48" s="78"/>
    </row>
    <row r="49" spans="1:27" ht="14.25" customHeight="1">
      <c r="A49" s="79"/>
      <c r="G49" s="423" t="s">
        <v>165</v>
      </c>
      <c r="H49" s="423"/>
      <c r="I49" s="423"/>
      <c r="J49" s="423"/>
      <c r="K49" s="81"/>
      <c r="L49" s="81"/>
      <c r="M49" s="81"/>
      <c r="N49" s="81"/>
      <c r="O49" s="81"/>
      <c r="P49" s="81"/>
      <c r="Q49" s="81"/>
      <c r="R49" s="81"/>
      <c r="S49" s="81"/>
      <c r="T49" s="81"/>
      <c r="U49" s="81"/>
      <c r="AA49" s="78"/>
    </row>
    <row r="50" spans="1:27">
      <c r="A50" s="79"/>
      <c r="AA50" s="78"/>
    </row>
    <row r="51" spans="1:27" ht="14.25" customHeight="1">
      <c r="A51" s="79"/>
      <c r="G51" s="423" t="s">
        <v>166</v>
      </c>
      <c r="H51" s="423"/>
      <c r="I51" s="423"/>
      <c r="J51" s="423"/>
      <c r="K51" s="81"/>
      <c r="L51" s="81"/>
      <c r="M51" s="81"/>
      <c r="N51" s="81"/>
      <c r="O51" s="81"/>
      <c r="P51" s="81"/>
      <c r="Q51" s="81"/>
      <c r="R51" s="81"/>
      <c r="S51" s="81"/>
      <c r="T51" s="81"/>
      <c r="U51" s="80" t="s">
        <v>167</v>
      </c>
      <c r="AA51" s="78"/>
    </row>
    <row r="52" spans="1:27">
      <c r="A52" s="79"/>
      <c r="AA52" s="78"/>
    </row>
    <row r="53" spans="1:27">
      <c r="A53" s="79"/>
      <c r="H53" s="74" t="s">
        <v>168</v>
      </c>
      <c r="AA53" s="78"/>
    </row>
    <row r="54" spans="1:27">
      <c r="A54" s="77"/>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5"/>
    </row>
  </sheetData>
  <mergeCells count="12">
    <mergeCell ref="G49:J49"/>
    <mergeCell ref="G51:J51"/>
    <mergeCell ref="J4:S4"/>
    <mergeCell ref="F8:H8"/>
    <mergeCell ref="F37:H37"/>
    <mergeCell ref="T39:T40"/>
    <mergeCell ref="T10:T11"/>
    <mergeCell ref="F11:H11"/>
    <mergeCell ref="G20:J20"/>
    <mergeCell ref="G22:J22"/>
    <mergeCell ref="J33:S33"/>
    <mergeCell ref="F40:H40"/>
  </mergeCells>
  <phoneticPr fontId="6"/>
  <printOptions horizontalCentered="1" verticalCentered="1"/>
  <pageMargins left="0.70866141732283472" right="0.62992125984251968" top="0.62992125984251968" bottom="0.62992125984251968" header="0.31496062992125984" footer="0.31496062992125984"/>
  <pageSetup paperSize="9" orientation="portrait" horizontalDpi="300" verticalDpi="300" r:id="rId1"/>
  <headerFooter>
    <oddHeader xml:space="preserve">&amp;R&amp;18
</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pageSetUpPr fitToPage="1"/>
  </sheetPr>
  <dimension ref="A1:DG124"/>
  <sheetViews>
    <sheetView zoomScaleNormal="100" workbookViewId="0">
      <selection activeCell="C1" sqref="C1:AD3"/>
    </sheetView>
  </sheetViews>
  <sheetFormatPr defaultRowHeight="13.5"/>
  <cols>
    <col min="1" max="1" width="2.625" style="175" customWidth="1"/>
    <col min="2" max="2" width="0.875" style="160" customWidth="1"/>
    <col min="3" max="106" width="1.125" style="160" customWidth="1"/>
    <col min="107" max="107" width="0.875" style="160" customWidth="1"/>
    <col min="108" max="108" width="2.625" style="160" customWidth="1"/>
    <col min="109" max="256" width="9" style="160"/>
    <col min="257" max="257" width="2.625" style="160" customWidth="1"/>
    <col min="258" max="258" width="0.875" style="160" customWidth="1"/>
    <col min="259" max="362" width="1.125" style="160" customWidth="1"/>
    <col min="363" max="363" width="0.875" style="160" customWidth="1"/>
    <col min="364" max="364" width="2.625" style="160" customWidth="1"/>
    <col min="365" max="512" width="9" style="160"/>
    <col min="513" max="513" width="2.625" style="160" customWidth="1"/>
    <col min="514" max="514" width="0.875" style="160" customWidth="1"/>
    <col min="515" max="618" width="1.125" style="160" customWidth="1"/>
    <col min="619" max="619" width="0.875" style="160" customWidth="1"/>
    <col min="620" max="620" width="2.625" style="160" customWidth="1"/>
    <col min="621" max="768" width="9" style="160"/>
    <col min="769" max="769" width="2.625" style="160" customWidth="1"/>
    <col min="770" max="770" width="0.875" style="160" customWidth="1"/>
    <col min="771" max="874" width="1.125" style="160" customWidth="1"/>
    <col min="875" max="875" width="0.875" style="160" customWidth="1"/>
    <col min="876" max="876" width="2.625" style="160" customWidth="1"/>
    <col min="877" max="1024" width="9" style="160"/>
    <col min="1025" max="1025" width="2.625" style="160" customWidth="1"/>
    <col min="1026" max="1026" width="0.875" style="160" customWidth="1"/>
    <col min="1027" max="1130" width="1.125" style="160" customWidth="1"/>
    <col min="1131" max="1131" width="0.875" style="160" customWidth="1"/>
    <col min="1132" max="1132" width="2.625" style="160" customWidth="1"/>
    <col min="1133" max="1280" width="9" style="160"/>
    <col min="1281" max="1281" width="2.625" style="160" customWidth="1"/>
    <col min="1282" max="1282" width="0.875" style="160" customWidth="1"/>
    <col min="1283" max="1386" width="1.125" style="160" customWidth="1"/>
    <col min="1387" max="1387" width="0.875" style="160" customWidth="1"/>
    <col min="1388" max="1388" width="2.625" style="160" customWidth="1"/>
    <col min="1389" max="1536" width="9" style="160"/>
    <col min="1537" max="1537" width="2.625" style="160" customWidth="1"/>
    <col min="1538" max="1538" width="0.875" style="160" customWidth="1"/>
    <col min="1539" max="1642" width="1.125" style="160" customWidth="1"/>
    <col min="1643" max="1643" width="0.875" style="160" customWidth="1"/>
    <col min="1644" max="1644" width="2.625" style="160" customWidth="1"/>
    <col min="1645" max="1792" width="9" style="160"/>
    <col min="1793" max="1793" width="2.625" style="160" customWidth="1"/>
    <col min="1794" max="1794" width="0.875" style="160" customWidth="1"/>
    <col min="1795" max="1898" width="1.125" style="160" customWidth="1"/>
    <col min="1899" max="1899" width="0.875" style="160" customWidth="1"/>
    <col min="1900" max="1900" width="2.625" style="160" customWidth="1"/>
    <col min="1901" max="2048" width="9" style="160"/>
    <col min="2049" max="2049" width="2.625" style="160" customWidth="1"/>
    <col min="2050" max="2050" width="0.875" style="160" customWidth="1"/>
    <col min="2051" max="2154" width="1.125" style="160" customWidth="1"/>
    <col min="2155" max="2155" width="0.875" style="160" customWidth="1"/>
    <col min="2156" max="2156" width="2.625" style="160" customWidth="1"/>
    <col min="2157" max="2304" width="9" style="160"/>
    <col min="2305" max="2305" width="2.625" style="160" customWidth="1"/>
    <col min="2306" max="2306" width="0.875" style="160" customWidth="1"/>
    <col min="2307" max="2410" width="1.125" style="160" customWidth="1"/>
    <col min="2411" max="2411" width="0.875" style="160" customWidth="1"/>
    <col min="2412" max="2412" width="2.625" style="160" customWidth="1"/>
    <col min="2413" max="2560" width="9" style="160"/>
    <col min="2561" max="2561" width="2.625" style="160" customWidth="1"/>
    <col min="2562" max="2562" width="0.875" style="160" customWidth="1"/>
    <col min="2563" max="2666" width="1.125" style="160" customWidth="1"/>
    <col min="2667" max="2667" width="0.875" style="160" customWidth="1"/>
    <col min="2668" max="2668" width="2.625" style="160" customWidth="1"/>
    <col min="2669" max="2816" width="9" style="160"/>
    <col min="2817" max="2817" width="2.625" style="160" customWidth="1"/>
    <col min="2818" max="2818" width="0.875" style="160" customWidth="1"/>
    <col min="2819" max="2922" width="1.125" style="160" customWidth="1"/>
    <col min="2923" max="2923" width="0.875" style="160" customWidth="1"/>
    <col min="2924" max="2924" width="2.625" style="160" customWidth="1"/>
    <col min="2925" max="3072" width="9" style="160"/>
    <col min="3073" max="3073" width="2.625" style="160" customWidth="1"/>
    <col min="3074" max="3074" width="0.875" style="160" customWidth="1"/>
    <col min="3075" max="3178" width="1.125" style="160" customWidth="1"/>
    <col min="3179" max="3179" width="0.875" style="160" customWidth="1"/>
    <col min="3180" max="3180" width="2.625" style="160" customWidth="1"/>
    <col min="3181" max="3328" width="9" style="160"/>
    <col min="3329" max="3329" width="2.625" style="160" customWidth="1"/>
    <col min="3330" max="3330" width="0.875" style="160" customWidth="1"/>
    <col min="3331" max="3434" width="1.125" style="160" customWidth="1"/>
    <col min="3435" max="3435" width="0.875" style="160" customWidth="1"/>
    <col min="3436" max="3436" width="2.625" style="160" customWidth="1"/>
    <col min="3437" max="3584" width="9" style="160"/>
    <col min="3585" max="3585" width="2.625" style="160" customWidth="1"/>
    <col min="3586" max="3586" width="0.875" style="160" customWidth="1"/>
    <col min="3587" max="3690" width="1.125" style="160" customWidth="1"/>
    <col min="3691" max="3691" width="0.875" style="160" customWidth="1"/>
    <col min="3692" max="3692" width="2.625" style="160" customWidth="1"/>
    <col min="3693" max="3840" width="9" style="160"/>
    <col min="3841" max="3841" width="2.625" style="160" customWidth="1"/>
    <col min="3842" max="3842" width="0.875" style="160" customWidth="1"/>
    <col min="3843" max="3946" width="1.125" style="160" customWidth="1"/>
    <col min="3947" max="3947" width="0.875" style="160" customWidth="1"/>
    <col min="3948" max="3948" width="2.625" style="160" customWidth="1"/>
    <col min="3949" max="4096" width="9" style="160"/>
    <col min="4097" max="4097" width="2.625" style="160" customWidth="1"/>
    <col min="4098" max="4098" width="0.875" style="160" customWidth="1"/>
    <col min="4099" max="4202" width="1.125" style="160" customWidth="1"/>
    <col min="4203" max="4203" width="0.875" style="160" customWidth="1"/>
    <col min="4204" max="4204" width="2.625" style="160" customWidth="1"/>
    <col min="4205" max="4352" width="9" style="160"/>
    <col min="4353" max="4353" width="2.625" style="160" customWidth="1"/>
    <col min="4354" max="4354" width="0.875" style="160" customWidth="1"/>
    <col min="4355" max="4458" width="1.125" style="160" customWidth="1"/>
    <col min="4459" max="4459" width="0.875" style="160" customWidth="1"/>
    <col min="4460" max="4460" width="2.625" style="160" customWidth="1"/>
    <col min="4461" max="4608" width="9" style="160"/>
    <col min="4609" max="4609" width="2.625" style="160" customWidth="1"/>
    <col min="4610" max="4610" width="0.875" style="160" customWidth="1"/>
    <col min="4611" max="4714" width="1.125" style="160" customWidth="1"/>
    <col min="4715" max="4715" width="0.875" style="160" customWidth="1"/>
    <col min="4716" max="4716" width="2.625" style="160" customWidth="1"/>
    <col min="4717" max="4864" width="9" style="160"/>
    <col min="4865" max="4865" width="2.625" style="160" customWidth="1"/>
    <col min="4866" max="4866" width="0.875" style="160" customWidth="1"/>
    <col min="4867" max="4970" width="1.125" style="160" customWidth="1"/>
    <col min="4971" max="4971" width="0.875" style="160" customWidth="1"/>
    <col min="4972" max="4972" width="2.625" style="160" customWidth="1"/>
    <col min="4973" max="5120" width="9" style="160"/>
    <col min="5121" max="5121" width="2.625" style="160" customWidth="1"/>
    <col min="5122" max="5122" width="0.875" style="160" customWidth="1"/>
    <col min="5123" max="5226" width="1.125" style="160" customWidth="1"/>
    <col min="5227" max="5227" width="0.875" style="160" customWidth="1"/>
    <col min="5228" max="5228" width="2.625" style="160" customWidth="1"/>
    <col min="5229" max="5376" width="9" style="160"/>
    <col min="5377" max="5377" width="2.625" style="160" customWidth="1"/>
    <col min="5378" max="5378" width="0.875" style="160" customWidth="1"/>
    <col min="5379" max="5482" width="1.125" style="160" customWidth="1"/>
    <col min="5483" max="5483" width="0.875" style="160" customWidth="1"/>
    <col min="5484" max="5484" width="2.625" style="160" customWidth="1"/>
    <col min="5485" max="5632" width="9" style="160"/>
    <col min="5633" max="5633" width="2.625" style="160" customWidth="1"/>
    <col min="5634" max="5634" width="0.875" style="160" customWidth="1"/>
    <col min="5635" max="5738" width="1.125" style="160" customWidth="1"/>
    <col min="5739" max="5739" width="0.875" style="160" customWidth="1"/>
    <col min="5740" max="5740" width="2.625" style="160" customWidth="1"/>
    <col min="5741" max="5888" width="9" style="160"/>
    <col min="5889" max="5889" width="2.625" style="160" customWidth="1"/>
    <col min="5890" max="5890" width="0.875" style="160" customWidth="1"/>
    <col min="5891" max="5994" width="1.125" style="160" customWidth="1"/>
    <col min="5995" max="5995" width="0.875" style="160" customWidth="1"/>
    <col min="5996" max="5996" width="2.625" style="160" customWidth="1"/>
    <col min="5997" max="6144" width="9" style="160"/>
    <col min="6145" max="6145" width="2.625" style="160" customWidth="1"/>
    <col min="6146" max="6146" width="0.875" style="160" customWidth="1"/>
    <col min="6147" max="6250" width="1.125" style="160" customWidth="1"/>
    <col min="6251" max="6251" width="0.875" style="160" customWidth="1"/>
    <col min="6252" max="6252" width="2.625" style="160" customWidth="1"/>
    <col min="6253" max="6400" width="9" style="160"/>
    <col min="6401" max="6401" width="2.625" style="160" customWidth="1"/>
    <col min="6402" max="6402" width="0.875" style="160" customWidth="1"/>
    <col min="6403" max="6506" width="1.125" style="160" customWidth="1"/>
    <col min="6507" max="6507" width="0.875" style="160" customWidth="1"/>
    <col min="6508" max="6508" width="2.625" style="160" customWidth="1"/>
    <col min="6509" max="6656" width="9" style="160"/>
    <col min="6657" max="6657" width="2.625" style="160" customWidth="1"/>
    <col min="6658" max="6658" width="0.875" style="160" customWidth="1"/>
    <col min="6659" max="6762" width="1.125" style="160" customWidth="1"/>
    <col min="6763" max="6763" width="0.875" style="160" customWidth="1"/>
    <col min="6764" max="6764" width="2.625" style="160" customWidth="1"/>
    <col min="6765" max="6912" width="9" style="160"/>
    <col min="6913" max="6913" width="2.625" style="160" customWidth="1"/>
    <col min="6914" max="6914" width="0.875" style="160" customWidth="1"/>
    <col min="6915" max="7018" width="1.125" style="160" customWidth="1"/>
    <col min="7019" max="7019" width="0.875" style="160" customWidth="1"/>
    <col min="7020" max="7020" width="2.625" style="160" customWidth="1"/>
    <col min="7021" max="7168" width="9" style="160"/>
    <col min="7169" max="7169" width="2.625" style="160" customWidth="1"/>
    <col min="7170" max="7170" width="0.875" style="160" customWidth="1"/>
    <col min="7171" max="7274" width="1.125" style="160" customWidth="1"/>
    <col min="7275" max="7275" width="0.875" style="160" customWidth="1"/>
    <col min="7276" max="7276" width="2.625" style="160" customWidth="1"/>
    <col min="7277" max="7424" width="9" style="160"/>
    <col min="7425" max="7425" width="2.625" style="160" customWidth="1"/>
    <col min="7426" max="7426" width="0.875" style="160" customWidth="1"/>
    <col min="7427" max="7530" width="1.125" style="160" customWidth="1"/>
    <col min="7531" max="7531" width="0.875" style="160" customWidth="1"/>
    <col min="7532" max="7532" width="2.625" style="160" customWidth="1"/>
    <col min="7533" max="7680" width="9" style="160"/>
    <col min="7681" max="7681" width="2.625" style="160" customWidth="1"/>
    <col min="7682" max="7682" width="0.875" style="160" customWidth="1"/>
    <col min="7683" max="7786" width="1.125" style="160" customWidth="1"/>
    <col min="7787" max="7787" width="0.875" style="160" customWidth="1"/>
    <col min="7788" max="7788" width="2.625" style="160" customWidth="1"/>
    <col min="7789" max="7936" width="9" style="160"/>
    <col min="7937" max="7937" width="2.625" style="160" customWidth="1"/>
    <col min="7938" max="7938" width="0.875" style="160" customWidth="1"/>
    <col min="7939" max="8042" width="1.125" style="160" customWidth="1"/>
    <col min="8043" max="8043" width="0.875" style="160" customWidth="1"/>
    <col min="8044" max="8044" width="2.625" style="160" customWidth="1"/>
    <col min="8045" max="8192" width="9" style="160"/>
    <col min="8193" max="8193" width="2.625" style="160" customWidth="1"/>
    <col min="8194" max="8194" width="0.875" style="160" customWidth="1"/>
    <col min="8195" max="8298" width="1.125" style="160" customWidth="1"/>
    <col min="8299" max="8299" width="0.875" style="160" customWidth="1"/>
    <col min="8300" max="8300" width="2.625" style="160" customWidth="1"/>
    <col min="8301" max="8448" width="9" style="160"/>
    <col min="8449" max="8449" width="2.625" style="160" customWidth="1"/>
    <col min="8450" max="8450" width="0.875" style="160" customWidth="1"/>
    <col min="8451" max="8554" width="1.125" style="160" customWidth="1"/>
    <col min="8555" max="8555" width="0.875" style="160" customWidth="1"/>
    <col min="8556" max="8556" width="2.625" style="160" customWidth="1"/>
    <col min="8557" max="8704" width="9" style="160"/>
    <col min="8705" max="8705" width="2.625" style="160" customWidth="1"/>
    <col min="8706" max="8706" width="0.875" style="160" customWidth="1"/>
    <col min="8707" max="8810" width="1.125" style="160" customWidth="1"/>
    <col min="8811" max="8811" width="0.875" style="160" customWidth="1"/>
    <col min="8812" max="8812" width="2.625" style="160" customWidth="1"/>
    <col min="8813" max="8960" width="9" style="160"/>
    <col min="8961" max="8961" width="2.625" style="160" customWidth="1"/>
    <col min="8962" max="8962" width="0.875" style="160" customWidth="1"/>
    <col min="8963" max="9066" width="1.125" style="160" customWidth="1"/>
    <col min="9067" max="9067" width="0.875" style="160" customWidth="1"/>
    <col min="9068" max="9068" width="2.625" style="160" customWidth="1"/>
    <col min="9069" max="9216" width="9" style="160"/>
    <col min="9217" max="9217" width="2.625" style="160" customWidth="1"/>
    <col min="9218" max="9218" width="0.875" style="160" customWidth="1"/>
    <col min="9219" max="9322" width="1.125" style="160" customWidth="1"/>
    <col min="9323" max="9323" width="0.875" style="160" customWidth="1"/>
    <col min="9324" max="9324" width="2.625" style="160" customWidth="1"/>
    <col min="9325" max="9472" width="9" style="160"/>
    <col min="9473" max="9473" width="2.625" style="160" customWidth="1"/>
    <col min="9474" max="9474" width="0.875" style="160" customWidth="1"/>
    <col min="9475" max="9578" width="1.125" style="160" customWidth="1"/>
    <col min="9579" max="9579" width="0.875" style="160" customWidth="1"/>
    <col min="9580" max="9580" width="2.625" style="160" customWidth="1"/>
    <col min="9581" max="9728" width="9" style="160"/>
    <col min="9729" max="9729" width="2.625" style="160" customWidth="1"/>
    <col min="9730" max="9730" width="0.875" style="160" customWidth="1"/>
    <col min="9731" max="9834" width="1.125" style="160" customWidth="1"/>
    <col min="9835" max="9835" width="0.875" style="160" customWidth="1"/>
    <col min="9836" max="9836" width="2.625" style="160" customWidth="1"/>
    <col min="9837" max="9984" width="9" style="160"/>
    <col min="9985" max="9985" width="2.625" style="160" customWidth="1"/>
    <col min="9986" max="9986" width="0.875" style="160" customWidth="1"/>
    <col min="9987" max="10090" width="1.125" style="160" customWidth="1"/>
    <col min="10091" max="10091" width="0.875" style="160" customWidth="1"/>
    <col min="10092" max="10092" width="2.625" style="160" customWidth="1"/>
    <col min="10093" max="10240" width="9" style="160"/>
    <col min="10241" max="10241" width="2.625" style="160" customWidth="1"/>
    <col min="10242" max="10242" width="0.875" style="160" customWidth="1"/>
    <col min="10243" max="10346" width="1.125" style="160" customWidth="1"/>
    <col min="10347" max="10347" width="0.875" style="160" customWidth="1"/>
    <col min="10348" max="10348" width="2.625" style="160" customWidth="1"/>
    <col min="10349" max="10496" width="9" style="160"/>
    <col min="10497" max="10497" width="2.625" style="160" customWidth="1"/>
    <col min="10498" max="10498" width="0.875" style="160" customWidth="1"/>
    <col min="10499" max="10602" width="1.125" style="160" customWidth="1"/>
    <col min="10603" max="10603" width="0.875" style="160" customWidth="1"/>
    <col min="10604" max="10604" width="2.625" style="160" customWidth="1"/>
    <col min="10605" max="10752" width="9" style="160"/>
    <col min="10753" max="10753" width="2.625" style="160" customWidth="1"/>
    <col min="10754" max="10754" width="0.875" style="160" customWidth="1"/>
    <col min="10755" max="10858" width="1.125" style="160" customWidth="1"/>
    <col min="10859" max="10859" width="0.875" style="160" customWidth="1"/>
    <col min="10860" max="10860" width="2.625" style="160" customWidth="1"/>
    <col min="10861" max="11008" width="9" style="160"/>
    <col min="11009" max="11009" width="2.625" style="160" customWidth="1"/>
    <col min="11010" max="11010" width="0.875" style="160" customWidth="1"/>
    <col min="11011" max="11114" width="1.125" style="160" customWidth="1"/>
    <col min="11115" max="11115" width="0.875" style="160" customWidth="1"/>
    <col min="11116" max="11116" width="2.625" style="160" customWidth="1"/>
    <col min="11117" max="11264" width="9" style="160"/>
    <col min="11265" max="11265" width="2.625" style="160" customWidth="1"/>
    <col min="11266" max="11266" width="0.875" style="160" customWidth="1"/>
    <col min="11267" max="11370" width="1.125" style="160" customWidth="1"/>
    <col min="11371" max="11371" width="0.875" style="160" customWidth="1"/>
    <col min="11372" max="11372" width="2.625" style="160" customWidth="1"/>
    <col min="11373" max="11520" width="9" style="160"/>
    <col min="11521" max="11521" width="2.625" style="160" customWidth="1"/>
    <col min="11522" max="11522" width="0.875" style="160" customWidth="1"/>
    <col min="11523" max="11626" width="1.125" style="160" customWidth="1"/>
    <col min="11627" max="11627" width="0.875" style="160" customWidth="1"/>
    <col min="11628" max="11628" width="2.625" style="160" customWidth="1"/>
    <col min="11629" max="11776" width="9" style="160"/>
    <col min="11777" max="11777" width="2.625" style="160" customWidth="1"/>
    <col min="11778" max="11778" width="0.875" style="160" customWidth="1"/>
    <col min="11779" max="11882" width="1.125" style="160" customWidth="1"/>
    <col min="11883" max="11883" width="0.875" style="160" customWidth="1"/>
    <col min="11884" max="11884" width="2.625" style="160" customWidth="1"/>
    <col min="11885" max="12032" width="9" style="160"/>
    <col min="12033" max="12033" width="2.625" style="160" customWidth="1"/>
    <col min="12034" max="12034" width="0.875" style="160" customWidth="1"/>
    <col min="12035" max="12138" width="1.125" style="160" customWidth="1"/>
    <col min="12139" max="12139" width="0.875" style="160" customWidth="1"/>
    <col min="12140" max="12140" width="2.625" style="160" customWidth="1"/>
    <col min="12141" max="12288" width="9" style="160"/>
    <col min="12289" max="12289" width="2.625" style="160" customWidth="1"/>
    <col min="12290" max="12290" width="0.875" style="160" customWidth="1"/>
    <col min="12291" max="12394" width="1.125" style="160" customWidth="1"/>
    <col min="12395" max="12395" width="0.875" style="160" customWidth="1"/>
    <col min="12396" max="12396" width="2.625" style="160" customWidth="1"/>
    <col min="12397" max="12544" width="9" style="160"/>
    <col min="12545" max="12545" width="2.625" style="160" customWidth="1"/>
    <col min="12546" max="12546" width="0.875" style="160" customWidth="1"/>
    <col min="12547" max="12650" width="1.125" style="160" customWidth="1"/>
    <col min="12651" max="12651" width="0.875" style="160" customWidth="1"/>
    <col min="12652" max="12652" width="2.625" style="160" customWidth="1"/>
    <col min="12653" max="12800" width="9" style="160"/>
    <col min="12801" max="12801" width="2.625" style="160" customWidth="1"/>
    <col min="12802" max="12802" width="0.875" style="160" customWidth="1"/>
    <col min="12803" max="12906" width="1.125" style="160" customWidth="1"/>
    <col min="12907" max="12907" width="0.875" style="160" customWidth="1"/>
    <col min="12908" max="12908" width="2.625" style="160" customWidth="1"/>
    <col min="12909" max="13056" width="9" style="160"/>
    <col min="13057" max="13057" width="2.625" style="160" customWidth="1"/>
    <col min="13058" max="13058" width="0.875" style="160" customWidth="1"/>
    <col min="13059" max="13162" width="1.125" style="160" customWidth="1"/>
    <col min="13163" max="13163" width="0.875" style="160" customWidth="1"/>
    <col min="13164" max="13164" width="2.625" style="160" customWidth="1"/>
    <col min="13165" max="13312" width="9" style="160"/>
    <col min="13313" max="13313" width="2.625" style="160" customWidth="1"/>
    <col min="13314" max="13314" width="0.875" style="160" customWidth="1"/>
    <col min="13315" max="13418" width="1.125" style="160" customWidth="1"/>
    <col min="13419" max="13419" width="0.875" style="160" customWidth="1"/>
    <col min="13420" max="13420" width="2.625" style="160" customWidth="1"/>
    <col min="13421" max="13568" width="9" style="160"/>
    <col min="13569" max="13569" width="2.625" style="160" customWidth="1"/>
    <col min="13570" max="13570" width="0.875" style="160" customWidth="1"/>
    <col min="13571" max="13674" width="1.125" style="160" customWidth="1"/>
    <col min="13675" max="13675" width="0.875" style="160" customWidth="1"/>
    <col min="13676" max="13676" width="2.625" style="160" customWidth="1"/>
    <col min="13677" max="13824" width="9" style="160"/>
    <col min="13825" max="13825" width="2.625" style="160" customWidth="1"/>
    <col min="13826" max="13826" width="0.875" style="160" customWidth="1"/>
    <col min="13827" max="13930" width="1.125" style="160" customWidth="1"/>
    <col min="13931" max="13931" width="0.875" style="160" customWidth="1"/>
    <col min="13932" max="13932" width="2.625" style="160" customWidth="1"/>
    <col min="13933" max="14080" width="9" style="160"/>
    <col min="14081" max="14081" width="2.625" style="160" customWidth="1"/>
    <col min="14082" max="14082" width="0.875" style="160" customWidth="1"/>
    <col min="14083" max="14186" width="1.125" style="160" customWidth="1"/>
    <col min="14187" max="14187" width="0.875" style="160" customWidth="1"/>
    <col min="14188" max="14188" width="2.625" style="160" customWidth="1"/>
    <col min="14189" max="14336" width="9" style="160"/>
    <col min="14337" max="14337" width="2.625" style="160" customWidth="1"/>
    <col min="14338" max="14338" width="0.875" style="160" customWidth="1"/>
    <col min="14339" max="14442" width="1.125" style="160" customWidth="1"/>
    <col min="14443" max="14443" width="0.875" style="160" customWidth="1"/>
    <col min="14444" max="14444" width="2.625" style="160" customWidth="1"/>
    <col min="14445" max="14592" width="9" style="160"/>
    <col min="14593" max="14593" width="2.625" style="160" customWidth="1"/>
    <col min="14594" max="14594" width="0.875" style="160" customWidth="1"/>
    <col min="14595" max="14698" width="1.125" style="160" customWidth="1"/>
    <col min="14699" max="14699" width="0.875" style="160" customWidth="1"/>
    <col min="14700" max="14700" width="2.625" style="160" customWidth="1"/>
    <col min="14701" max="14848" width="9" style="160"/>
    <col min="14849" max="14849" width="2.625" style="160" customWidth="1"/>
    <col min="14850" max="14850" width="0.875" style="160" customWidth="1"/>
    <col min="14851" max="14954" width="1.125" style="160" customWidth="1"/>
    <col min="14955" max="14955" width="0.875" style="160" customWidth="1"/>
    <col min="14956" max="14956" width="2.625" style="160" customWidth="1"/>
    <col min="14957" max="15104" width="9" style="160"/>
    <col min="15105" max="15105" width="2.625" style="160" customWidth="1"/>
    <col min="15106" max="15106" width="0.875" style="160" customWidth="1"/>
    <col min="15107" max="15210" width="1.125" style="160" customWidth="1"/>
    <col min="15211" max="15211" width="0.875" style="160" customWidth="1"/>
    <col min="15212" max="15212" width="2.625" style="160" customWidth="1"/>
    <col min="15213" max="15360" width="9" style="160"/>
    <col min="15361" max="15361" width="2.625" style="160" customWidth="1"/>
    <col min="15362" max="15362" width="0.875" style="160" customWidth="1"/>
    <col min="15363" max="15466" width="1.125" style="160" customWidth="1"/>
    <col min="15467" max="15467" width="0.875" style="160" customWidth="1"/>
    <col min="15468" max="15468" width="2.625" style="160" customWidth="1"/>
    <col min="15469" max="15616" width="9" style="160"/>
    <col min="15617" max="15617" width="2.625" style="160" customWidth="1"/>
    <col min="15618" max="15618" width="0.875" style="160" customWidth="1"/>
    <col min="15619" max="15722" width="1.125" style="160" customWidth="1"/>
    <col min="15723" max="15723" width="0.875" style="160" customWidth="1"/>
    <col min="15724" max="15724" width="2.625" style="160" customWidth="1"/>
    <col min="15725" max="15872" width="9" style="160"/>
    <col min="15873" max="15873" width="2.625" style="160" customWidth="1"/>
    <col min="15874" max="15874" width="0.875" style="160" customWidth="1"/>
    <col min="15875" max="15978" width="1.125" style="160" customWidth="1"/>
    <col min="15979" max="15979" width="0.875" style="160" customWidth="1"/>
    <col min="15980" max="15980" width="2.625" style="160" customWidth="1"/>
    <col min="15981" max="16128" width="9" style="160"/>
    <col min="16129" max="16129" width="2.625" style="160" customWidth="1"/>
    <col min="16130" max="16130" width="0.875" style="160" customWidth="1"/>
    <col min="16131" max="16234" width="1.125" style="160" customWidth="1"/>
    <col min="16235" max="16235" width="0.875" style="160" customWidth="1"/>
    <col min="16236" max="16236" width="2.625" style="160" customWidth="1"/>
    <col min="16237" max="16384" width="9" style="160"/>
  </cols>
  <sheetData>
    <row r="1" spans="1:108" ht="10.5" customHeight="1">
      <c r="C1" s="432" t="s">
        <v>209</v>
      </c>
      <c r="D1" s="432"/>
      <c r="E1" s="432"/>
      <c r="F1" s="432"/>
      <c r="G1" s="432"/>
      <c r="H1" s="432"/>
      <c r="I1" s="432"/>
      <c r="J1" s="432"/>
      <c r="K1" s="432"/>
      <c r="L1" s="432"/>
      <c r="M1" s="432"/>
      <c r="N1" s="432"/>
      <c r="O1" s="432"/>
      <c r="P1" s="432"/>
      <c r="Q1" s="432"/>
      <c r="R1" s="432"/>
      <c r="S1" s="432"/>
      <c r="T1" s="432"/>
      <c r="U1" s="432"/>
      <c r="V1" s="432"/>
      <c r="W1" s="432"/>
      <c r="X1" s="432"/>
      <c r="Y1" s="432"/>
      <c r="Z1" s="432"/>
      <c r="AA1" s="432"/>
      <c r="AB1" s="432"/>
      <c r="AC1" s="432"/>
      <c r="AD1" s="432"/>
      <c r="AE1" s="176"/>
      <c r="AF1" s="176"/>
      <c r="AG1" s="176"/>
      <c r="AH1" s="176"/>
      <c r="AI1" s="176"/>
      <c r="AJ1" s="176"/>
      <c r="AK1" s="176"/>
      <c r="AL1" s="176"/>
      <c r="AM1" s="176"/>
      <c r="AN1" s="176"/>
      <c r="AO1" s="176"/>
    </row>
    <row r="2" spans="1:108" ht="14.25" customHeight="1">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176"/>
      <c r="AF2" s="176"/>
      <c r="AG2" s="176"/>
      <c r="AH2" s="176"/>
      <c r="AI2" s="176"/>
      <c r="AJ2" s="176"/>
      <c r="AK2" s="176"/>
      <c r="AL2" s="176"/>
      <c r="AM2" s="176"/>
      <c r="AP2" s="434">
        <f>入力画面!C3</f>
        <v>0</v>
      </c>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4"/>
      <c r="BU2" s="434"/>
      <c r="BV2" s="434"/>
      <c r="BW2" s="434"/>
      <c r="BX2" s="434"/>
      <c r="BY2" s="434"/>
      <c r="BZ2" s="434"/>
      <c r="CA2" s="434"/>
      <c r="CB2" s="434"/>
      <c r="CC2" s="434"/>
      <c r="CD2" s="434"/>
      <c r="CE2" s="434"/>
      <c r="CF2" s="434"/>
      <c r="CG2" s="434"/>
      <c r="CH2" s="434"/>
      <c r="CI2" s="434"/>
      <c r="CJ2" s="434"/>
      <c r="CK2" s="434"/>
      <c r="CL2" s="434"/>
      <c r="CM2" s="434"/>
      <c r="CN2" s="434"/>
      <c r="CO2" s="434"/>
      <c r="CP2" s="434"/>
      <c r="CQ2" s="434"/>
      <c r="CR2" s="434"/>
      <c r="CS2" s="434"/>
      <c r="CT2" s="434"/>
      <c r="CU2" s="434"/>
      <c r="CV2" s="436" t="str">
        <f>"No."&amp;入力画面!C2</f>
        <v>No.</v>
      </c>
      <c r="CW2" s="436"/>
      <c r="CX2" s="436"/>
      <c r="CY2" s="436"/>
      <c r="CZ2" s="436"/>
      <c r="DA2" s="436"/>
      <c r="DB2" s="436"/>
    </row>
    <row r="3" spans="1:108" ht="14.25" customHeight="1">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177"/>
      <c r="AF3" s="177"/>
      <c r="AG3" s="177"/>
      <c r="AH3" s="177"/>
      <c r="AI3" s="177"/>
      <c r="AJ3" s="438" t="s">
        <v>210</v>
      </c>
      <c r="AK3" s="438"/>
      <c r="AL3" s="438"/>
      <c r="AM3" s="438"/>
      <c r="AN3" s="438"/>
      <c r="AO3" s="438"/>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435"/>
      <c r="CQ3" s="435"/>
      <c r="CR3" s="435"/>
      <c r="CS3" s="435"/>
      <c r="CT3" s="435"/>
      <c r="CU3" s="435"/>
      <c r="CV3" s="437"/>
      <c r="CW3" s="437"/>
      <c r="CX3" s="437"/>
      <c r="CY3" s="437"/>
      <c r="CZ3" s="437"/>
      <c r="DA3" s="437"/>
      <c r="DB3" s="437"/>
    </row>
    <row r="4" spans="1:108" ht="13.5" customHeight="1">
      <c r="B4" s="203"/>
      <c r="C4" s="439" t="s">
        <v>212</v>
      </c>
      <c r="D4" s="439"/>
      <c r="E4" s="439"/>
      <c r="F4" s="439"/>
      <c r="G4" s="439"/>
      <c r="H4" s="440" t="s">
        <v>213</v>
      </c>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2"/>
      <c r="AH4" s="443" t="s">
        <v>214</v>
      </c>
      <c r="AI4" s="444"/>
      <c r="AJ4" s="444"/>
      <c r="AK4" s="444"/>
      <c r="AL4" s="446" t="s">
        <v>215</v>
      </c>
      <c r="AM4" s="447"/>
      <c r="AN4" s="447"/>
      <c r="AO4" s="447"/>
      <c r="AP4" s="447"/>
      <c r="AQ4" s="447"/>
      <c r="AR4" s="447"/>
      <c r="AS4" s="447"/>
      <c r="AT4" s="447"/>
      <c r="AU4" s="447"/>
      <c r="AV4" s="447"/>
      <c r="AW4" s="447"/>
      <c r="AX4" s="448"/>
      <c r="AY4" s="446" t="s">
        <v>263</v>
      </c>
      <c r="AZ4" s="447"/>
      <c r="BA4" s="447"/>
      <c r="BB4" s="447"/>
      <c r="BC4" s="447"/>
      <c r="BD4" s="447"/>
      <c r="BE4" s="447"/>
      <c r="BF4" s="447"/>
      <c r="BG4" s="448"/>
      <c r="BH4" s="449" t="s">
        <v>264</v>
      </c>
      <c r="BI4" s="444"/>
      <c r="BJ4" s="444"/>
      <c r="BK4" s="444"/>
      <c r="BL4" s="444"/>
      <c r="BM4" s="444"/>
      <c r="BN4" s="449" t="s">
        <v>265</v>
      </c>
      <c r="BO4" s="444"/>
      <c r="BP4" s="444"/>
      <c r="BQ4" s="444"/>
      <c r="BR4" s="444"/>
      <c r="BS4" s="450"/>
      <c r="BT4" s="446" t="s">
        <v>266</v>
      </c>
      <c r="BU4" s="447"/>
      <c r="BV4" s="447"/>
      <c r="BW4" s="447"/>
      <c r="BX4" s="447"/>
      <c r="BY4" s="447"/>
      <c r="BZ4" s="447"/>
      <c r="CA4" s="448"/>
      <c r="CB4" s="443" t="s">
        <v>267</v>
      </c>
      <c r="CC4" s="444"/>
      <c r="CD4" s="444"/>
      <c r="CE4" s="444"/>
      <c r="CF4" s="444"/>
      <c r="CG4" s="444"/>
      <c r="CH4" s="444"/>
      <c r="CI4" s="444"/>
      <c r="CJ4" s="444"/>
      <c r="CK4" s="444"/>
      <c r="CL4" s="444"/>
      <c r="CM4" s="444"/>
      <c r="CN4" s="444"/>
      <c r="CO4" s="444"/>
      <c r="CP4" s="444"/>
      <c r="CQ4" s="444"/>
      <c r="CR4" s="444"/>
      <c r="CS4" s="444"/>
      <c r="CT4" s="444"/>
      <c r="CU4" s="444"/>
      <c r="CV4" s="444"/>
      <c r="CW4" s="444"/>
      <c r="CX4" s="444"/>
      <c r="CY4" s="444"/>
      <c r="CZ4" s="444"/>
      <c r="DA4" s="444"/>
      <c r="DB4" s="450"/>
      <c r="DD4" s="161"/>
    </row>
    <row r="5" spans="1:108" ht="15" customHeight="1">
      <c r="A5" s="456" t="s">
        <v>268</v>
      </c>
      <c r="B5" s="203"/>
      <c r="C5" s="439"/>
      <c r="D5" s="439"/>
      <c r="E5" s="439"/>
      <c r="F5" s="439"/>
      <c r="G5" s="439"/>
      <c r="H5" s="445" t="s">
        <v>221</v>
      </c>
      <c r="I5" s="438"/>
      <c r="J5" s="438"/>
      <c r="K5" s="438"/>
      <c r="L5" s="438"/>
      <c r="M5" s="438"/>
      <c r="N5" s="438"/>
      <c r="O5" s="438"/>
      <c r="P5" s="438"/>
      <c r="Q5" s="438"/>
      <c r="R5" s="438"/>
      <c r="S5" s="438"/>
      <c r="T5" s="438"/>
      <c r="U5" s="438"/>
      <c r="V5" s="438"/>
      <c r="W5" s="438"/>
      <c r="X5" s="438"/>
      <c r="Y5" s="438"/>
      <c r="Z5" s="438"/>
      <c r="AA5" s="438"/>
      <c r="AB5" s="438"/>
      <c r="AC5" s="438"/>
      <c r="AD5" s="438"/>
      <c r="AE5" s="438"/>
      <c r="AF5" s="438"/>
      <c r="AG5" s="451"/>
      <c r="AH5" s="445"/>
      <c r="AI5" s="438"/>
      <c r="AJ5" s="438"/>
      <c r="AK5" s="438"/>
      <c r="AL5" s="457" t="s">
        <v>222</v>
      </c>
      <c r="AM5" s="458"/>
      <c r="AN5" s="458"/>
      <c r="AO5" s="458"/>
      <c r="AP5" s="458"/>
      <c r="AQ5" s="458"/>
      <c r="AR5" s="458"/>
      <c r="AS5" s="458"/>
      <c r="AT5" s="458"/>
      <c r="AU5" s="458"/>
      <c r="AV5" s="458"/>
      <c r="AW5" s="458"/>
      <c r="AX5" s="459"/>
      <c r="AY5" s="457" t="s">
        <v>222</v>
      </c>
      <c r="AZ5" s="458"/>
      <c r="BA5" s="458"/>
      <c r="BB5" s="458"/>
      <c r="BC5" s="458"/>
      <c r="BD5" s="458"/>
      <c r="BE5" s="458"/>
      <c r="BF5" s="458"/>
      <c r="BG5" s="459"/>
      <c r="BH5" s="445"/>
      <c r="BI5" s="438"/>
      <c r="BJ5" s="438"/>
      <c r="BK5" s="438"/>
      <c r="BL5" s="438"/>
      <c r="BM5" s="438"/>
      <c r="BN5" s="445"/>
      <c r="BO5" s="438"/>
      <c r="BP5" s="438"/>
      <c r="BQ5" s="438"/>
      <c r="BR5" s="438"/>
      <c r="BS5" s="451"/>
      <c r="BT5" s="460" t="s">
        <v>261</v>
      </c>
      <c r="BU5" s="461"/>
      <c r="BV5" s="461"/>
      <c r="BW5" s="461"/>
      <c r="BX5" s="461"/>
      <c r="BY5" s="461"/>
      <c r="BZ5" s="461"/>
      <c r="CA5" s="462"/>
      <c r="CB5" s="445"/>
      <c r="CC5" s="438"/>
      <c r="CD5" s="438"/>
      <c r="CE5" s="438"/>
      <c r="CF5" s="438"/>
      <c r="CG5" s="438"/>
      <c r="CH5" s="438"/>
      <c r="CI5" s="438"/>
      <c r="CJ5" s="438"/>
      <c r="CK5" s="438"/>
      <c r="CL5" s="438"/>
      <c r="CM5" s="438"/>
      <c r="CN5" s="438"/>
      <c r="CO5" s="438"/>
      <c r="CP5" s="438"/>
      <c r="CQ5" s="438"/>
      <c r="CR5" s="438"/>
      <c r="CS5" s="438"/>
      <c r="CT5" s="438"/>
      <c r="CU5" s="438"/>
      <c r="CV5" s="438"/>
      <c r="CW5" s="438"/>
      <c r="CX5" s="438"/>
      <c r="CY5" s="438"/>
      <c r="CZ5" s="438"/>
      <c r="DA5" s="438"/>
      <c r="DB5" s="451"/>
      <c r="DD5" s="161"/>
    </row>
    <row r="6" spans="1:108" ht="12" customHeight="1">
      <c r="A6" s="456"/>
      <c r="B6" s="203">
        <v>1</v>
      </c>
      <c r="C6" s="463" t="s">
        <v>269</v>
      </c>
      <c r="D6" s="464"/>
      <c r="E6" s="464"/>
      <c r="F6" s="464"/>
      <c r="G6" s="465"/>
      <c r="H6" s="469" t="str">
        <f>IFERROR(VLOOKUP(VLOOKUP(B6,natu,3,0),buin,8,0),"")</f>
        <v/>
      </c>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1"/>
      <c r="AH6" s="500" t="str">
        <f>IFERROR(VLOOKUP(VLOOKUP(B6,natu,3,0),buin,3,0),"")</f>
        <v/>
      </c>
      <c r="AI6" s="501"/>
      <c r="AJ6" s="501"/>
      <c r="AK6" s="501"/>
      <c r="AL6" s="502" t="str">
        <f>IFERROR(VLOOKUP(VLOOKUP(B6,natu,3,0),buin,7,0),"")</f>
        <v/>
      </c>
      <c r="AM6" s="503"/>
      <c r="AN6" s="503"/>
      <c r="AO6" s="503"/>
      <c r="AP6" s="503"/>
      <c r="AQ6" s="503"/>
      <c r="AR6" s="503"/>
      <c r="AS6" s="503"/>
      <c r="AT6" s="503"/>
      <c r="AU6" s="503"/>
      <c r="AV6" s="503"/>
      <c r="AW6" s="503"/>
      <c r="AX6" s="504"/>
      <c r="AY6" s="483" t="str">
        <f>IFERROR(VLOOKUP(VLOOKUP(B6,natu,3,0),buin,6,0),"")</f>
        <v/>
      </c>
      <c r="AZ6" s="484"/>
      <c r="BA6" s="484"/>
      <c r="BB6" s="484"/>
      <c r="BC6" s="484"/>
      <c r="BD6" s="484"/>
      <c r="BE6" s="484"/>
      <c r="BF6" s="484"/>
      <c r="BG6" s="485"/>
      <c r="BH6" s="492"/>
      <c r="BI6" s="493"/>
      <c r="BJ6" s="493"/>
      <c r="BK6" s="493"/>
      <c r="BL6" s="493"/>
      <c r="BM6" s="494"/>
      <c r="BN6" s="492"/>
      <c r="BO6" s="493"/>
      <c r="BP6" s="493"/>
      <c r="BQ6" s="493"/>
      <c r="BR6" s="493"/>
      <c r="BS6" s="494"/>
      <c r="BT6" s="472" t="s">
        <v>262</v>
      </c>
      <c r="BU6" s="473"/>
      <c r="BV6" s="473"/>
      <c r="BW6" s="473"/>
      <c r="BX6" s="472" t="s">
        <v>262</v>
      </c>
      <c r="BY6" s="473"/>
      <c r="BZ6" s="473"/>
      <c r="CA6" s="474"/>
      <c r="CB6" s="430" t="str">
        <f>IFERROR(VLOOKUP(VLOOKUP(B6,natu,3,0),buin,9,0),"")</f>
        <v/>
      </c>
      <c r="CC6" s="431"/>
      <c r="CD6" s="431"/>
      <c r="CE6" s="431"/>
      <c r="CF6" s="431"/>
      <c r="CG6" s="431"/>
      <c r="CH6" s="431"/>
      <c r="CI6" s="431"/>
      <c r="CJ6" s="431"/>
      <c r="CK6" s="431"/>
      <c r="CL6" s="431"/>
      <c r="CM6" s="431"/>
      <c r="CN6" s="431"/>
      <c r="CO6" s="431"/>
      <c r="CP6" s="431"/>
      <c r="CQ6" s="431"/>
      <c r="CR6" s="431"/>
      <c r="CS6" s="431"/>
      <c r="CT6" s="452"/>
      <c r="CU6" s="452"/>
      <c r="CV6" s="452"/>
      <c r="CW6" s="452"/>
      <c r="CX6" s="452"/>
      <c r="CY6" s="452"/>
      <c r="CZ6" s="452"/>
      <c r="DA6" s="452"/>
      <c r="DB6" s="453"/>
      <c r="DC6" s="170"/>
      <c r="DD6" s="498" t="s">
        <v>270</v>
      </c>
    </row>
    <row r="7" spans="1:108" ht="26.1" customHeight="1">
      <c r="A7" s="456"/>
      <c r="B7" s="203"/>
      <c r="C7" s="466"/>
      <c r="D7" s="467"/>
      <c r="E7" s="467"/>
      <c r="F7" s="467"/>
      <c r="G7" s="468"/>
      <c r="H7" s="489" t="str">
        <f>IFERROR(VLOOKUP(VLOOKUP(B6,natu,3,0),buin,2,0),"")</f>
        <v/>
      </c>
      <c r="I7" s="490"/>
      <c r="J7" s="490"/>
      <c r="K7" s="490"/>
      <c r="L7" s="490"/>
      <c r="M7" s="490"/>
      <c r="N7" s="490"/>
      <c r="O7" s="490"/>
      <c r="P7" s="490"/>
      <c r="Q7" s="490"/>
      <c r="R7" s="490"/>
      <c r="S7" s="490"/>
      <c r="T7" s="490"/>
      <c r="U7" s="490"/>
      <c r="V7" s="490"/>
      <c r="W7" s="490"/>
      <c r="X7" s="490"/>
      <c r="Y7" s="490"/>
      <c r="Z7" s="490"/>
      <c r="AA7" s="490"/>
      <c r="AB7" s="490"/>
      <c r="AC7" s="490"/>
      <c r="AD7" s="490"/>
      <c r="AE7" s="490"/>
      <c r="AF7" s="490"/>
      <c r="AG7" s="491"/>
      <c r="AH7" s="500"/>
      <c r="AI7" s="501"/>
      <c r="AJ7" s="501"/>
      <c r="AK7" s="501"/>
      <c r="AL7" s="505"/>
      <c r="AM7" s="506"/>
      <c r="AN7" s="506"/>
      <c r="AO7" s="506"/>
      <c r="AP7" s="506"/>
      <c r="AQ7" s="506"/>
      <c r="AR7" s="506"/>
      <c r="AS7" s="506"/>
      <c r="AT7" s="506"/>
      <c r="AU7" s="506"/>
      <c r="AV7" s="506"/>
      <c r="AW7" s="506"/>
      <c r="AX7" s="507"/>
      <c r="AY7" s="486"/>
      <c r="AZ7" s="487"/>
      <c r="BA7" s="487"/>
      <c r="BB7" s="487"/>
      <c r="BC7" s="487"/>
      <c r="BD7" s="487"/>
      <c r="BE7" s="487"/>
      <c r="BF7" s="487"/>
      <c r="BG7" s="488"/>
      <c r="BH7" s="495"/>
      <c r="BI7" s="496"/>
      <c r="BJ7" s="496"/>
      <c r="BK7" s="496"/>
      <c r="BL7" s="496"/>
      <c r="BM7" s="497"/>
      <c r="BN7" s="495"/>
      <c r="BO7" s="496"/>
      <c r="BP7" s="496"/>
      <c r="BQ7" s="496"/>
      <c r="BR7" s="496"/>
      <c r="BS7" s="497"/>
      <c r="BT7" s="475"/>
      <c r="BU7" s="436"/>
      <c r="BV7" s="436"/>
      <c r="BW7" s="436"/>
      <c r="BX7" s="475"/>
      <c r="BY7" s="436"/>
      <c r="BZ7" s="436"/>
      <c r="CA7" s="476"/>
      <c r="CB7" s="511" t="str">
        <f>IFERROR(VLOOKUP(VLOOKUP(B6,natu,3,0),buin,4,0),"")</f>
        <v/>
      </c>
      <c r="CC7" s="512"/>
      <c r="CD7" s="512"/>
      <c r="CE7" s="512"/>
      <c r="CF7" s="512"/>
      <c r="CG7" s="512"/>
      <c r="CH7" s="512"/>
      <c r="CI7" s="512"/>
      <c r="CJ7" s="512"/>
      <c r="CK7" s="512"/>
      <c r="CL7" s="512"/>
      <c r="CM7" s="512"/>
      <c r="CN7" s="512"/>
      <c r="CO7" s="512"/>
      <c r="CP7" s="512"/>
      <c r="CQ7" s="512"/>
      <c r="CR7" s="512"/>
      <c r="CS7" s="512"/>
      <c r="CT7" s="454"/>
      <c r="CU7" s="454"/>
      <c r="CV7" s="454"/>
      <c r="CW7" s="454"/>
      <c r="CX7" s="454"/>
      <c r="CY7" s="454"/>
      <c r="CZ7" s="454"/>
      <c r="DA7" s="454"/>
      <c r="DB7" s="455"/>
      <c r="DC7" s="170"/>
      <c r="DD7" s="499"/>
    </row>
    <row r="8" spans="1:108" ht="12" customHeight="1">
      <c r="A8" s="456"/>
      <c r="B8" s="203">
        <v>2</v>
      </c>
      <c r="C8" s="463" t="s">
        <v>271</v>
      </c>
      <c r="D8" s="464"/>
      <c r="E8" s="464"/>
      <c r="F8" s="464"/>
      <c r="G8" s="465"/>
      <c r="H8" s="469" t="str">
        <f>IFERROR(VLOOKUP(VLOOKUP(B8,natu,3,0),buin,8,0),"")</f>
        <v/>
      </c>
      <c r="I8" s="470"/>
      <c r="J8" s="470"/>
      <c r="K8" s="470"/>
      <c r="L8" s="470"/>
      <c r="M8" s="470"/>
      <c r="N8" s="470"/>
      <c r="O8" s="470"/>
      <c r="P8" s="470"/>
      <c r="Q8" s="470"/>
      <c r="R8" s="470"/>
      <c r="S8" s="470"/>
      <c r="T8" s="470"/>
      <c r="U8" s="470"/>
      <c r="V8" s="470"/>
      <c r="W8" s="470"/>
      <c r="X8" s="470"/>
      <c r="Y8" s="470"/>
      <c r="Z8" s="470"/>
      <c r="AA8" s="470"/>
      <c r="AB8" s="470"/>
      <c r="AC8" s="470"/>
      <c r="AD8" s="470"/>
      <c r="AE8" s="470"/>
      <c r="AF8" s="470"/>
      <c r="AG8" s="471"/>
      <c r="AH8" s="500" t="str">
        <f>IFERROR(VLOOKUP(VLOOKUP(B8,natu,3,0),buin,3,0),"")</f>
        <v/>
      </c>
      <c r="AI8" s="501"/>
      <c r="AJ8" s="501"/>
      <c r="AK8" s="501"/>
      <c r="AL8" s="477" t="str">
        <f>IFERROR(VLOOKUP(VLOOKUP(B8,natu,3,0),buin,7,0),"")</f>
        <v/>
      </c>
      <c r="AM8" s="478"/>
      <c r="AN8" s="478"/>
      <c r="AO8" s="478"/>
      <c r="AP8" s="478"/>
      <c r="AQ8" s="478"/>
      <c r="AR8" s="478"/>
      <c r="AS8" s="478"/>
      <c r="AT8" s="478"/>
      <c r="AU8" s="478"/>
      <c r="AV8" s="478"/>
      <c r="AW8" s="478"/>
      <c r="AX8" s="479"/>
      <c r="AY8" s="483" t="str">
        <f>IFERROR(VLOOKUP(VLOOKUP(B8,natu,3,0),buin,6,0),"")</f>
        <v/>
      </c>
      <c r="AZ8" s="484"/>
      <c r="BA8" s="484"/>
      <c r="BB8" s="484"/>
      <c r="BC8" s="484"/>
      <c r="BD8" s="484"/>
      <c r="BE8" s="484"/>
      <c r="BF8" s="484"/>
      <c r="BG8" s="485"/>
      <c r="BH8" s="492"/>
      <c r="BI8" s="493"/>
      <c r="BJ8" s="493"/>
      <c r="BK8" s="493"/>
      <c r="BL8" s="493"/>
      <c r="BM8" s="494"/>
      <c r="BN8" s="493"/>
      <c r="BO8" s="493"/>
      <c r="BP8" s="493"/>
      <c r="BQ8" s="493"/>
      <c r="BR8" s="493"/>
      <c r="BS8" s="494"/>
      <c r="BT8" s="472" t="s">
        <v>262</v>
      </c>
      <c r="BU8" s="473"/>
      <c r="BV8" s="473"/>
      <c r="BW8" s="473"/>
      <c r="BX8" s="472" t="s">
        <v>262</v>
      </c>
      <c r="BY8" s="473"/>
      <c r="BZ8" s="473"/>
      <c r="CA8" s="474"/>
      <c r="CB8" s="430" t="str">
        <f>IFERROR(VLOOKUP(VLOOKUP(B8,natu,3,0),buin,9,0),"")</f>
        <v/>
      </c>
      <c r="CC8" s="431"/>
      <c r="CD8" s="431"/>
      <c r="CE8" s="431"/>
      <c r="CF8" s="431"/>
      <c r="CG8" s="431"/>
      <c r="CH8" s="431"/>
      <c r="CI8" s="431"/>
      <c r="CJ8" s="431"/>
      <c r="CK8" s="431"/>
      <c r="CL8" s="431"/>
      <c r="CM8" s="431"/>
      <c r="CN8" s="431"/>
      <c r="CO8" s="431"/>
      <c r="CP8" s="431"/>
      <c r="CQ8" s="431"/>
      <c r="CR8" s="431"/>
      <c r="CS8" s="431"/>
      <c r="CT8" s="452"/>
      <c r="CU8" s="452"/>
      <c r="CV8" s="452"/>
      <c r="CW8" s="452"/>
      <c r="CX8" s="452"/>
      <c r="CY8" s="452"/>
      <c r="CZ8" s="452"/>
      <c r="DA8" s="452"/>
      <c r="DB8" s="453"/>
      <c r="DC8" s="170"/>
      <c r="DD8" s="499"/>
    </row>
    <row r="9" spans="1:108" ht="26.1" customHeight="1">
      <c r="A9" s="456"/>
      <c r="B9" s="203"/>
      <c r="C9" s="466"/>
      <c r="D9" s="467"/>
      <c r="E9" s="467"/>
      <c r="F9" s="467"/>
      <c r="G9" s="468"/>
      <c r="H9" s="508" t="str">
        <f>IFERROR(VLOOKUP(VLOOKUP(B8,natu,3,0),buin,2,0),"")</f>
        <v/>
      </c>
      <c r="I9" s="509"/>
      <c r="J9" s="509"/>
      <c r="K9" s="509"/>
      <c r="L9" s="509"/>
      <c r="M9" s="509"/>
      <c r="N9" s="509"/>
      <c r="O9" s="509"/>
      <c r="P9" s="509"/>
      <c r="Q9" s="509"/>
      <c r="R9" s="509"/>
      <c r="S9" s="509"/>
      <c r="T9" s="509"/>
      <c r="U9" s="509"/>
      <c r="V9" s="509"/>
      <c r="W9" s="509"/>
      <c r="X9" s="509"/>
      <c r="Y9" s="509"/>
      <c r="Z9" s="509"/>
      <c r="AA9" s="509"/>
      <c r="AB9" s="509"/>
      <c r="AC9" s="509"/>
      <c r="AD9" s="509"/>
      <c r="AE9" s="509"/>
      <c r="AF9" s="509"/>
      <c r="AG9" s="510"/>
      <c r="AH9" s="500"/>
      <c r="AI9" s="501"/>
      <c r="AJ9" s="501"/>
      <c r="AK9" s="501"/>
      <c r="AL9" s="480"/>
      <c r="AM9" s="481"/>
      <c r="AN9" s="481"/>
      <c r="AO9" s="481"/>
      <c r="AP9" s="481"/>
      <c r="AQ9" s="481"/>
      <c r="AR9" s="481"/>
      <c r="AS9" s="481"/>
      <c r="AT9" s="481"/>
      <c r="AU9" s="481"/>
      <c r="AV9" s="481"/>
      <c r="AW9" s="481"/>
      <c r="AX9" s="482"/>
      <c r="AY9" s="486"/>
      <c r="AZ9" s="487"/>
      <c r="BA9" s="487"/>
      <c r="BB9" s="487"/>
      <c r="BC9" s="487"/>
      <c r="BD9" s="487"/>
      <c r="BE9" s="487"/>
      <c r="BF9" s="487"/>
      <c r="BG9" s="488"/>
      <c r="BH9" s="495"/>
      <c r="BI9" s="496"/>
      <c r="BJ9" s="496"/>
      <c r="BK9" s="496"/>
      <c r="BL9" s="496"/>
      <c r="BM9" s="497"/>
      <c r="BN9" s="496"/>
      <c r="BO9" s="496"/>
      <c r="BP9" s="496"/>
      <c r="BQ9" s="496"/>
      <c r="BR9" s="496"/>
      <c r="BS9" s="497"/>
      <c r="BT9" s="475"/>
      <c r="BU9" s="436"/>
      <c r="BV9" s="436"/>
      <c r="BW9" s="436"/>
      <c r="BX9" s="475"/>
      <c r="BY9" s="436"/>
      <c r="BZ9" s="436"/>
      <c r="CA9" s="476"/>
      <c r="CB9" s="511" t="str">
        <f>IFERROR(VLOOKUP(VLOOKUP(B8,natu,3,0),buin,4,0),"")</f>
        <v/>
      </c>
      <c r="CC9" s="512"/>
      <c r="CD9" s="512"/>
      <c r="CE9" s="512"/>
      <c r="CF9" s="512"/>
      <c r="CG9" s="512"/>
      <c r="CH9" s="512"/>
      <c r="CI9" s="512"/>
      <c r="CJ9" s="512"/>
      <c r="CK9" s="512"/>
      <c r="CL9" s="512"/>
      <c r="CM9" s="512"/>
      <c r="CN9" s="512"/>
      <c r="CO9" s="512"/>
      <c r="CP9" s="512"/>
      <c r="CQ9" s="512"/>
      <c r="CR9" s="512"/>
      <c r="CS9" s="512"/>
      <c r="CT9" s="454"/>
      <c r="CU9" s="454"/>
      <c r="CV9" s="454"/>
      <c r="CW9" s="454"/>
      <c r="CX9" s="454"/>
      <c r="CY9" s="454"/>
      <c r="CZ9" s="454"/>
      <c r="DA9" s="454"/>
      <c r="DB9" s="455"/>
      <c r="DC9" s="170"/>
      <c r="DD9" s="499"/>
    </row>
    <row r="10" spans="1:108" ht="12" customHeight="1">
      <c r="A10" s="456"/>
      <c r="B10" s="203">
        <v>3</v>
      </c>
      <c r="C10" s="463" t="s">
        <v>272</v>
      </c>
      <c r="D10" s="464"/>
      <c r="E10" s="464"/>
      <c r="F10" s="464"/>
      <c r="G10" s="465"/>
      <c r="H10" s="469" t="str">
        <f>IFERROR(VLOOKUP(VLOOKUP(B10,natu,3,0),buin,8,0),"")</f>
        <v/>
      </c>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1"/>
      <c r="AH10" s="500" t="str">
        <f>IFERROR(VLOOKUP(VLOOKUP(B10,natu,3,0),buin,3,0),"")</f>
        <v/>
      </c>
      <c r="AI10" s="501"/>
      <c r="AJ10" s="501"/>
      <c r="AK10" s="501"/>
      <c r="AL10" s="477" t="str">
        <f>IFERROR(VLOOKUP(VLOOKUP(B10,natu,3,0),buin,7,0),"")</f>
        <v/>
      </c>
      <c r="AM10" s="478"/>
      <c r="AN10" s="478"/>
      <c r="AO10" s="478"/>
      <c r="AP10" s="478"/>
      <c r="AQ10" s="478"/>
      <c r="AR10" s="478"/>
      <c r="AS10" s="478"/>
      <c r="AT10" s="478"/>
      <c r="AU10" s="478"/>
      <c r="AV10" s="478"/>
      <c r="AW10" s="478"/>
      <c r="AX10" s="479"/>
      <c r="AY10" s="483" t="str">
        <f>IFERROR(VLOOKUP(VLOOKUP(B10,natu,3,0),buin,6,0),"")</f>
        <v/>
      </c>
      <c r="AZ10" s="484"/>
      <c r="BA10" s="484"/>
      <c r="BB10" s="484"/>
      <c r="BC10" s="484"/>
      <c r="BD10" s="484"/>
      <c r="BE10" s="484"/>
      <c r="BF10" s="484"/>
      <c r="BG10" s="485"/>
      <c r="BH10" s="492"/>
      <c r="BI10" s="493"/>
      <c r="BJ10" s="493"/>
      <c r="BK10" s="493"/>
      <c r="BL10" s="493"/>
      <c r="BM10" s="494"/>
      <c r="BN10" s="493"/>
      <c r="BO10" s="493"/>
      <c r="BP10" s="493"/>
      <c r="BQ10" s="493"/>
      <c r="BR10" s="493"/>
      <c r="BS10" s="494"/>
      <c r="BT10" s="472" t="s">
        <v>262</v>
      </c>
      <c r="BU10" s="473"/>
      <c r="BV10" s="473"/>
      <c r="BW10" s="473"/>
      <c r="BX10" s="472" t="s">
        <v>262</v>
      </c>
      <c r="BY10" s="473"/>
      <c r="BZ10" s="473"/>
      <c r="CA10" s="474"/>
      <c r="CB10" s="430" t="str">
        <f>IFERROR(VLOOKUP(VLOOKUP(B10,natu,3,0),buin,9,0),"")</f>
        <v/>
      </c>
      <c r="CC10" s="431"/>
      <c r="CD10" s="431"/>
      <c r="CE10" s="431"/>
      <c r="CF10" s="431"/>
      <c r="CG10" s="431"/>
      <c r="CH10" s="431"/>
      <c r="CI10" s="431"/>
      <c r="CJ10" s="431"/>
      <c r="CK10" s="431"/>
      <c r="CL10" s="431"/>
      <c r="CM10" s="431"/>
      <c r="CN10" s="431"/>
      <c r="CO10" s="431"/>
      <c r="CP10" s="431"/>
      <c r="CQ10" s="431"/>
      <c r="CR10" s="431"/>
      <c r="CS10" s="431"/>
      <c r="CT10" s="452"/>
      <c r="CU10" s="452"/>
      <c r="CV10" s="452"/>
      <c r="CW10" s="452"/>
      <c r="CX10" s="452"/>
      <c r="CY10" s="452"/>
      <c r="CZ10" s="452"/>
      <c r="DA10" s="452"/>
      <c r="DB10" s="453"/>
      <c r="DC10" s="170"/>
      <c r="DD10" s="499"/>
    </row>
    <row r="11" spans="1:108" ht="26.1" customHeight="1">
      <c r="A11" s="456"/>
      <c r="B11" s="203"/>
      <c r="C11" s="466"/>
      <c r="D11" s="467"/>
      <c r="E11" s="467"/>
      <c r="F11" s="467"/>
      <c r="G11" s="468"/>
      <c r="H11" s="489" t="str">
        <f>IFERROR(VLOOKUP(VLOOKUP(B10,natu,3,0),buin,2,0),"")</f>
        <v/>
      </c>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1"/>
      <c r="AH11" s="500"/>
      <c r="AI11" s="501"/>
      <c r="AJ11" s="501"/>
      <c r="AK11" s="501"/>
      <c r="AL11" s="480"/>
      <c r="AM11" s="481"/>
      <c r="AN11" s="481"/>
      <c r="AO11" s="481"/>
      <c r="AP11" s="481"/>
      <c r="AQ11" s="481"/>
      <c r="AR11" s="481"/>
      <c r="AS11" s="481"/>
      <c r="AT11" s="481"/>
      <c r="AU11" s="481"/>
      <c r="AV11" s="481"/>
      <c r="AW11" s="481"/>
      <c r="AX11" s="482"/>
      <c r="AY11" s="486"/>
      <c r="AZ11" s="487"/>
      <c r="BA11" s="487"/>
      <c r="BB11" s="487"/>
      <c r="BC11" s="487"/>
      <c r="BD11" s="487"/>
      <c r="BE11" s="487"/>
      <c r="BF11" s="487"/>
      <c r="BG11" s="488"/>
      <c r="BH11" s="495"/>
      <c r="BI11" s="496"/>
      <c r="BJ11" s="496"/>
      <c r="BK11" s="496"/>
      <c r="BL11" s="496"/>
      <c r="BM11" s="497"/>
      <c r="BN11" s="496"/>
      <c r="BO11" s="496"/>
      <c r="BP11" s="496"/>
      <c r="BQ11" s="496"/>
      <c r="BR11" s="496"/>
      <c r="BS11" s="497"/>
      <c r="BT11" s="475"/>
      <c r="BU11" s="436"/>
      <c r="BV11" s="436"/>
      <c r="BW11" s="436"/>
      <c r="BX11" s="475"/>
      <c r="BY11" s="436"/>
      <c r="BZ11" s="436"/>
      <c r="CA11" s="476"/>
      <c r="CB11" s="511" t="str">
        <f>IFERROR(VLOOKUP(VLOOKUP(B10,natu,3,0),buin,4,0),"")</f>
        <v/>
      </c>
      <c r="CC11" s="512"/>
      <c r="CD11" s="512"/>
      <c r="CE11" s="512"/>
      <c r="CF11" s="512"/>
      <c r="CG11" s="512"/>
      <c r="CH11" s="512"/>
      <c r="CI11" s="512"/>
      <c r="CJ11" s="512"/>
      <c r="CK11" s="512"/>
      <c r="CL11" s="512"/>
      <c r="CM11" s="512"/>
      <c r="CN11" s="512"/>
      <c r="CO11" s="512"/>
      <c r="CP11" s="512"/>
      <c r="CQ11" s="512"/>
      <c r="CR11" s="512"/>
      <c r="CS11" s="512"/>
      <c r="CT11" s="454"/>
      <c r="CU11" s="454"/>
      <c r="CV11" s="454"/>
      <c r="CW11" s="454"/>
      <c r="CX11" s="454"/>
      <c r="CY11" s="454"/>
      <c r="CZ11" s="454"/>
      <c r="DA11" s="454"/>
      <c r="DB11" s="455"/>
      <c r="DC11" s="170"/>
      <c r="DD11" s="499"/>
    </row>
    <row r="12" spans="1:108" ht="12" customHeight="1">
      <c r="A12" s="456"/>
      <c r="B12" s="203">
        <v>4</v>
      </c>
      <c r="C12" s="463" t="s">
        <v>273</v>
      </c>
      <c r="D12" s="464"/>
      <c r="E12" s="464"/>
      <c r="F12" s="464"/>
      <c r="G12" s="465"/>
      <c r="H12" s="469" t="str">
        <f>IFERROR(VLOOKUP(VLOOKUP(B12,natu,3,0),buin,8,0),"")</f>
        <v/>
      </c>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1"/>
      <c r="AH12" s="500" t="str">
        <f>IFERROR(VLOOKUP(VLOOKUP(B12,natu,3,0),buin,3,0),"")</f>
        <v/>
      </c>
      <c r="AI12" s="501"/>
      <c r="AJ12" s="501"/>
      <c r="AK12" s="501"/>
      <c r="AL12" s="477" t="str">
        <f>IFERROR(VLOOKUP(VLOOKUP(B12,natu,3,0),buin,7,0),"")</f>
        <v/>
      </c>
      <c r="AM12" s="478"/>
      <c r="AN12" s="478"/>
      <c r="AO12" s="478"/>
      <c r="AP12" s="478"/>
      <c r="AQ12" s="478"/>
      <c r="AR12" s="478"/>
      <c r="AS12" s="478"/>
      <c r="AT12" s="478"/>
      <c r="AU12" s="478"/>
      <c r="AV12" s="478"/>
      <c r="AW12" s="478"/>
      <c r="AX12" s="479"/>
      <c r="AY12" s="483" t="str">
        <f>IFERROR(VLOOKUP(VLOOKUP(B12,natu,3,0),buin,6,0),"")</f>
        <v/>
      </c>
      <c r="AZ12" s="484"/>
      <c r="BA12" s="484"/>
      <c r="BB12" s="484"/>
      <c r="BC12" s="484"/>
      <c r="BD12" s="484"/>
      <c r="BE12" s="484"/>
      <c r="BF12" s="484"/>
      <c r="BG12" s="485"/>
      <c r="BH12" s="492"/>
      <c r="BI12" s="493"/>
      <c r="BJ12" s="493"/>
      <c r="BK12" s="493"/>
      <c r="BL12" s="493"/>
      <c r="BM12" s="494"/>
      <c r="BN12" s="493"/>
      <c r="BO12" s="493"/>
      <c r="BP12" s="493"/>
      <c r="BQ12" s="493"/>
      <c r="BR12" s="493"/>
      <c r="BS12" s="494"/>
      <c r="BT12" s="472" t="s">
        <v>262</v>
      </c>
      <c r="BU12" s="473"/>
      <c r="BV12" s="473"/>
      <c r="BW12" s="473"/>
      <c r="BX12" s="472" t="s">
        <v>262</v>
      </c>
      <c r="BY12" s="473"/>
      <c r="BZ12" s="473"/>
      <c r="CA12" s="474"/>
      <c r="CB12" s="430" t="str">
        <f>IFERROR(VLOOKUP(VLOOKUP(B12,natu,3,0),buin,9,0),"")</f>
        <v/>
      </c>
      <c r="CC12" s="431"/>
      <c r="CD12" s="431"/>
      <c r="CE12" s="431"/>
      <c r="CF12" s="431"/>
      <c r="CG12" s="431"/>
      <c r="CH12" s="431"/>
      <c r="CI12" s="431"/>
      <c r="CJ12" s="431"/>
      <c r="CK12" s="431"/>
      <c r="CL12" s="431"/>
      <c r="CM12" s="431"/>
      <c r="CN12" s="431"/>
      <c r="CO12" s="431"/>
      <c r="CP12" s="431"/>
      <c r="CQ12" s="431"/>
      <c r="CR12" s="431"/>
      <c r="CS12" s="431"/>
      <c r="CT12" s="452"/>
      <c r="CU12" s="452"/>
      <c r="CV12" s="452"/>
      <c r="CW12" s="452"/>
      <c r="CX12" s="452"/>
      <c r="CY12" s="452"/>
      <c r="CZ12" s="452"/>
      <c r="DA12" s="452"/>
      <c r="DB12" s="453"/>
      <c r="DC12" s="170"/>
      <c r="DD12" s="499"/>
    </row>
    <row r="13" spans="1:108" ht="26.1" customHeight="1">
      <c r="A13" s="456"/>
      <c r="B13" s="203"/>
      <c r="C13" s="466"/>
      <c r="D13" s="467"/>
      <c r="E13" s="467"/>
      <c r="F13" s="467"/>
      <c r="G13" s="468"/>
      <c r="H13" s="489" t="str">
        <f>IFERROR(VLOOKUP(VLOOKUP(B12,natu,3,0),buin,2,0),"")</f>
        <v/>
      </c>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1"/>
      <c r="AH13" s="500"/>
      <c r="AI13" s="501"/>
      <c r="AJ13" s="501"/>
      <c r="AK13" s="501"/>
      <c r="AL13" s="480"/>
      <c r="AM13" s="481"/>
      <c r="AN13" s="481"/>
      <c r="AO13" s="481"/>
      <c r="AP13" s="481"/>
      <c r="AQ13" s="481"/>
      <c r="AR13" s="481"/>
      <c r="AS13" s="481"/>
      <c r="AT13" s="481"/>
      <c r="AU13" s="481"/>
      <c r="AV13" s="481"/>
      <c r="AW13" s="481"/>
      <c r="AX13" s="482"/>
      <c r="AY13" s="486"/>
      <c r="AZ13" s="487"/>
      <c r="BA13" s="487"/>
      <c r="BB13" s="487"/>
      <c r="BC13" s="487"/>
      <c r="BD13" s="487"/>
      <c r="BE13" s="487"/>
      <c r="BF13" s="487"/>
      <c r="BG13" s="488"/>
      <c r="BH13" s="495"/>
      <c r="BI13" s="496"/>
      <c r="BJ13" s="496"/>
      <c r="BK13" s="496"/>
      <c r="BL13" s="496"/>
      <c r="BM13" s="497"/>
      <c r="BN13" s="496"/>
      <c r="BO13" s="496"/>
      <c r="BP13" s="496"/>
      <c r="BQ13" s="496"/>
      <c r="BR13" s="496"/>
      <c r="BS13" s="497"/>
      <c r="BT13" s="475"/>
      <c r="BU13" s="436"/>
      <c r="BV13" s="436"/>
      <c r="BW13" s="436"/>
      <c r="BX13" s="475"/>
      <c r="BY13" s="436"/>
      <c r="BZ13" s="436"/>
      <c r="CA13" s="476"/>
      <c r="CB13" s="511" t="str">
        <f>IFERROR(VLOOKUP(VLOOKUP(B12,natu,3,0),buin,4,0),"")</f>
        <v/>
      </c>
      <c r="CC13" s="512"/>
      <c r="CD13" s="512"/>
      <c r="CE13" s="512"/>
      <c r="CF13" s="512"/>
      <c r="CG13" s="512"/>
      <c r="CH13" s="512"/>
      <c r="CI13" s="512"/>
      <c r="CJ13" s="512"/>
      <c r="CK13" s="512"/>
      <c r="CL13" s="512"/>
      <c r="CM13" s="512"/>
      <c r="CN13" s="512"/>
      <c r="CO13" s="512"/>
      <c r="CP13" s="512"/>
      <c r="CQ13" s="512"/>
      <c r="CR13" s="512"/>
      <c r="CS13" s="512"/>
      <c r="CT13" s="454"/>
      <c r="CU13" s="454"/>
      <c r="CV13" s="454"/>
      <c r="CW13" s="454"/>
      <c r="CX13" s="454"/>
      <c r="CY13" s="454"/>
      <c r="CZ13" s="454"/>
      <c r="DA13" s="454"/>
      <c r="DB13" s="455"/>
      <c r="DC13" s="170"/>
      <c r="DD13" s="499"/>
    </row>
    <row r="14" spans="1:108" ht="12" customHeight="1">
      <c r="A14" s="456"/>
      <c r="B14" s="203">
        <v>5</v>
      </c>
      <c r="C14" s="463" t="s">
        <v>274</v>
      </c>
      <c r="D14" s="464"/>
      <c r="E14" s="464"/>
      <c r="F14" s="464"/>
      <c r="G14" s="465"/>
      <c r="H14" s="469" t="str">
        <f>IFERROR(VLOOKUP(VLOOKUP(B14,natu,3,0),buin,8,0),"")</f>
        <v/>
      </c>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1"/>
      <c r="AH14" s="500" t="str">
        <f>IFERROR(VLOOKUP(VLOOKUP(B14,natu,3,0),buin,3,0),"")</f>
        <v/>
      </c>
      <c r="AI14" s="501"/>
      <c r="AJ14" s="501"/>
      <c r="AK14" s="501"/>
      <c r="AL14" s="477" t="str">
        <f>IFERROR(VLOOKUP(VLOOKUP(B14,natu,3,0),buin,7,0),"")</f>
        <v/>
      </c>
      <c r="AM14" s="478"/>
      <c r="AN14" s="478"/>
      <c r="AO14" s="478"/>
      <c r="AP14" s="478"/>
      <c r="AQ14" s="478"/>
      <c r="AR14" s="478"/>
      <c r="AS14" s="478"/>
      <c r="AT14" s="478"/>
      <c r="AU14" s="478"/>
      <c r="AV14" s="478"/>
      <c r="AW14" s="478"/>
      <c r="AX14" s="479"/>
      <c r="AY14" s="483" t="str">
        <f>IFERROR(VLOOKUP(VLOOKUP(B14,natu,3,0),buin,6,0),"")</f>
        <v/>
      </c>
      <c r="AZ14" s="484"/>
      <c r="BA14" s="484"/>
      <c r="BB14" s="484"/>
      <c r="BC14" s="484"/>
      <c r="BD14" s="484"/>
      <c r="BE14" s="484"/>
      <c r="BF14" s="484"/>
      <c r="BG14" s="485"/>
      <c r="BH14" s="492"/>
      <c r="BI14" s="493"/>
      <c r="BJ14" s="493"/>
      <c r="BK14" s="493"/>
      <c r="BL14" s="493"/>
      <c r="BM14" s="494"/>
      <c r="BN14" s="493"/>
      <c r="BO14" s="493"/>
      <c r="BP14" s="493"/>
      <c r="BQ14" s="493"/>
      <c r="BR14" s="493"/>
      <c r="BS14" s="494"/>
      <c r="BT14" s="472" t="s">
        <v>262</v>
      </c>
      <c r="BU14" s="473"/>
      <c r="BV14" s="473"/>
      <c r="BW14" s="473"/>
      <c r="BX14" s="472" t="s">
        <v>262</v>
      </c>
      <c r="BY14" s="473"/>
      <c r="BZ14" s="473"/>
      <c r="CA14" s="474"/>
      <c r="CB14" s="430" t="str">
        <f>IFERROR(VLOOKUP(VLOOKUP(B14,natu,3,0),buin,9,0),"")</f>
        <v/>
      </c>
      <c r="CC14" s="431"/>
      <c r="CD14" s="431"/>
      <c r="CE14" s="431"/>
      <c r="CF14" s="431"/>
      <c r="CG14" s="431"/>
      <c r="CH14" s="431"/>
      <c r="CI14" s="431"/>
      <c r="CJ14" s="431"/>
      <c r="CK14" s="431"/>
      <c r="CL14" s="431"/>
      <c r="CM14" s="431"/>
      <c r="CN14" s="431"/>
      <c r="CO14" s="431"/>
      <c r="CP14" s="431"/>
      <c r="CQ14" s="431"/>
      <c r="CR14" s="431"/>
      <c r="CS14" s="431"/>
      <c r="CT14" s="452"/>
      <c r="CU14" s="452"/>
      <c r="CV14" s="452"/>
      <c r="CW14" s="452"/>
      <c r="CX14" s="452"/>
      <c r="CY14" s="452"/>
      <c r="CZ14" s="452"/>
      <c r="DA14" s="452"/>
      <c r="DB14" s="453"/>
      <c r="DC14" s="170"/>
      <c r="DD14" s="499"/>
    </row>
    <row r="15" spans="1:108" ht="26.1" customHeight="1">
      <c r="A15" s="456"/>
      <c r="B15" s="203"/>
      <c r="C15" s="466"/>
      <c r="D15" s="467"/>
      <c r="E15" s="467"/>
      <c r="F15" s="467"/>
      <c r="G15" s="468"/>
      <c r="H15" s="489" t="str">
        <f>IFERROR(VLOOKUP(VLOOKUP(B14,natu,3,0),buin,2,0),"")</f>
        <v/>
      </c>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1"/>
      <c r="AH15" s="500"/>
      <c r="AI15" s="501"/>
      <c r="AJ15" s="501"/>
      <c r="AK15" s="501"/>
      <c r="AL15" s="480"/>
      <c r="AM15" s="481"/>
      <c r="AN15" s="481"/>
      <c r="AO15" s="481"/>
      <c r="AP15" s="481"/>
      <c r="AQ15" s="481"/>
      <c r="AR15" s="481"/>
      <c r="AS15" s="481"/>
      <c r="AT15" s="481"/>
      <c r="AU15" s="481"/>
      <c r="AV15" s="481"/>
      <c r="AW15" s="481"/>
      <c r="AX15" s="482"/>
      <c r="AY15" s="486"/>
      <c r="AZ15" s="487"/>
      <c r="BA15" s="487"/>
      <c r="BB15" s="487"/>
      <c r="BC15" s="487"/>
      <c r="BD15" s="487"/>
      <c r="BE15" s="487"/>
      <c r="BF15" s="487"/>
      <c r="BG15" s="488"/>
      <c r="BH15" s="495"/>
      <c r="BI15" s="496"/>
      <c r="BJ15" s="496"/>
      <c r="BK15" s="496"/>
      <c r="BL15" s="496"/>
      <c r="BM15" s="497"/>
      <c r="BN15" s="496"/>
      <c r="BO15" s="496"/>
      <c r="BP15" s="496"/>
      <c r="BQ15" s="496"/>
      <c r="BR15" s="496"/>
      <c r="BS15" s="497"/>
      <c r="BT15" s="475"/>
      <c r="BU15" s="436"/>
      <c r="BV15" s="436"/>
      <c r="BW15" s="436"/>
      <c r="BX15" s="475"/>
      <c r="BY15" s="436"/>
      <c r="BZ15" s="436"/>
      <c r="CA15" s="476"/>
      <c r="CB15" s="511" t="str">
        <f>IFERROR(VLOOKUP(VLOOKUP(B14,natu,3,0),buin,4,0),"")</f>
        <v/>
      </c>
      <c r="CC15" s="512"/>
      <c r="CD15" s="512"/>
      <c r="CE15" s="512"/>
      <c r="CF15" s="512"/>
      <c r="CG15" s="512"/>
      <c r="CH15" s="512"/>
      <c r="CI15" s="512"/>
      <c r="CJ15" s="512"/>
      <c r="CK15" s="512"/>
      <c r="CL15" s="512"/>
      <c r="CM15" s="512"/>
      <c r="CN15" s="512"/>
      <c r="CO15" s="512"/>
      <c r="CP15" s="512"/>
      <c r="CQ15" s="512"/>
      <c r="CR15" s="512"/>
      <c r="CS15" s="512"/>
      <c r="CT15" s="454"/>
      <c r="CU15" s="454"/>
      <c r="CV15" s="454"/>
      <c r="CW15" s="454"/>
      <c r="CX15" s="454"/>
      <c r="CY15" s="454"/>
      <c r="CZ15" s="454"/>
      <c r="DA15" s="454"/>
      <c r="DB15" s="455"/>
      <c r="DC15" s="170"/>
      <c r="DD15" s="499"/>
    </row>
    <row r="16" spans="1:108" ht="12" customHeight="1">
      <c r="A16" s="456" t="s">
        <v>275</v>
      </c>
      <c r="B16" s="203">
        <v>6</v>
      </c>
      <c r="C16" s="463" t="s">
        <v>276</v>
      </c>
      <c r="D16" s="464"/>
      <c r="E16" s="464"/>
      <c r="F16" s="464"/>
      <c r="G16" s="465"/>
      <c r="H16" s="469" t="str">
        <f>IFERROR(VLOOKUP(VLOOKUP(B16,natu,3,0),buin,8,0),"")</f>
        <v/>
      </c>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1"/>
      <c r="AH16" s="500" t="str">
        <f>IFERROR(VLOOKUP(VLOOKUP(B16,natu,3,0),buin,3,0),"")</f>
        <v/>
      </c>
      <c r="AI16" s="501"/>
      <c r="AJ16" s="501"/>
      <c r="AK16" s="501"/>
      <c r="AL16" s="477" t="str">
        <f>IFERROR(VLOOKUP(VLOOKUP(B16,natu,3,0),buin,7,0),"")</f>
        <v/>
      </c>
      <c r="AM16" s="478"/>
      <c r="AN16" s="478"/>
      <c r="AO16" s="478"/>
      <c r="AP16" s="478"/>
      <c r="AQ16" s="478"/>
      <c r="AR16" s="478"/>
      <c r="AS16" s="478"/>
      <c r="AT16" s="478"/>
      <c r="AU16" s="478"/>
      <c r="AV16" s="478"/>
      <c r="AW16" s="478"/>
      <c r="AX16" s="479"/>
      <c r="AY16" s="483" t="str">
        <f>IFERROR(VLOOKUP(VLOOKUP(B16,natu,3,0),buin,6,0),"")</f>
        <v/>
      </c>
      <c r="AZ16" s="484"/>
      <c r="BA16" s="484"/>
      <c r="BB16" s="484"/>
      <c r="BC16" s="484"/>
      <c r="BD16" s="484"/>
      <c r="BE16" s="484"/>
      <c r="BF16" s="484"/>
      <c r="BG16" s="485"/>
      <c r="BH16" s="492"/>
      <c r="BI16" s="493"/>
      <c r="BJ16" s="493"/>
      <c r="BK16" s="493"/>
      <c r="BL16" s="493"/>
      <c r="BM16" s="494"/>
      <c r="BN16" s="493"/>
      <c r="BO16" s="493"/>
      <c r="BP16" s="493"/>
      <c r="BQ16" s="493"/>
      <c r="BR16" s="493"/>
      <c r="BS16" s="494"/>
      <c r="BT16" s="472" t="s">
        <v>262</v>
      </c>
      <c r="BU16" s="473"/>
      <c r="BV16" s="473"/>
      <c r="BW16" s="473"/>
      <c r="BX16" s="472" t="s">
        <v>262</v>
      </c>
      <c r="BY16" s="473"/>
      <c r="BZ16" s="473"/>
      <c r="CA16" s="474"/>
      <c r="CB16" s="430" t="str">
        <f>IFERROR(VLOOKUP(VLOOKUP(B16,natu,3,0),buin,9,0),"")</f>
        <v/>
      </c>
      <c r="CC16" s="431"/>
      <c r="CD16" s="431"/>
      <c r="CE16" s="431"/>
      <c r="CF16" s="431"/>
      <c r="CG16" s="431"/>
      <c r="CH16" s="431"/>
      <c r="CI16" s="431"/>
      <c r="CJ16" s="431"/>
      <c r="CK16" s="431"/>
      <c r="CL16" s="431"/>
      <c r="CM16" s="431"/>
      <c r="CN16" s="431"/>
      <c r="CO16" s="431"/>
      <c r="CP16" s="431"/>
      <c r="CQ16" s="431"/>
      <c r="CR16" s="431"/>
      <c r="CS16" s="431"/>
      <c r="CT16" s="452"/>
      <c r="CU16" s="452"/>
      <c r="CV16" s="452"/>
      <c r="CW16" s="452"/>
      <c r="CX16" s="452"/>
      <c r="CY16" s="452"/>
      <c r="CZ16" s="452"/>
      <c r="DA16" s="452"/>
      <c r="DB16" s="453"/>
      <c r="DC16" s="170"/>
      <c r="DD16" s="499"/>
    </row>
    <row r="17" spans="1:108" ht="26.1" customHeight="1">
      <c r="A17" s="456"/>
      <c r="B17" s="203"/>
      <c r="C17" s="466"/>
      <c r="D17" s="467"/>
      <c r="E17" s="467"/>
      <c r="F17" s="467"/>
      <c r="G17" s="468"/>
      <c r="H17" s="489" t="str">
        <f>IFERROR(VLOOKUP(VLOOKUP(B16,natu,3,0),buin,2,0),"")</f>
        <v/>
      </c>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1"/>
      <c r="AH17" s="500"/>
      <c r="AI17" s="501"/>
      <c r="AJ17" s="501"/>
      <c r="AK17" s="501"/>
      <c r="AL17" s="480"/>
      <c r="AM17" s="481"/>
      <c r="AN17" s="481"/>
      <c r="AO17" s="481"/>
      <c r="AP17" s="481"/>
      <c r="AQ17" s="481"/>
      <c r="AR17" s="481"/>
      <c r="AS17" s="481"/>
      <c r="AT17" s="481"/>
      <c r="AU17" s="481"/>
      <c r="AV17" s="481"/>
      <c r="AW17" s="481"/>
      <c r="AX17" s="482"/>
      <c r="AY17" s="486"/>
      <c r="AZ17" s="487"/>
      <c r="BA17" s="487"/>
      <c r="BB17" s="487"/>
      <c r="BC17" s="487"/>
      <c r="BD17" s="487"/>
      <c r="BE17" s="487"/>
      <c r="BF17" s="487"/>
      <c r="BG17" s="488"/>
      <c r="BH17" s="495"/>
      <c r="BI17" s="496"/>
      <c r="BJ17" s="496"/>
      <c r="BK17" s="496"/>
      <c r="BL17" s="496"/>
      <c r="BM17" s="497"/>
      <c r="BN17" s="496"/>
      <c r="BO17" s="496"/>
      <c r="BP17" s="496"/>
      <c r="BQ17" s="496"/>
      <c r="BR17" s="496"/>
      <c r="BS17" s="497"/>
      <c r="BT17" s="475"/>
      <c r="BU17" s="436"/>
      <c r="BV17" s="436"/>
      <c r="BW17" s="436"/>
      <c r="BX17" s="475"/>
      <c r="BY17" s="436"/>
      <c r="BZ17" s="436"/>
      <c r="CA17" s="476"/>
      <c r="CB17" s="511" t="str">
        <f>IFERROR(VLOOKUP(VLOOKUP(B16,natu,3,0),buin,4,0),"")</f>
        <v/>
      </c>
      <c r="CC17" s="512"/>
      <c r="CD17" s="512"/>
      <c r="CE17" s="512"/>
      <c r="CF17" s="512"/>
      <c r="CG17" s="512"/>
      <c r="CH17" s="512"/>
      <c r="CI17" s="512"/>
      <c r="CJ17" s="512"/>
      <c r="CK17" s="512"/>
      <c r="CL17" s="512"/>
      <c r="CM17" s="512"/>
      <c r="CN17" s="512"/>
      <c r="CO17" s="512"/>
      <c r="CP17" s="512"/>
      <c r="CQ17" s="512"/>
      <c r="CR17" s="512"/>
      <c r="CS17" s="512"/>
      <c r="CT17" s="454"/>
      <c r="CU17" s="454"/>
      <c r="CV17" s="454"/>
      <c r="CW17" s="454"/>
      <c r="CX17" s="454"/>
      <c r="CY17" s="454"/>
      <c r="CZ17" s="454"/>
      <c r="DA17" s="454"/>
      <c r="DB17" s="455"/>
      <c r="DC17" s="170"/>
      <c r="DD17" s="499"/>
    </row>
    <row r="18" spans="1:108" ht="12" customHeight="1">
      <c r="A18" s="456"/>
      <c r="B18" s="203">
        <v>7</v>
      </c>
      <c r="C18" s="463" t="s">
        <v>277</v>
      </c>
      <c r="D18" s="464"/>
      <c r="E18" s="464"/>
      <c r="F18" s="464"/>
      <c r="G18" s="465"/>
      <c r="H18" s="469" t="str">
        <f>IFERROR(VLOOKUP(VLOOKUP(B18,natu,3,0),buin,8,0),"")</f>
        <v/>
      </c>
      <c r="I18" s="470"/>
      <c r="J18" s="470"/>
      <c r="K18" s="470"/>
      <c r="L18" s="470"/>
      <c r="M18" s="470"/>
      <c r="N18" s="470"/>
      <c r="O18" s="470"/>
      <c r="P18" s="470"/>
      <c r="Q18" s="470"/>
      <c r="R18" s="470"/>
      <c r="S18" s="470"/>
      <c r="T18" s="470"/>
      <c r="U18" s="470"/>
      <c r="V18" s="470"/>
      <c r="W18" s="470"/>
      <c r="X18" s="470"/>
      <c r="Y18" s="470"/>
      <c r="Z18" s="470"/>
      <c r="AA18" s="470"/>
      <c r="AB18" s="470"/>
      <c r="AC18" s="470"/>
      <c r="AD18" s="470"/>
      <c r="AE18" s="470"/>
      <c r="AF18" s="470"/>
      <c r="AG18" s="471"/>
      <c r="AH18" s="500" t="str">
        <f>IFERROR(VLOOKUP(VLOOKUP(B18,natu,3,0),buin,3,0),"")</f>
        <v/>
      </c>
      <c r="AI18" s="501"/>
      <c r="AJ18" s="501"/>
      <c r="AK18" s="501"/>
      <c r="AL18" s="477" t="str">
        <f>IFERROR(VLOOKUP(VLOOKUP(B18,natu,3,0),buin,7,0),"")</f>
        <v/>
      </c>
      <c r="AM18" s="478"/>
      <c r="AN18" s="478"/>
      <c r="AO18" s="478"/>
      <c r="AP18" s="478"/>
      <c r="AQ18" s="478"/>
      <c r="AR18" s="478"/>
      <c r="AS18" s="478"/>
      <c r="AT18" s="478"/>
      <c r="AU18" s="478"/>
      <c r="AV18" s="478"/>
      <c r="AW18" s="478"/>
      <c r="AX18" s="479"/>
      <c r="AY18" s="483" t="str">
        <f>IFERROR(VLOOKUP(VLOOKUP(B18,natu,3,0),buin,6,0),"")</f>
        <v/>
      </c>
      <c r="AZ18" s="484"/>
      <c r="BA18" s="484"/>
      <c r="BB18" s="484"/>
      <c r="BC18" s="484"/>
      <c r="BD18" s="484"/>
      <c r="BE18" s="484"/>
      <c r="BF18" s="484"/>
      <c r="BG18" s="485"/>
      <c r="BH18" s="492"/>
      <c r="BI18" s="493"/>
      <c r="BJ18" s="493"/>
      <c r="BK18" s="493"/>
      <c r="BL18" s="493"/>
      <c r="BM18" s="494"/>
      <c r="BN18" s="493"/>
      <c r="BO18" s="493"/>
      <c r="BP18" s="493"/>
      <c r="BQ18" s="493"/>
      <c r="BR18" s="493"/>
      <c r="BS18" s="494"/>
      <c r="BT18" s="472" t="s">
        <v>262</v>
      </c>
      <c r="BU18" s="473"/>
      <c r="BV18" s="473"/>
      <c r="BW18" s="473"/>
      <c r="BX18" s="472" t="s">
        <v>262</v>
      </c>
      <c r="BY18" s="473"/>
      <c r="BZ18" s="473"/>
      <c r="CA18" s="474"/>
      <c r="CB18" s="430" t="str">
        <f>IFERROR(VLOOKUP(VLOOKUP(B18,natu,3,0),buin,9,0),"")</f>
        <v/>
      </c>
      <c r="CC18" s="431"/>
      <c r="CD18" s="431"/>
      <c r="CE18" s="431"/>
      <c r="CF18" s="431"/>
      <c r="CG18" s="431"/>
      <c r="CH18" s="431"/>
      <c r="CI18" s="431"/>
      <c r="CJ18" s="431"/>
      <c r="CK18" s="431"/>
      <c r="CL18" s="431"/>
      <c r="CM18" s="431"/>
      <c r="CN18" s="431"/>
      <c r="CO18" s="431"/>
      <c r="CP18" s="431"/>
      <c r="CQ18" s="431"/>
      <c r="CR18" s="431"/>
      <c r="CS18" s="431"/>
      <c r="CT18" s="452"/>
      <c r="CU18" s="452"/>
      <c r="CV18" s="452"/>
      <c r="CW18" s="452"/>
      <c r="CX18" s="452"/>
      <c r="CY18" s="452"/>
      <c r="CZ18" s="452"/>
      <c r="DA18" s="452"/>
      <c r="DB18" s="453"/>
      <c r="DC18" s="170"/>
      <c r="DD18" s="499"/>
    </row>
    <row r="19" spans="1:108" ht="26.1" customHeight="1">
      <c r="A19" s="456"/>
      <c r="B19" s="203"/>
      <c r="C19" s="466"/>
      <c r="D19" s="467"/>
      <c r="E19" s="467"/>
      <c r="F19" s="467"/>
      <c r="G19" s="468"/>
      <c r="H19" s="489" t="str">
        <f>IFERROR(VLOOKUP(VLOOKUP(B18,natu,3,0),buin,2,0),"")</f>
        <v/>
      </c>
      <c r="I19" s="490"/>
      <c r="J19" s="490"/>
      <c r="K19" s="490"/>
      <c r="L19" s="490"/>
      <c r="M19" s="490"/>
      <c r="N19" s="490"/>
      <c r="O19" s="490"/>
      <c r="P19" s="490"/>
      <c r="Q19" s="490"/>
      <c r="R19" s="490"/>
      <c r="S19" s="490"/>
      <c r="T19" s="490"/>
      <c r="U19" s="490"/>
      <c r="V19" s="490"/>
      <c r="W19" s="490"/>
      <c r="X19" s="490"/>
      <c r="Y19" s="490"/>
      <c r="Z19" s="490"/>
      <c r="AA19" s="490"/>
      <c r="AB19" s="490"/>
      <c r="AC19" s="490"/>
      <c r="AD19" s="490"/>
      <c r="AE19" s="490"/>
      <c r="AF19" s="490"/>
      <c r="AG19" s="491"/>
      <c r="AH19" s="500"/>
      <c r="AI19" s="501"/>
      <c r="AJ19" s="501"/>
      <c r="AK19" s="501"/>
      <c r="AL19" s="480"/>
      <c r="AM19" s="481"/>
      <c r="AN19" s="481"/>
      <c r="AO19" s="481"/>
      <c r="AP19" s="481"/>
      <c r="AQ19" s="481"/>
      <c r="AR19" s="481"/>
      <c r="AS19" s="481"/>
      <c r="AT19" s="481"/>
      <c r="AU19" s="481"/>
      <c r="AV19" s="481"/>
      <c r="AW19" s="481"/>
      <c r="AX19" s="482"/>
      <c r="AY19" s="486"/>
      <c r="AZ19" s="487"/>
      <c r="BA19" s="487"/>
      <c r="BB19" s="487"/>
      <c r="BC19" s="487"/>
      <c r="BD19" s="487"/>
      <c r="BE19" s="487"/>
      <c r="BF19" s="487"/>
      <c r="BG19" s="488"/>
      <c r="BH19" s="495"/>
      <c r="BI19" s="496"/>
      <c r="BJ19" s="496"/>
      <c r="BK19" s="496"/>
      <c r="BL19" s="496"/>
      <c r="BM19" s="497"/>
      <c r="BN19" s="496"/>
      <c r="BO19" s="496"/>
      <c r="BP19" s="496"/>
      <c r="BQ19" s="496"/>
      <c r="BR19" s="496"/>
      <c r="BS19" s="497"/>
      <c r="BT19" s="475"/>
      <c r="BU19" s="436"/>
      <c r="BV19" s="436"/>
      <c r="BW19" s="436"/>
      <c r="BX19" s="475"/>
      <c r="BY19" s="436"/>
      <c r="BZ19" s="436"/>
      <c r="CA19" s="476"/>
      <c r="CB19" s="511" t="str">
        <f>IFERROR(VLOOKUP(VLOOKUP(B18,natu,3,0),buin,4,0),"")</f>
        <v/>
      </c>
      <c r="CC19" s="512"/>
      <c r="CD19" s="512"/>
      <c r="CE19" s="512"/>
      <c r="CF19" s="512"/>
      <c r="CG19" s="512"/>
      <c r="CH19" s="512"/>
      <c r="CI19" s="512"/>
      <c r="CJ19" s="512"/>
      <c r="CK19" s="512"/>
      <c r="CL19" s="512"/>
      <c r="CM19" s="512"/>
      <c r="CN19" s="512"/>
      <c r="CO19" s="512"/>
      <c r="CP19" s="512"/>
      <c r="CQ19" s="512"/>
      <c r="CR19" s="512"/>
      <c r="CS19" s="512"/>
      <c r="CT19" s="454"/>
      <c r="CU19" s="454"/>
      <c r="CV19" s="454"/>
      <c r="CW19" s="454"/>
      <c r="CX19" s="454"/>
      <c r="CY19" s="454"/>
      <c r="CZ19" s="454"/>
      <c r="DA19" s="454"/>
      <c r="DB19" s="455"/>
      <c r="DC19" s="170"/>
      <c r="DD19" s="499"/>
    </row>
    <row r="20" spans="1:108" ht="12" customHeight="1">
      <c r="A20" s="456"/>
      <c r="B20" s="203">
        <v>8</v>
      </c>
      <c r="C20" s="463" t="s">
        <v>278</v>
      </c>
      <c r="D20" s="464"/>
      <c r="E20" s="464"/>
      <c r="F20" s="464"/>
      <c r="G20" s="465"/>
      <c r="H20" s="469" t="str">
        <f>IFERROR(VLOOKUP(VLOOKUP(B20,natu,3,0),buin,8,0),"")</f>
        <v/>
      </c>
      <c r="I20" s="470"/>
      <c r="J20" s="470"/>
      <c r="K20" s="470"/>
      <c r="L20" s="470"/>
      <c r="M20" s="470"/>
      <c r="N20" s="470"/>
      <c r="O20" s="470"/>
      <c r="P20" s="470"/>
      <c r="Q20" s="470"/>
      <c r="R20" s="470"/>
      <c r="S20" s="470"/>
      <c r="T20" s="470"/>
      <c r="U20" s="470"/>
      <c r="V20" s="470"/>
      <c r="W20" s="470"/>
      <c r="X20" s="470"/>
      <c r="Y20" s="470"/>
      <c r="Z20" s="470"/>
      <c r="AA20" s="470"/>
      <c r="AB20" s="470"/>
      <c r="AC20" s="470"/>
      <c r="AD20" s="470"/>
      <c r="AE20" s="470"/>
      <c r="AF20" s="470"/>
      <c r="AG20" s="471"/>
      <c r="AH20" s="500" t="str">
        <f>IFERROR(VLOOKUP(VLOOKUP(B20,natu,3,0),buin,3,0),"")</f>
        <v/>
      </c>
      <c r="AI20" s="501"/>
      <c r="AJ20" s="501"/>
      <c r="AK20" s="501"/>
      <c r="AL20" s="477" t="str">
        <f>IFERROR(VLOOKUP(VLOOKUP(B20,natu,3,0),buin,7,0),"")</f>
        <v/>
      </c>
      <c r="AM20" s="478"/>
      <c r="AN20" s="478"/>
      <c r="AO20" s="478"/>
      <c r="AP20" s="478"/>
      <c r="AQ20" s="478"/>
      <c r="AR20" s="478"/>
      <c r="AS20" s="478"/>
      <c r="AT20" s="478"/>
      <c r="AU20" s="478"/>
      <c r="AV20" s="478"/>
      <c r="AW20" s="478"/>
      <c r="AX20" s="479"/>
      <c r="AY20" s="483" t="str">
        <f>IFERROR(VLOOKUP(VLOOKUP(B20,natu,3,0),buin,6,0),"")</f>
        <v/>
      </c>
      <c r="AZ20" s="484"/>
      <c r="BA20" s="484"/>
      <c r="BB20" s="484"/>
      <c r="BC20" s="484"/>
      <c r="BD20" s="484"/>
      <c r="BE20" s="484"/>
      <c r="BF20" s="484"/>
      <c r="BG20" s="485"/>
      <c r="BH20" s="492"/>
      <c r="BI20" s="493"/>
      <c r="BJ20" s="493"/>
      <c r="BK20" s="493"/>
      <c r="BL20" s="493"/>
      <c r="BM20" s="494"/>
      <c r="BN20" s="493"/>
      <c r="BO20" s="493"/>
      <c r="BP20" s="493"/>
      <c r="BQ20" s="493"/>
      <c r="BR20" s="493"/>
      <c r="BS20" s="494"/>
      <c r="BT20" s="472" t="s">
        <v>262</v>
      </c>
      <c r="BU20" s="473"/>
      <c r="BV20" s="473"/>
      <c r="BW20" s="473"/>
      <c r="BX20" s="472" t="s">
        <v>262</v>
      </c>
      <c r="BY20" s="473"/>
      <c r="BZ20" s="473"/>
      <c r="CA20" s="474"/>
      <c r="CB20" s="430" t="str">
        <f>IFERROR(VLOOKUP(VLOOKUP(B20,natu,3,0),buin,9,0),"")</f>
        <v/>
      </c>
      <c r="CC20" s="431"/>
      <c r="CD20" s="431"/>
      <c r="CE20" s="431"/>
      <c r="CF20" s="431"/>
      <c r="CG20" s="431"/>
      <c r="CH20" s="431"/>
      <c r="CI20" s="431"/>
      <c r="CJ20" s="431"/>
      <c r="CK20" s="431"/>
      <c r="CL20" s="431"/>
      <c r="CM20" s="431"/>
      <c r="CN20" s="431"/>
      <c r="CO20" s="431"/>
      <c r="CP20" s="431"/>
      <c r="CQ20" s="431"/>
      <c r="CR20" s="431"/>
      <c r="CS20" s="431"/>
      <c r="CT20" s="452"/>
      <c r="CU20" s="452"/>
      <c r="CV20" s="452"/>
      <c r="CW20" s="452"/>
      <c r="CX20" s="452"/>
      <c r="CY20" s="452"/>
      <c r="CZ20" s="452"/>
      <c r="DA20" s="452"/>
      <c r="DB20" s="453"/>
      <c r="DC20" s="170"/>
      <c r="DD20" s="499"/>
    </row>
    <row r="21" spans="1:108" ht="26.1" customHeight="1">
      <c r="A21" s="456"/>
      <c r="B21" s="203"/>
      <c r="C21" s="466"/>
      <c r="D21" s="467"/>
      <c r="E21" s="467"/>
      <c r="F21" s="467"/>
      <c r="G21" s="468"/>
      <c r="H21" s="489" t="str">
        <f>IFERROR(VLOOKUP(VLOOKUP(B20,natu,3,0),buin,2,0),"")</f>
        <v/>
      </c>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1"/>
      <c r="AH21" s="500"/>
      <c r="AI21" s="501"/>
      <c r="AJ21" s="501"/>
      <c r="AK21" s="501"/>
      <c r="AL21" s="480"/>
      <c r="AM21" s="481"/>
      <c r="AN21" s="481"/>
      <c r="AO21" s="481"/>
      <c r="AP21" s="481"/>
      <c r="AQ21" s="481"/>
      <c r="AR21" s="481"/>
      <c r="AS21" s="481"/>
      <c r="AT21" s="481"/>
      <c r="AU21" s="481"/>
      <c r="AV21" s="481"/>
      <c r="AW21" s="481"/>
      <c r="AX21" s="482"/>
      <c r="AY21" s="486"/>
      <c r="AZ21" s="487"/>
      <c r="BA21" s="487"/>
      <c r="BB21" s="487"/>
      <c r="BC21" s="487"/>
      <c r="BD21" s="487"/>
      <c r="BE21" s="487"/>
      <c r="BF21" s="487"/>
      <c r="BG21" s="488"/>
      <c r="BH21" s="495"/>
      <c r="BI21" s="496"/>
      <c r="BJ21" s="496"/>
      <c r="BK21" s="496"/>
      <c r="BL21" s="496"/>
      <c r="BM21" s="497"/>
      <c r="BN21" s="496"/>
      <c r="BO21" s="496"/>
      <c r="BP21" s="496"/>
      <c r="BQ21" s="496"/>
      <c r="BR21" s="496"/>
      <c r="BS21" s="497"/>
      <c r="BT21" s="475"/>
      <c r="BU21" s="436"/>
      <c r="BV21" s="436"/>
      <c r="BW21" s="436"/>
      <c r="BX21" s="475"/>
      <c r="BY21" s="436"/>
      <c r="BZ21" s="436"/>
      <c r="CA21" s="476"/>
      <c r="CB21" s="511" t="str">
        <f>IFERROR(VLOOKUP(VLOOKUP(B20,natu,3,0),buin,4,0),"")</f>
        <v/>
      </c>
      <c r="CC21" s="512"/>
      <c r="CD21" s="512"/>
      <c r="CE21" s="512"/>
      <c r="CF21" s="512"/>
      <c r="CG21" s="512"/>
      <c r="CH21" s="512"/>
      <c r="CI21" s="512"/>
      <c r="CJ21" s="512"/>
      <c r="CK21" s="512"/>
      <c r="CL21" s="512"/>
      <c r="CM21" s="512"/>
      <c r="CN21" s="512"/>
      <c r="CO21" s="512"/>
      <c r="CP21" s="512"/>
      <c r="CQ21" s="512"/>
      <c r="CR21" s="512"/>
      <c r="CS21" s="512"/>
      <c r="CT21" s="454"/>
      <c r="CU21" s="454"/>
      <c r="CV21" s="454"/>
      <c r="CW21" s="454"/>
      <c r="CX21" s="454"/>
      <c r="CY21" s="454"/>
      <c r="CZ21" s="454"/>
      <c r="DA21" s="454"/>
      <c r="DB21" s="455"/>
      <c r="DC21" s="170"/>
      <c r="DD21" s="499"/>
    </row>
    <row r="22" spans="1:108" ht="12" customHeight="1">
      <c r="A22" s="456"/>
      <c r="B22" s="203">
        <v>9</v>
      </c>
      <c r="C22" s="463" t="s">
        <v>279</v>
      </c>
      <c r="D22" s="464"/>
      <c r="E22" s="464"/>
      <c r="F22" s="464"/>
      <c r="G22" s="465"/>
      <c r="H22" s="469" t="str">
        <f>IFERROR(VLOOKUP(VLOOKUP(B22,natu,3,0),buin,8,0),"")</f>
        <v/>
      </c>
      <c r="I22" s="470"/>
      <c r="J22" s="470"/>
      <c r="K22" s="470"/>
      <c r="L22" s="470"/>
      <c r="M22" s="470"/>
      <c r="N22" s="470"/>
      <c r="O22" s="470"/>
      <c r="P22" s="470"/>
      <c r="Q22" s="470"/>
      <c r="R22" s="470"/>
      <c r="S22" s="470"/>
      <c r="T22" s="470"/>
      <c r="U22" s="470"/>
      <c r="V22" s="470"/>
      <c r="W22" s="470"/>
      <c r="X22" s="470"/>
      <c r="Y22" s="470"/>
      <c r="Z22" s="470"/>
      <c r="AA22" s="470"/>
      <c r="AB22" s="470"/>
      <c r="AC22" s="470"/>
      <c r="AD22" s="470"/>
      <c r="AE22" s="470"/>
      <c r="AF22" s="470"/>
      <c r="AG22" s="471"/>
      <c r="AH22" s="500" t="str">
        <f>IFERROR(VLOOKUP(VLOOKUP(B22,natu,3,0),buin,3,0),"")</f>
        <v/>
      </c>
      <c r="AI22" s="501"/>
      <c r="AJ22" s="501"/>
      <c r="AK22" s="501"/>
      <c r="AL22" s="477" t="str">
        <f>IFERROR(VLOOKUP(VLOOKUP(B22,natu,3,0),buin,7,0),"")</f>
        <v/>
      </c>
      <c r="AM22" s="478"/>
      <c r="AN22" s="478"/>
      <c r="AO22" s="478"/>
      <c r="AP22" s="478"/>
      <c r="AQ22" s="478"/>
      <c r="AR22" s="478"/>
      <c r="AS22" s="478"/>
      <c r="AT22" s="478"/>
      <c r="AU22" s="478"/>
      <c r="AV22" s="478"/>
      <c r="AW22" s="478"/>
      <c r="AX22" s="479"/>
      <c r="AY22" s="483" t="str">
        <f>IFERROR(VLOOKUP(VLOOKUP(B22,natu,3,0),buin,6,0),"")</f>
        <v/>
      </c>
      <c r="AZ22" s="484"/>
      <c r="BA22" s="484"/>
      <c r="BB22" s="484"/>
      <c r="BC22" s="484"/>
      <c r="BD22" s="484"/>
      <c r="BE22" s="484"/>
      <c r="BF22" s="484"/>
      <c r="BG22" s="485"/>
      <c r="BH22" s="492"/>
      <c r="BI22" s="493"/>
      <c r="BJ22" s="493"/>
      <c r="BK22" s="493"/>
      <c r="BL22" s="493"/>
      <c r="BM22" s="494"/>
      <c r="BN22" s="493"/>
      <c r="BO22" s="493"/>
      <c r="BP22" s="493"/>
      <c r="BQ22" s="493"/>
      <c r="BR22" s="493"/>
      <c r="BS22" s="494"/>
      <c r="BT22" s="472" t="s">
        <v>262</v>
      </c>
      <c r="BU22" s="473"/>
      <c r="BV22" s="473"/>
      <c r="BW22" s="473"/>
      <c r="BX22" s="472" t="s">
        <v>262</v>
      </c>
      <c r="BY22" s="473"/>
      <c r="BZ22" s="473"/>
      <c r="CA22" s="474"/>
      <c r="CB22" s="430" t="str">
        <f>IFERROR(VLOOKUP(VLOOKUP(B22,natu,3,0),buin,9,0),"")</f>
        <v/>
      </c>
      <c r="CC22" s="431"/>
      <c r="CD22" s="431"/>
      <c r="CE22" s="431"/>
      <c r="CF22" s="431"/>
      <c r="CG22" s="431"/>
      <c r="CH22" s="431"/>
      <c r="CI22" s="431"/>
      <c r="CJ22" s="431"/>
      <c r="CK22" s="431"/>
      <c r="CL22" s="431"/>
      <c r="CM22" s="431"/>
      <c r="CN22" s="431"/>
      <c r="CO22" s="431"/>
      <c r="CP22" s="431"/>
      <c r="CQ22" s="431"/>
      <c r="CR22" s="431"/>
      <c r="CS22" s="431"/>
      <c r="CT22" s="452"/>
      <c r="CU22" s="452"/>
      <c r="CV22" s="452"/>
      <c r="CW22" s="452"/>
      <c r="CX22" s="452"/>
      <c r="CY22" s="452"/>
      <c r="CZ22" s="452"/>
      <c r="DA22" s="452"/>
      <c r="DB22" s="453"/>
      <c r="DC22" s="170"/>
      <c r="DD22" s="499"/>
    </row>
    <row r="23" spans="1:108" ht="26.1" customHeight="1">
      <c r="A23" s="456"/>
      <c r="B23" s="203"/>
      <c r="C23" s="466"/>
      <c r="D23" s="467"/>
      <c r="E23" s="467"/>
      <c r="F23" s="467"/>
      <c r="G23" s="468"/>
      <c r="H23" s="489" t="str">
        <f>IFERROR(VLOOKUP(VLOOKUP(B22,natu,3,0),buin,2,0),"")</f>
        <v/>
      </c>
      <c r="I23" s="490"/>
      <c r="J23" s="490"/>
      <c r="K23" s="490"/>
      <c r="L23" s="490"/>
      <c r="M23" s="490"/>
      <c r="N23" s="490"/>
      <c r="O23" s="490"/>
      <c r="P23" s="490"/>
      <c r="Q23" s="490"/>
      <c r="R23" s="490"/>
      <c r="S23" s="490"/>
      <c r="T23" s="490"/>
      <c r="U23" s="490"/>
      <c r="V23" s="490"/>
      <c r="W23" s="490"/>
      <c r="X23" s="490"/>
      <c r="Y23" s="490"/>
      <c r="Z23" s="490"/>
      <c r="AA23" s="490"/>
      <c r="AB23" s="490"/>
      <c r="AC23" s="490"/>
      <c r="AD23" s="490"/>
      <c r="AE23" s="490"/>
      <c r="AF23" s="490"/>
      <c r="AG23" s="491"/>
      <c r="AH23" s="500"/>
      <c r="AI23" s="501"/>
      <c r="AJ23" s="501"/>
      <c r="AK23" s="501"/>
      <c r="AL23" s="480"/>
      <c r="AM23" s="481"/>
      <c r="AN23" s="481"/>
      <c r="AO23" s="481"/>
      <c r="AP23" s="481"/>
      <c r="AQ23" s="481"/>
      <c r="AR23" s="481"/>
      <c r="AS23" s="481"/>
      <c r="AT23" s="481"/>
      <c r="AU23" s="481"/>
      <c r="AV23" s="481"/>
      <c r="AW23" s="481"/>
      <c r="AX23" s="482"/>
      <c r="AY23" s="486"/>
      <c r="AZ23" s="487"/>
      <c r="BA23" s="487"/>
      <c r="BB23" s="487"/>
      <c r="BC23" s="487"/>
      <c r="BD23" s="487"/>
      <c r="BE23" s="487"/>
      <c r="BF23" s="487"/>
      <c r="BG23" s="488"/>
      <c r="BH23" s="495"/>
      <c r="BI23" s="496"/>
      <c r="BJ23" s="496"/>
      <c r="BK23" s="496"/>
      <c r="BL23" s="496"/>
      <c r="BM23" s="497"/>
      <c r="BN23" s="496"/>
      <c r="BO23" s="496"/>
      <c r="BP23" s="496"/>
      <c r="BQ23" s="496"/>
      <c r="BR23" s="496"/>
      <c r="BS23" s="497"/>
      <c r="BT23" s="475"/>
      <c r="BU23" s="436"/>
      <c r="BV23" s="436"/>
      <c r="BW23" s="436"/>
      <c r="BX23" s="475"/>
      <c r="BY23" s="436"/>
      <c r="BZ23" s="436"/>
      <c r="CA23" s="476"/>
      <c r="CB23" s="511" t="str">
        <f>IFERROR(VLOOKUP(VLOOKUP(B22,natu,3,0),buin,4,0),"")</f>
        <v/>
      </c>
      <c r="CC23" s="512"/>
      <c r="CD23" s="512"/>
      <c r="CE23" s="512"/>
      <c r="CF23" s="512"/>
      <c r="CG23" s="512"/>
      <c r="CH23" s="512"/>
      <c r="CI23" s="512"/>
      <c r="CJ23" s="512"/>
      <c r="CK23" s="512"/>
      <c r="CL23" s="512"/>
      <c r="CM23" s="512"/>
      <c r="CN23" s="512"/>
      <c r="CO23" s="512"/>
      <c r="CP23" s="512"/>
      <c r="CQ23" s="512"/>
      <c r="CR23" s="512"/>
      <c r="CS23" s="512"/>
      <c r="CT23" s="454"/>
      <c r="CU23" s="454"/>
      <c r="CV23" s="454"/>
      <c r="CW23" s="454"/>
      <c r="CX23" s="454"/>
      <c r="CY23" s="454"/>
      <c r="CZ23" s="454"/>
      <c r="DA23" s="454"/>
      <c r="DB23" s="455"/>
      <c r="DC23" s="170"/>
      <c r="DD23" s="499"/>
    </row>
    <row r="24" spans="1:108" ht="12" customHeight="1">
      <c r="A24" s="456"/>
      <c r="B24" s="203">
        <v>10</v>
      </c>
      <c r="C24" s="463" t="s">
        <v>280</v>
      </c>
      <c r="D24" s="464"/>
      <c r="E24" s="464"/>
      <c r="F24" s="464"/>
      <c r="G24" s="465"/>
      <c r="H24" s="469" t="str">
        <f>IFERROR(VLOOKUP(VLOOKUP(B24,natu,3,0),buin,8,0),"")</f>
        <v/>
      </c>
      <c r="I24" s="470"/>
      <c r="J24" s="470"/>
      <c r="K24" s="470"/>
      <c r="L24" s="470"/>
      <c r="M24" s="470"/>
      <c r="N24" s="470"/>
      <c r="O24" s="470"/>
      <c r="P24" s="470"/>
      <c r="Q24" s="470"/>
      <c r="R24" s="470"/>
      <c r="S24" s="470"/>
      <c r="T24" s="470"/>
      <c r="U24" s="470"/>
      <c r="V24" s="470"/>
      <c r="W24" s="470"/>
      <c r="X24" s="470"/>
      <c r="Y24" s="470"/>
      <c r="Z24" s="470"/>
      <c r="AA24" s="470"/>
      <c r="AB24" s="470"/>
      <c r="AC24" s="470"/>
      <c r="AD24" s="470"/>
      <c r="AE24" s="470"/>
      <c r="AF24" s="470"/>
      <c r="AG24" s="471"/>
      <c r="AH24" s="500" t="str">
        <f>IFERROR(VLOOKUP(VLOOKUP(B24,natu,3,0),buin,3,0),"")</f>
        <v/>
      </c>
      <c r="AI24" s="501"/>
      <c r="AJ24" s="501"/>
      <c r="AK24" s="501"/>
      <c r="AL24" s="477" t="str">
        <f>IFERROR(VLOOKUP(VLOOKUP(B24,natu,3,0),buin,7,0),"")</f>
        <v/>
      </c>
      <c r="AM24" s="478"/>
      <c r="AN24" s="478"/>
      <c r="AO24" s="478"/>
      <c r="AP24" s="478"/>
      <c r="AQ24" s="478"/>
      <c r="AR24" s="478"/>
      <c r="AS24" s="478"/>
      <c r="AT24" s="478"/>
      <c r="AU24" s="478"/>
      <c r="AV24" s="478"/>
      <c r="AW24" s="478"/>
      <c r="AX24" s="479"/>
      <c r="AY24" s="483" t="str">
        <f>IFERROR(VLOOKUP(VLOOKUP(B24,natu,3,0),buin,6,0),"")</f>
        <v/>
      </c>
      <c r="AZ24" s="484"/>
      <c r="BA24" s="484"/>
      <c r="BB24" s="484"/>
      <c r="BC24" s="484"/>
      <c r="BD24" s="484"/>
      <c r="BE24" s="484"/>
      <c r="BF24" s="484"/>
      <c r="BG24" s="485"/>
      <c r="BH24" s="492"/>
      <c r="BI24" s="493"/>
      <c r="BJ24" s="493"/>
      <c r="BK24" s="493"/>
      <c r="BL24" s="493"/>
      <c r="BM24" s="494"/>
      <c r="BN24" s="493"/>
      <c r="BO24" s="493"/>
      <c r="BP24" s="493"/>
      <c r="BQ24" s="493"/>
      <c r="BR24" s="493"/>
      <c r="BS24" s="494"/>
      <c r="BT24" s="472" t="s">
        <v>262</v>
      </c>
      <c r="BU24" s="473"/>
      <c r="BV24" s="473"/>
      <c r="BW24" s="473"/>
      <c r="BX24" s="472" t="s">
        <v>262</v>
      </c>
      <c r="BY24" s="473"/>
      <c r="BZ24" s="473"/>
      <c r="CA24" s="474"/>
      <c r="CB24" s="430" t="str">
        <f>IFERROR(VLOOKUP(VLOOKUP(B24,natu,3,0),buin,9,0),"")</f>
        <v/>
      </c>
      <c r="CC24" s="431"/>
      <c r="CD24" s="431"/>
      <c r="CE24" s="431"/>
      <c r="CF24" s="431"/>
      <c r="CG24" s="431"/>
      <c r="CH24" s="431"/>
      <c r="CI24" s="431"/>
      <c r="CJ24" s="431"/>
      <c r="CK24" s="431"/>
      <c r="CL24" s="431"/>
      <c r="CM24" s="431"/>
      <c r="CN24" s="431"/>
      <c r="CO24" s="431"/>
      <c r="CP24" s="431"/>
      <c r="CQ24" s="431"/>
      <c r="CR24" s="431"/>
      <c r="CS24" s="431"/>
      <c r="CT24" s="452"/>
      <c r="CU24" s="452"/>
      <c r="CV24" s="452"/>
      <c r="CW24" s="452"/>
      <c r="CX24" s="452"/>
      <c r="CY24" s="452"/>
      <c r="CZ24" s="452"/>
      <c r="DA24" s="452"/>
      <c r="DB24" s="453"/>
      <c r="DC24" s="170"/>
      <c r="DD24" s="499"/>
    </row>
    <row r="25" spans="1:108" ht="26.1" customHeight="1">
      <c r="A25" s="456"/>
      <c r="B25" s="203"/>
      <c r="C25" s="466"/>
      <c r="D25" s="467"/>
      <c r="E25" s="467"/>
      <c r="F25" s="467"/>
      <c r="G25" s="468"/>
      <c r="H25" s="513" t="str">
        <f>IFERROR(VLOOKUP(VLOOKUP(B24,natu,3,0),buin,2,0),"")</f>
        <v/>
      </c>
      <c r="I25" s="514"/>
      <c r="J25" s="514"/>
      <c r="K25" s="514"/>
      <c r="L25" s="514"/>
      <c r="M25" s="514"/>
      <c r="N25" s="514"/>
      <c r="O25" s="514"/>
      <c r="P25" s="514"/>
      <c r="Q25" s="514"/>
      <c r="R25" s="514"/>
      <c r="S25" s="514"/>
      <c r="T25" s="514"/>
      <c r="U25" s="514"/>
      <c r="V25" s="514"/>
      <c r="W25" s="514"/>
      <c r="X25" s="514"/>
      <c r="Y25" s="514"/>
      <c r="Z25" s="514"/>
      <c r="AA25" s="514"/>
      <c r="AB25" s="514"/>
      <c r="AC25" s="514"/>
      <c r="AD25" s="514"/>
      <c r="AE25" s="514"/>
      <c r="AF25" s="514"/>
      <c r="AG25" s="515"/>
      <c r="AH25" s="500"/>
      <c r="AI25" s="501"/>
      <c r="AJ25" s="501"/>
      <c r="AK25" s="501"/>
      <c r="AL25" s="518"/>
      <c r="AM25" s="519"/>
      <c r="AN25" s="519"/>
      <c r="AO25" s="519"/>
      <c r="AP25" s="519"/>
      <c r="AQ25" s="519"/>
      <c r="AR25" s="519"/>
      <c r="AS25" s="519"/>
      <c r="AT25" s="519"/>
      <c r="AU25" s="519"/>
      <c r="AV25" s="519"/>
      <c r="AW25" s="519"/>
      <c r="AX25" s="520"/>
      <c r="AY25" s="521"/>
      <c r="AZ25" s="522"/>
      <c r="BA25" s="522"/>
      <c r="BB25" s="522"/>
      <c r="BC25" s="522"/>
      <c r="BD25" s="522"/>
      <c r="BE25" s="522"/>
      <c r="BF25" s="522"/>
      <c r="BG25" s="523"/>
      <c r="BH25" s="513"/>
      <c r="BI25" s="514"/>
      <c r="BJ25" s="514"/>
      <c r="BK25" s="514"/>
      <c r="BL25" s="514"/>
      <c r="BM25" s="515"/>
      <c r="BN25" s="514"/>
      <c r="BO25" s="514"/>
      <c r="BP25" s="514"/>
      <c r="BQ25" s="514"/>
      <c r="BR25" s="514"/>
      <c r="BS25" s="515"/>
      <c r="BT25" s="516"/>
      <c r="BU25" s="437"/>
      <c r="BV25" s="437"/>
      <c r="BW25" s="437"/>
      <c r="BX25" s="516"/>
      <c r="BY25" s="437"/>
      <c r="BZ25" s="437"/>
      <c r="CA25" s="517"/>
      <c r="CB25" s="511" t="str">
        <f>IFERROR(VLOOKUP(VLOOKUP(B24,natu,3,0),buin,4,0),"")</f>
        <v/>
      </c>
      <c r="CC25" s="512"/>
      <c r="CD25" s="512"/>
      <c r="CE25" s="512"/>
      <c r="CF25" s="512"/>
      <c r="CG25" s="512"/>
      <c r="CH25" s="512"/>
      <c r="CI25" s="512"/>
      <c r="CJ25" s="512"/>
      <c r="CK25" s="512"/>
      <c r="CL25" s="512"/>
      <c r="CM25" s="512"/>
      <c r="CN25" s="512"/>
      <c r="CO25" s="512"/>
      <c r="CP25" s="512"/>
      <c r="CQ25" s="512"/>
      <c r="CR25" s="512"/>
      <c r="CS25" s="512"/>
      <c r="CT25" s="454"/>
      <c r="CU25" s="454"/>
      <c r="CV25" s="454"/>
      <c r="CW25" s="454"/>
      <c r="CX25" s="454"/>
      <c r="CY25" s="454"/>
      <c r="CZ25" s="454"/>
      <c r="DA25" s="454"/>
      <c r="DB25" s="455"/>
      <c r="DC25" s="170"/>
      <c r="DD25" s="499"/>
    </row>
    <row r="26" spans="1:108" ht="12" customHeight="1">
      <c r="A26" s="456"/>
      <c r="B26" s="203">
        <v>11</v>
      </c>
      <c r="C26" s="463" t="s">
        <v>281</v>
      </c>
      <c r="D26" s="464"/>
      <c r="E26" s="464"/>
      <c r="F26" s="464"/>
      <c r="G26" s="465"/>
      <c r="H26" s="469" t="str">
        <f>IFERROR(VLOOKUP(VLOOKUP(B26,natu,3,0),buin,8,0),"")</f>
        <v/>
      </c>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1"/>
      <c r="AH26" s="500" t="str">
        <f>IFERROR(VLOOKUP(VLOOKUP(B26,natu,3,0),buin,3,0),"")</f>
        <v/>
      </c>
      <c r="AI26" s="501"/>
      <c r="AJ26" s="501"/>
      <c r="AK26" s="501"/>
      <c r="AL26" s="477" t="str">
        <f>IFERROR(VLOOKUP(VLOOKUP(B26,natu,3,0),buin,7,0),"")</f>
        <v/>
      </c>
      <c r="AM26" s="478"/>
      <c r="AN26" s="478"/>
      <c r="AO26" s="478"/>
      <c r="AP26" s="478"/>
      <c r="AQ26" s="478"/>
      <c r="AR26" s="478"/>
      <c r="AS26" s="478"/>
      <c r="AT26" s="478"/>
      <c r="AU26" s="478"/>
      <c r="AV26" s="478"/>
      <c r="AW26" s="478"/>
      <c r="AX26" s="479"/>
      <c r="AY26" s="483" t="str">
        <f>IFERROR(VLOOKUP(VLOOKUP(B26,natu,3,0),buin,6,0),"")</f>
        <v/>
      </c>
      <c r="AZ26" s="484"/>
      <c r="BA26" s="484"/>
      <c r="BB26" s="484"/>
      <c r="BC26" s="484"/>
      <c r="BD26" s="484"/>
      <c r="BE26" s="484"/>
      <c r="BF26" s="484"/>
      <c r="BG26" s="485"/>
      <c r="BH26" s="492"/>
      <c r="BI26" s="493"/>
      <c r="BJ26" s="493"/>
      <c r="BK26" s="493"/>
      <c r="BL26" s="493"/>
      <c r="BM26" s="494"/>
      <c r="BN26" s="493"/>
      <c r="BO26" s="493"/>
      <c r="BP26" s="493"/>
      <c r="BQ26" s="493"/>
      <c r="BR26" s="493"/>
      <c r="BS26" s="494"/>
      <c r="BT26" s="472" t="s">
        <v>262</v>
      </c>
      <c r="BU26" s="473"/>
      <c r="BV26" s="473"/>
      <c r="BW26" s="473"/>
      <c r="BX26" s="472" t="s">
        <v>262</v>
      </c>
      <c r="BY26" s="473"/>
      <c r="BZ26" s="473"/>
      <c r="CA26" s="474"/>
      <c r="CB26" s="430" t="str">
        <f>IFERROR(VLOOKUP(VLOOKUP(B26,natu,3,0),buin,9,0),"")</f>
        <v/>
      </c>
      <c r="CC26" s="431"/>
      <c r="CD26" s="431"/>
      <c r="CE26" s="431"/>
      <c r="CF26" s="431"/>
      <c r="CG26" s="431"/>
      <c r="CH26" s="431"/>
      <c r="CI26" s="431"/>
      <c r="CJ26" s="431"/>
      <c r="CK26" s="431"/>
      <c r="CL26" s="431"/>
      <c r="CM26" s="431"/>
      <c r="CN26" s="431"/>
      <c r="CO26" s="431"/>
      <c r="CP26" s="431"/>
      <c r="CQ26" s="431"/>
      <c r="CR26" s="431"/>
      <c r="CS26" s="431"/>
      <c r="CT26" s="452"/>
      <c r="CU26" s="452"/>
      <c r="CV26" s="452"/>
      <c r="CW26" s="452"/>
      <c r="CX26" s="452"/>
      <c r="CY26" s="452"/>
      <c r="CZ26" s="452"/>
      <c r="DA26" s="452"/>
      <c r="DB26" s="453"/>
      <c r="DC26" s="170"/>
      <c r="DD26" s="499"/>
    </row>
    <row r="27" spans="1:108" ht="26.1" customHeight="1">
      <c r="A27" s="456"/>
      <c r="B27" s="203"/>
      <c r="C27" s="466"/>
      <c r="D27" s="467"/>
      <c r="E27" s="467"/>
      <c r="F27" s="467"/>
      <c r="G27" s="468"/>
      <c r="H27" s="489" t="str">
        <f>IFERROR(VLOOKUP(VLOOKUP(B26,natu,3,0),buin,2,0),"")</f>
        <v/>
      </c>
      <c r="I27" s="490"/>
      <c r="J27" s="490"/>
      <c r="K27" s="490"/>
      <c r="L27" s="490"/>
      <c r="M27" s="490"/>
      <c r="N27" s="490"/>
      <c r="O27" s="490"/>
      <c r="P27" s="490"/>
      <c r="Q27" s="490"/>
      <c r="R27" s="490"/>
      <c r="S27" s="490"/>
      <c r="T27" s="490"/>
      <c r="U27" s="490"/>
      <c r="V27" s="490"/>
      <c r="W27" s="490"/>
      <c r="X27" s="490"/>
      <c r="Y27" s="490"/>
      <c r="Z27" s="490"/>
      <c r="AA27" s="490"/>
      <c r="AB27" s="490"/>
      <c r="AC27" s="490"/>
      <c r="AD27" s="490"/>
      <c r="AE27" s="490"/>
      <c r="AF27" s="490"/>
      <c r="AG27" s="491"/>
      <c r="AH27" s="500"/>
      <c r="AI27" s="501"/>
      <c r="AJ27" s="501"/>
      <c r="AK27" s="501"/>
      <c r="AL27" s="480"/>
      <c r="AM27" s="481"/>
      <c r="AN27" s="481"/>
      <c r="AO27" s="481"/>
      <c r="AP27" s="481"/>
      <c r="AQ27" s="481"/>
      <c r="AR27" s="481"/>
      <c r="AS27" s="481"/>
      <c r="AT27" s="481"/>
      <c r="AU27" s="481"/>
      <c r="AV27" s="481"/>
      <c r="AW27" s="481"/>
      <c r="AX27" s="482"/>
      <c r="AY27" s="486"/>
      <c r="AZ27" s="487"/>
      <c r="BA27" s="487"/>
      <c r="BB27" s="487"/>
      <c r="BC27" s="487"/>
      <c r="BD27" s="487"/>
      <c r="BE27" s="487"/>
      <c r="BF27" s="487"/>
      <c r="BG27" s="488"/>
      <c r="BH27" s="495"/>
      <c r="BI27" s="496"/>
      <c r="BJ27" s="496"/>
      <c r="BK27" s="496"/>
      <c r="BL27" s="496"/>
      <c r="BM27" s="497"/>
      <c r="BN27" s="496"/>
      <c r="BO27" s="496"/>
      <c r="BP27" s="496"/>
      <c r="BQ27" s="496"/>
      <c r="BR27" s="496"/>
      <c r="BS27" s="497"/>
      <c r="BT27" s="475"/>
      <c r="BU27" s="436"/>
      <c r="BV27" s="436"/>
      <c r="BW27" s="436"/>
      <c r="BX27" s="475"/>
      <c r="BY27" s="436"/>
      <c r="BZ27" s="436"/>
      <c r="CA27" s="476"/>
      <c r="CB27" s="511" t="str">
        <f>IFERROR(VLOOKUP(VLOOKUP(B26,natu,3,0),buin,4,0),"")</f>
        <v/>
      </c>
      <c r="CC27" s="512"/>
      <c r="CD27" s="512"/>
      <c r="CE27" s="512"/>
      <c r="CF27" s="512"/>
      <c r="CG27" s="512"/>
      <c r="CH27" s="512"/>
      <c r="CI27" s="512"/>
      <c r="CJ27" s="512"/>
      <c r="CK27" s="512"/>
      <c r="CL27" s="512"/>
      <c r="CM27" s="512"/>
      <c r="CN27" s="512"/>
      <c r="CO27" s="512"/>
      <c r="CP27" s="512"/>
      <c r="CQ27" s="512"/>
      <c r="CR27" s="512"/>
      <c r="CS27" s="512"/>
      <c r="CT27" s="454"/>
      <c r="CU27" s="454"/>
      <c r="CV27" s="454"/>
      <c r="CW27" s="454"/>
      <c r="CX27" s="454"/>
      <c r="CY27" s="454"/>
      <c r="CZ27" s="454"/>
      <c r="DA27" s="454"/>
      <c r="DB27" s="455"/>
      <c r="DC27" s="170"/>
      <c r="DD27" s="499"/>
    </row>
    <row r="28" spans="1:108" ht="12" customHeight="1">
      <c r="A28" s="456" t="s">
        <v>282</v>
      </c>
      <c r="B28" s="203">
        <v>12</v>
      </c>
      <c r="C28" s="463" t="s">
        <v>283</v>
      </c>
      <c r="D28" s="464"/>
      <c r="E28" s="464"/>
      <c r="F28" s="464"/>
      <c r="G28" s="465"/>
      <c r="H28" s="469" t="str">
        <f>IFERROR(VLOOKUP(VLOOKUP(B28,natu,3,0),buin,8,0),"")</f>
        <v/>
      </c>
      <c r="I28" s="470"/>
      <c r="J28" s="470"/>
      <c r="K28" s="470"/>
      <c r="L28" s="470"/>
      <c r="M28" s="470"/>
      <c r="N28" s="470"/>
      <c r="O28" s="470"/>
      <c r="P28" s="470"/>
      <c r="Q28" s="470"/>
      <c r="R28" s="470"/>
      <c r="S28" s="470"/>
      <c r="T28" s="470"/>
      <c r="U28" s="470"/>
      <c r="V28" s="470"/>
      <c r="W28" s="470"/>
      <c r="X28" s="470"/>
      <c r="Y28" s="470"/>
      <c r="Z28" s="470"/>
      <c r="AA28" s="470"/>
      <c r="AB28" s="470"/>
      <c r="AC28" s="470"/>
      <c r="AD28" s="470"/>
      <c r="AE28" s="470"/>
      <c r="AF28" s="470"/>
      <c r="AG28" s="471"/>
      <c r="AH28" s="500" t="str">
        <f>IFERROR(VLOOKUP(VLOOKUP(B28,natu,3,0),buin,3,0),"")</f>
        <v/>
      </c>
      <c r="AI28" s="501"/>
      <c r="AJ28" s="501"/>
      <c r="AK28" s="501"/>
      <c r="AL28" s="477" t="str">
        <f>IFERROR(VLOOKUP(VLOOKUP(B28,natu,3,0),buin,7,0),"")</f>
        <v/>
      </c>
      <c r="AM28" s="478"/>
      <c r="AN28" s="478"/>
      <c r="AO28" s="478"/>
      <c r="AP28" s="478"/>
      <c r="AQ28" s="478"/>
      <c r="AR28" s="478"/>
      <c r="AS28" s="478"/>
      <c r="AT28" s="478"/>
      <c r="AU28" s="478"/>
      <c r="AV28" s="478"/>
      <c r="AW28" s="478"/>
      <c r="AX28" s="479"/>
      <c r="AY28" s="483" t="str">
        <f>IFERROR(VLOOKUP(VLOOKUP(B28,natu,3,0),buin,6,0),"")</f>
        <v/>
      </c>
      <c r="AZ28" s="484"/>
      <c r="BA28" s="484"/>
      <c r="BB28" s="484"/>
      <c r="BC28" s="484"/>
      <c r="BD28" s="484"/>
      <c r="BE28" s="484"/>
      <c r="BF28" s="484"/>
      <c r="BG28" s="485"/>
      <c r="BH28" s="492"/>
      <c r="BI28" s="493"/>
      <c r="BJ28" s="493"/>
      <c r="BK28" s="493"/>
      <c r="BL28" s="493"/>
      <c r="BM28" s="494"/>
      <c r="BN28" s="493"/>
      <c r="BO28" s="493"/>
      <c r="BP28" s="493"/>
      <c r="BQ28" s="493"/>
      <c r="BR28" s="493"/>
      <c r="BS28" s="494"/>
      <c r="BT28" s="472" t="s">
        <v>262</v>
      </c>
      <c r="BU28" s="473"/>
      <c r="BV28" s="473"/>
      <c r="BW28" s="473"/>
      <c r="BX28" s="472" t="s">
        <v>262</v>
      </c>
      <c r="BY28" s="473"/>
      <c r="BZ28" s="473"/>
      <c r="CA28" s="474"/>
      <c r="CB28" s="430" t="str">
        <f>IFERROR(VLOOKUP(VLOOKUP(B28,natu,3,0),buin,9,0),"")</f>
        <v/>
      </c>
      <c r="CC28" s="431"/>
      <c r="CD28" s="431"/>
      <c r="CE28" s="431"/>
      <c r="CF28" s="431"/>
      <c r="CG28" s="431"/>
      <c r="CH28" s="431"/>
      <c r="CI28" s="431"/>
      <c r="CJ28" s="431"/>
      <c r="CK28" s="431"/>
      <c r="CL28" s="431"/>
      <c r="CM28" s="431"/>
      <c r="CN28" s="431"/>
      <c r="CO28" s="431"/>
      <c r="CP28" s="431"/>
      <c r="CQ28" s="431"/>
      <c r="CR28" s="431"/>
      <c r="CS28" s="431"/>
      <c r="CT28" s="452"/>
      <c r="CU28" s="452"/>
      <c r="CV28" s="452"/>
      <c r="CW28" s="452"/>
      <c r="CX28" s="452"/>
      <c r="CY28" s="452"/>
      <c r="CZ28" s="452"/>
      <c r="DA28" s="452"/>
      <c r="DB28" s="453"/>
      <c r="DC28" s="170"/>
      <c r="DD28" s="499"/>
    </row>
    <row r="29" spans="1:108" ht="26.1" customHeight="1">
      <c r="A29" s="456"/>
      <c r="B29" s="203"/>
      <c r="C29" s="466"/>
      <c r="D29" s="467"/>
      <c r="E29" s="467"/>
      <c r="F29" s="467"/>
      <c r="G29" s="468"/>
      <c r="H29" s="489" t="str">
        <f>IFERROR(VLOOKUP(VLOOKUP(B28,natu,3,0),buin,2,0),"")</f>
        <v/>
      </c>
      <c r="I29" s="490"/>
      <c r="J29" s="490"/>
      <c r="K29" s="490"/>
      <c r="L29" s="490"/>
      <c r="M29" s="490"/>
      <c r="N29" s="490"/>
      <c r="O29" s="490"/>
      <c r="P29" s="490"/>
      <c r="Q29" s="490"/>
      <c r="R29" s="490"/>
      <c r="S29" s="490"/>
      <c r="T29" s="490"/>
      <c r="U29" s="490"/>
      <c r="V29" s="490"/>
      <c r="W29" s="490"/>
      <c r="X29" s="490"/>
      <c r="Y29" s="490"/>
      <c r="Z29" s="490"/>
      <c r="AA29" s="490"/>
      <c r="AB29" s="490"/>
      <c r="AC29" s="490"/>
      <c r="AD29" s="490"/>
      <c r="AE29" s="490"/>
      <c r="AF29" s="490"/>
      <c r="AG29" s="491"/>
      <c r="AH29" s="500"/>
      <c r="AI29" s="501"/>
      <c r="AJ29" s="501"/>
      <c r="AK29" s="501"/>
      <c r="AL29" s="480"/>
      <c r="AM29" s="481"/>
      <c r="AN29" s="481"/>
      <c r="AO29" s="481"/>
      <c r="AP29" s="481"/>
      <c r="AQ29" s="481"/>
      <c r="AR29" s="481"/>
      <c r="AS29" s="481"/>
      <c r="AT29" s="481"/>
      <c r="AU29" s="481"/>
      <c r="AV29" s="481"/>
      <c r="AW29" s="481"/>
      <c r="AX29" s="482"/>
      <c r="AY29" s="486"/>
      <c r="AZ29" s="487"/>
      <c r="BA29" s="487"/>
      <c r="BB29" s="487"/>
      <c r="BC29" s="487"/>
      <c r="BD29" s="487"/>
      <c r="BE29" s="487"/>
      <c r="BF29" s="487"/>
      <c r="BG29" s="488"/>
      <c r="BH29" s="495"/>
      <c r="BI29" s="496"/>
      <c r="BJ29" s="496"/>
      <c r="BK29" s="496"/>
      <c r="BL29" s="496"/>
      <c r="BM29" s="497"/>
      <c r="BN29" s="496"/>
      <c r="BO29" s="496"/>
      <c r="BP29" s="496"/>
      <c r="BQ29" s="496"/>
      <c r="BR29" s="496"/>
      <c r="BS29" s="497"/>
      <c r="BT29" s="475"/>
      <c r="BU29" s="436"/>
      <c r="BV29" s="436"/>
      <c r="BW29" s="436"/>
      <c r="BX29" s="475"/>
      <c r="BY29" s="436"/>
      <c r="BZ29" s="436"/>
      <c r="CA29" s="476"/>
      <c r="CB29" s="511" t="str">
        <f>IFERROR(VLOOKUP(VLOOKUP(B28,natu,3,0),buin,4,0),"")</f>
        <v/>
      </c>
      <c r="CC29" s="512"/>
      <c r="CD29" s="512"/>
      <c r="CE29" s="512"/>
      <c r="CF29" s="512"/>
      <c r="CG29" s="512"/>
      <c r="CH29" s="512"/>
      <c r="CI29" s="512"/>
      <c r="CJ29" s="512"/>
      <c r="CK29" s="512"/>
      <c r="CL29" s="512"/>
      <c r="CM29" s="512"/>
      <c r="CN29" s="512"/>
      <c r="CO29" s="512"/>
      <c r="CP29" s="512"/>
      <c r="CQ29" s="512"/>
      <c r="CR29" s="512"/>
      <c r="CS29" s="512"/>
      <c r="CT29" s="454"/>
      <c r="CU29" s="454"/>
      <c r="CV29" s="454"/>
      <c r="CW29" s="454"/>
      <c r="CX29" s="454"/>
      <c r="CY29" s="454"/>
      <c r="CZ29" s="454"/>
      <c r="DA29" s="454"/>
      <c r="DB29" s="455"/>
      <c r="DC29" s="170"/>
      <c r="DD29" s="499"/>
    </row>
    <row r="30" spans="1:108" ht="12" customHeight="1">
      <c r="A30" s="456"/>
      <c r="B30" s="203">
        <v>13</v>
      </c>
      <c r="C30" s="463" t="s">
        <v>284</v>
      </c>
      <c r="D30" s="464"/>
      <c r="E30" s="464"/>
      <c r="F30" s="464"/>
      <c r="G30" s="465"/>
      <c r="H30" s="469" t="str">
        <f>IFERROR(VLOOKUP(VLOOKUP(B30,natu,3,0),buin,8,0),"")</f>
        <v/>
      </c>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1"/>
      <c r="AH30" s="500" t="str">
        <f>IFERROR(VLOOKUP(VLOOKUP(B30,natu,3,0),buin,3,0),"")</f>
        <v/>
      </c>
      <c r="AI30" s="501"/>
      <c r="AJ30" s="501"/>
      <c r="AK30" s="501"/>
      <c r="AL30" s="477" t="str">
        <f>IFERROR(VLOOKUP(VLOOKUP(B30,natu,3,0),buin,7,0),"")</f>
        <v/>
      </c>
      <c r="AM30" s="478"/>
      <c r="AN30" s="478"/>
      <c r="AO30" s="478"/>
      <c r="AP30" s="478"/>
      <c r="AQ30" s="478"/>
      <c r="AR30" s="478"/>
      <c r="AS30" s="478"/>
      <c r="AT30" s="478"/>
      <c r="AU30" s="478"/>
      <c r="AV30" s="478"/>
      <c r="AW30" s="478"/>
      <c r="AX30" s="479"/>
      <c r="AY30" s="483" t="str">
        <f>IFERROR(VLOOKUP(VLOOKUP(B30,natu,3,0),buin,6,0),"")</f>
        <v/>
      </c>
      <c r="AZ30" s="484"/>
      <c r="BA30" s="484"/>
      <c r="BB30" s="484"/>
      <c r="BC30" s="484"/>
      <c r="BD30" s="484"/>
      <c r="BE30" s="484"/>
      <c r="BF30" s="484"/>
      <c r="BG30" s="485"/>
      <c r="BH30" s="492"/>
      <c r="BI30" s="493"/>
      <c r="BJ30" s="493"/>
      <c r="BK30" s="493"/>
      <c r="BL30" s="493"/>
      <c r="BM30" s="494"/>
      <c r="BN30" s="493"/>
      <c r="BO30" s="493"/>
      <c r="BP30" s="493"/>
      <c r="BQ30" s="493"/>
      <c r="BR30" s="493"/>
      <c r="BS30" s="494"/>
      <c r="BT30" s="472" t="s">
        <v>262</v>
      </c>
      <c r="BU30" s="473"/>
      <c r="BV30" s="473"/>
      <c r="BW30" s="473"/>
      <c r="BX30" s="472" t="s">
        <v>262</v>
      </c>
      <c r="BY30" s="473"/>
      <c r="BZ30" s="473"/>
      <c r="CA30" s="474"/>
      <c r="CB30" s="430" t="str">
        <f>IFERROR(VLOOKUP(VLOOKUP(B30,natu,3,0),buin,9,0),"")</f>
        <v/>
      </c>
      <c r="CC30" s="431"/>
      <c r="CD30" s="431"/>
      <c r="CE30" s="431"/>
      <c r="CF30" s="431"/>
      <c r="CG30" s="431"/>
      <c r="CH30" s="431"/>
      <c r="CI30" s="431"/>
      <c r="CJ30" s="431"/>
      <c r="CK30" s="431"/>
      <c r="CL30" s="431"/>
      <c r="CM30" s="431"/>
      <c r="CN30" s="431"/>
      <c r="CO30" s="431"/>
      <c r="CP30" s="431"/>
      <c r="CQ30" s="431"/>
      <c r="CR30" s="431"/>
      <c r="CS30" s="431"/>
      <c r="CT30" s="452"/>
      <c r="CU30" s="452"/>
      <c r="CV30" s="452"/>
      <c r="CW30" s="452"/>
      <c r="CX30" s="452"/>
      <c r="CY30" s="452"/>
      <c r="CZ30" s="452"/>
      <c r="DA30" s="452"/>
      <c r="DB30" s="453"/>
      <c r="DC30" s="170"/>
    </row>
    <row r="31" spans="1:108" ht="26.1" customHeight="1">
      <c r="A31" s="456"/>
      <c r="B31" s="203"/>
      <c r="C31" s="466"/>
      <c r="D31" s="467"/>
      <c r="E31" s="467"/>
      <c r="F31" s="467"/>
      <c r="G31" s="468"/>
      <c r="H31" s="489" t="str">
        <f>IFERROR(VLOOKUP(VLOOKUP(B30,natu,3,0),buin,2,0),"")</f>
        <v/>
      </c>
      <c r="I31" s="490"/>
      <c r="J31" s="490"/>
      <c r="K31" s="490"/>
      <c r="L31" s="490"/>
      <c r="M31" s="490"/>
      <c r="N31" s="490"/>
      <c r="O31" s="490"/>
      <c r="P31" s="490"/>
      <c r="Q31" s="490"/>
      <c r="R31" s="490"/>
      <c r="S31" s="490"/>
      <c r="T31" s="490"/>
      <c r="U31" s="490"/>
      <c r="V31" s="490"/>
      <c r="W31" s="490"/>
      <c r="X31" s="490"/>
      <c r="Y31" s="490"/>
      <c r="Z31" s="490"/>
      <c r="AA31" s="490"/>
      <c r="AB31" s="490"/>
      <c r="AC31" s="490"/>
      <c r="AD31" s="490"/>
      <c r="AE31" s="490"/>
      <c r="AF31" s="490"/>
      <c r="AG31" s="491"/>
      <c r="AH31" s="500"/>
      <c r="AI31" s="501"/>
      <c r="AJ31" s="501"/>
      <c r="AK31" s="501"/>
      <c r="AL31" s="480"/>
      <c r="AM31" s="481"/>
      <c r="AN31" s="481"/>
      <c r="AO31" s="481"/>
      <c r="AP31" s="481"/>
      <c r="AQ31" s="481"/>
      <c r="AR31" s="481"/>
      <c r="AS31" s="481"/>
      <c r="AT31" s="481"/>
      <c r="AU31" s="481"/>
      <c r="AV31" s="481"/>
      <c r="AW31" s="481"/>
      <c r="AX31" s="482"/>
      <c r="AY31" s="486"/>
      <c r="AZ31" s="487"/>
      <c r="BA31" s="487"/>
      <c r="BB31" s="487"/>
      <c r="BC31" s="487"/>
      <c r="BD31" s="487"/>
      <c r="BE31" s="487"/>
      <c r="BF31" s="487"/>
      <c r="BG31" s="488"/>
      <c r="BH31" s="495"/>
      <c r="BI31" s="496"/>
      <c r="BJ31" s="496"/>
      <c r="BK31" s="496"/>
      <c r="BL31" s="496"/>
      <c r="BM31" s="497"/>
      <c r="BN31" s="496"/>
      <c r="BO31" s="496"/>
      <c r="BP31" s="496"/>
      <c r="BQ31" s="496"/>
      <c r="BR31" s="496"/>
      <c r="BS31" s="497"/>
      <c r="BT31" s="475"/>
      <c r="BU31" s="436"/>
      <c r="BV31" s="436"/>
      <c r="BW31" s="436"/>
      <c r="BX31" s="475"/>
      <c r="BY31" s="436"/>
      <c r="BZ31" s="436"/>
      <c r="CA31" s="476"/>
      <c r="CB31" s="511" t="str">
        <f>IFERROR(VLOOKUP(VLOOKUP(B30,natu,3,0),buin,4,0),"")</f>
        <v/>
      </c>
      <c r="CC31" s="512"/>
      <c r="CD31" s="512"/>
      <c r="CE31" s="512"/>
      <c r="CF31" s="512"/>
      <c r="CG31" s="512"/>
      <c r="CH31" s="512"/>
      <c r="CI31" s="512"/>
      <c r="CJ31" s="512"/>
      <c r="CK31" s="512"/>
      <c r="CL31" s="512"/>
      <c r="CM31" s="512"/>
      <c r="CN31" s="512"/>
      <c r="CO31" s="512"/>
      <c r="CP31" s="512"/>
      <c r="CQ31" s="512"/>
      <c r="CR31" s="512"/>
      <c r="CS31" s="512"/>
      <c r="CT31" s="454"/>
      <c r="CU31" s="454"/>
      <c r="CV31" s="454"/>
      <c r="CW31" s="454"/>
      <c r="CX31" s="454"/>
      <c r="CY31" s="454"/>
      <c r="CZ31" s="454"/>
      <c r="DA31" s="454"/>
      <c r="DB31" s="455"/>
      <c r="DC31" s="170"/>
      <c r="DD31" s="498" t="s">
        <v>285</v>
      </c>
    </row>
    <row r="32" spans="1:108" ht="12" customHeight="1">
      <c r="A32" s="456"/>
      <c r="B32" s="203">
        <v>14</v>
      </c>
      <c r="C32" s="463" t="s">
        <v>286</v>
      </c>
      <c r="D32" s="464"/>
      <c r="E32" s="464"/>
      <c r="F32" s="464"/>
      <c r="G32" s="465"/>
      <c r="H32" s="469" t="str">
        <f>IFERROR(VLOOKUP(VLOOKUP(B32,natu,3,0),buin,8,0),"")</f>
        <v/>
      </c>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1"/>
      <c r="AH32" s="500" t="str">
        <f>IFERROR(VLOOKUP(VLOOKUP(B32,natu,3,0),buin,3,0),"")</f>
        <v/>
      </c>
      <c r="AI32" s="501"/>
      <c r="AJ32" s="501"/>
      <c r="AK32" s="501"/>
      <c r="AL32" s="477" t="str">
        <f>IFERROR(VLOOKUP(VLOOKUP(B32,natu,3,0),buin,7,0),"")</f>
        <v/>
      </c>
      <c r="AM32" s="478"/>
      <c r="AN32" s="478"/>
      <c r="AO32" s="478"/>
      <c r="AP32" s="478"/>
      <c r="AQ32" s="478"/>
      <c r="AR32" s="478"/>
      <c r="AS32" s="478"/>
      <c r="AT32" s="478"/>
      <c r="AU32" s="478"/>
      <c r="AV32" s="478"/>
      <c r="AW32" s="478"/>
      <c r="AX32" s="479"/>
      <c r="AY32" s="483" t="str">
        <f>IFERROR(VLOOKUP(VLOOKUP(B32,natu,3,0),buin,6,0),"")</f>
        <v/>
      </c>
      <c r="AZ32" s="484"/>
      <c r="BA32" s="484"/>
      <c r="BB32" s="484"/>
      <c r="BC32" s="484"/>
      <c r="BD32" s="484"/>
      <c r="BE32" s="484"/>
      <c r="BF32" s="484"/>
      <c r="BG32" s="485"/>
      <c r="BH32" s="492"/>
      <c r="BI32" s="493"/>
      <c r="BJ32" s="493"/>
      <c r="BK32" s="493"/>
      <c r="BL32" s="493"/>
      <c r="BM32" s="494"/>
      <c r="BN32" s="493"/>
      <c r="BO32" s="493"/>
      <c r="BP32" s="493"/>
      <c r="BQ32" s="493"/>
      <c r="BR32" s="493"/>
      <c r="BS32" s="494"/>
      <c r="BT32" s="472" t="s">
        <v>262</v>
      </c>
      <c r="BU32" s="473"/>
      <c r="BV32" s="473"/>
      <c r="BW32" s="473"/>
      <c r="BX32" s="472" t="s">
        <v>262</v>
      </c>
      <c r="BY32" s="473"/>
      <c r="BZ32" s="473"/>
      <c r="CA32" s="474"/>
      <c r="CB32" s="430" t="str">
        <f>IFERROR(VLOOKUP(VLOOKUP(B32,natu,3,0),buin,9,0),"")</f>
        <v/>
      </c>
      <c r="CC32" s="431"/>
      <c r="CD32" s="431"/>
      <c r="CE32" s="431"/>
      <c r="CF32" s="431"/>
      <c r="CG32" s="431"/>
      <c r="CH32" s="431"/>
      <c r="CI32" s="431"/>
      <c r="CJ32" s="431"/>
      <c r="CK32" s="431"/>
      <c r="CL32" s="431"/>
      <c r="CM32" s="431"/>
      <c r="CN32" s="431"/>
      <c r="CO32" s="431"/>
      <c r="CP32" s="431"/>
      <c r="CQ32" s="431"/>
      <c r="CR32" s="431"/>
      <c r="CS32" s="431"/>
      <c r="CT32" s="452"/>
      <c r="CU32" s="452"/>
      <c r="CV32" s="452"/>
      <c r="CW32" s="452"/>
      <c r="CX32" s="452"/>
      <c r="CY32" s="452"/>
      <c r="CZ32" s="452"/>
      <c r="DA32" s="452"/>
      <c r="DB32" s="453"/>
      <c r="DC32" s="170"/>
      <c r="DD32" s="498"/>
    </row>
    <row r="33" spans="1:108" ht="26.1" customHeight="1">
      <c r="A33" s="456"/>
      <c r="B33" s="203"/>
      <c r="C33" s="466"/>
      <c r="D33" s="467"/>
      <c r="E33" s="467"/>
      <c r="F33" s="467"/>
      <c r="G33" s="468"/>
      <c r="H33" s="489" t="str">
        <f>IFERROR(VLOOKUP(VLOOKUP(B32,natu,3,0),buin,2,0),"")</f>
        <v/>
      </c>
      <c r="I33" s="490"/>
      <c r="J33" s="490"/>
      <c r="K33" s="490"/>
      <c r="L33" s="490"/>
      <c r="M33" s="490"/>
      <c r="N33" s="490"/>
      <c r="O33" s="490"/>
      <c r="P33" s="490"/>
      <c r="Q33" s="490"/>
      <c r="R33" s="490"/>
      <c r="S33" s="490"/>
      <c r="T33" s="490"/>
      <c r="U33" s="490"/>
      <c r="V33" s="490"/>
      <c r="W33" s="490"/>
      <c r="X33" s="490"/>
      <c r="Y33" s="490"/>
      <c r="Z33" s="490"/>
      <c r="AA33" s="490"/>
      <c r="AB33" s="490"/>
      <c r="AC33" s="490"/>
      <c r="AD33" s="490"/>
      <c r="AE33" s="490"/>
      <c r="AF33" s="490"/>
      <c r="AG33" s="491"/>
      <c r="AH33" s="500"/>
      <c r="AI33" s="501"/>
      <c r="AJ33" s="501"/>
      <c r="AK33" s="501"/>
      <c r="AL33" s="480"/>
      <c r="AM33" s="481"/>
      <c r="AN33" s="481"/>
      <c r="AO33" s="481"/>
      <c r="AP33" s="481"/>
      <c r="AQ33" s="481"/>
      <c r="AR33" s="481"/>
      <c r="AS33" s="481"/>
      <c r="AT33" s="481"/>
      <c r="AU33" s="481"/>
      <c r="AV33" s="481"/>
      <c r="AW33" s="481"/>
      <c r="AX33" s="482"/>
      <c r="AY33" s="486"/>
      <c r="AZ33" s="487"/>
      <c r="BA33" s="487"/>
      <c r="BB33" s="487"/>
      <c r="BC33" s="487"/>
      <c r="BD33" s="487"/>
      <c r="BE33" s="487"/>
      <c r="BF33" s="487"/>
      <c r="BG33" s="488"/>
      <c r="BH33" s="495"/>
      <c r="BI33" s="496"/>
      <c r="BJ33" s="496"/>
      <c r="BK33" s="496"/>
      <c r="BL33" s="496"/>
      <c r="BM33" s="497"/>
      <c r="BN33" s="496"/>
      <c r="BO33" s="496"/>
      <c r="BP33" s="496"/>
      <c r="BQ33" s="496"/>
      <c r="BR33" s="496"/>
      <c r="BS33" s="497"/>
      <c r="BT33" s="475"/>
      <c r="BU33" s="436"/>
      <c r="BV33" s="436"/>
      <c r="BW33" s="436"/>
      <c r="BX33" s="475"/>
      <c r="BY33" s="436"/>
      <c r="BZ33" s="436"/>
      <c r="CA33" s="476"/>
      <c r="CB33" s="511" t="str">
        <f>IFERROR(VLOOKUP(VLOOKUP(B32,natu,3,0),buin,4,0),"")</f>
        <v/>
      </c>
      <c r="CC33" s="512"/>
      <c r="CD33" s="512"/>
      <c r="CE33" s="512"/>
      <c r="CF33" s="512"/>
      <c r="CG33" s="512"/>
      <c r="CH33" s="512"/>
      <c r="CI33" s="512"/>
      <c r="CJ33" s="512"/>
      <c r="CK33" s="512"/>
      <c r="CL33" s="512"/>
      <c r="CM33" s="512"/>
      <c r="CN33" s="512"/>
      <c r="CO33" s="512"/>
      <c r="CP33" s="512"/>
      <c r="CQ33" s="512"/>
      <c r="CR33" s="512"/>
      <c r="CS33" s="512"/>
      <c r="CT33" s="454"/>
      <c r="CU33" s="454"/>
      <c r="CV33" s="454"/>
      <c r="CW33" s="454"/>
      <c r="CX33" s="454"/>
      <c r="CY33" s="454"/>
      <c r="CZ33" s="454"/>
      <c r="DA33" s="454"/>
      <c r="DB33" s="455"/>
      <c r="DC33" s="170"/>
      <c r="DD33" s="498"/>
    </row>
    <row r="34" spans="1:108" ht="12" customHeight="1">
      <c r="A34" s="456"/>
      <c r="B34" s="203">
        <v>15</v>
      </c>
      <c r="C34" s="463" t="s">
        <v>287</v>
      </c>
      <c r="D34" s="464"/>
      <c r="E34" s="464"/>
      <c r="F34" s="464"/>
      <c r="G34" s="465"/>
      <c r="H34" s="469" t="str">
        <f>IFERROR(VLOOKUP(VLOOKUP(B34,natu,3,0),buin,8,0),"")</f>
        <v/>
      </c>
      <c r="I34" s="470"/>
      <c r="J34" s="470"/>
      <c r="K34" s="470"/>
      <c r="L34" s="470"/>
      <c r="M34" s="470"/>
      <c r="N34" s="470"/>
      <c r="O34" s="470"/>
      <c r="P34" s="470"/>
      <c r="Q34" s="470"/>
      <c r="R34" s="470"/>
      <c r="S34" s="470"/>
      <c r="T34" s="470"/>
      <c r="U34" s="470"/>
      <c r="V34" s="470"/>
      <c r="W34" s="470"/>
      <c r="X34" s="470"/>
      <c r="Y34" s="470"/>
      <c r="Z34" s="470"/>
      <c r="AA34" s="470"/>
      <c r="AB34" s="470"/>
      <c r="AC34" s="470"/>
      <c r="AD34" s="470"/>
      <c r="AE34" s="470"/>
      <c r="AF34" s="470"/>
      <c r="AG34" s="471"/>
      <c r="AH34" s="500" t="str">
        <f>IFERROR(VLOOKUP(VLOOKUP(B34,natu,3,0),buin,3,0),"")</f>
        <v/>
      </c>
      <c r="AI34" s="501"/>
      <c r="AJ34" s="501"/>
      <c r="AK34" s="501"/>
      <c r="AL34" s="477" t="str">
        <f>IFERROR(VLOOKUP(VLOOKUP(B34,natu,3,0),buin,7,0),"")</f>
        <v/>
      </c>
      <c r="AM34" s="478"/>
      <c r="AN34" s="478"/>
      <c r="AO34" s="478"/>
      <c r="AP34" s="478"/>
      <c r="AQ34" s="478"/>
      <c r="AR34" s="478"/>
      <c r="AS34" s="478"/>
      <c r="AT34" s="478"/>
      <c r="AU34" s="478"/>
      <c r="AV34" s="478"/>
      <c r="AW34" s="478"/>
      <c r="AX34" s="479"/>
      <c r="AY34" s="483" t="str">
        <f>IFERROR(VLOOKUP(VLOOKUP(B34,natu,3,0),buin,6,0),"")</f>
        <v/>
      </c>
      <c r="AZ34" s="484"/>
      <c r="BA34" s="484"/>
      <c r="BB34" s="484"/>
      <c r="BC34" s="484"/>
      <c r="BD34" s="484"/>
      <c r="BE34" s="484"/>
      <c r="BF34" s="484"/>
      <c r="BG34" s="485"/>
      <c r="BH34" s="492"/>
      <c r="BI34" s="493"/>
      <c r="BJ34" s="493"/>
      <c r="BK34" s="493"/>
      <c r="BL34" s="493"/>
      <c r="BM34" s="494"/>
      <c r="BN34" s="493"/>
      <c r="BO34" s="493"/>
      <c r="BP34" s="493"/>
      <c r="BQ34" s="493"/>
      <c r="BR34" s="493"/>
      <c r="BS34" s="494"/>
      <c r="BT34" s="472" t="s">
        <v>262</v>
      </c>
      <c r="BU34" s="473"/>
      <c r="BV34" s="473"/>
      <c r="BW34" s="473"/>
      <c r="BX34" s="472" t="s">
        <v>262</v>
      </c>
      <c r="BY34" s="473"/>
      <c r="BZ34" s="473"/>
      <c r="CA34" s="474"/>
      <c r="CB34" s="430" t="str">
        <f>IFERROR(VLOOKUP(VLOOKUP(B34,natu,3,0),buin,9,0),"")</f>
        <v/>
      </c>
      <c r="CC34" s="431"/>
      <c r="CD34" s="431"/>
      <c r="CE34" s="431"/>
      <c r="CF34" s="431"/>
      <c r="CG34" s="431"/>
      <c r="CH34" s="431"/>
      <c r="CI34" s="431"/>
      <c r="CJ34" s="431"/>
      <c r="CK34" s="431"/>
      <c r="CL34" s="431"/>
      <c r="CM34" s="431"/>
      <c r="CN34" s="431"/>
      <c r="CO34" s="431"/>
      <c r="CP34" s="431"/>
      <c r="CQ34" s="431"/>
      <c r="CR34" s="431"/>
      <c r="CS34" s="431"/>
      <c r="CT34" s="452"/>
      <c r="CU34" s="452"/>
      <c r="CV34" s="452"/>
      <c r="CW34" s="452"/>
      <c r="CX34" s="452"/>
      <c r="CY34" s="452"/>
      <c r="CZ34" s="452"/>
      <c r="DA34" s="452"/>
      <c r="DB34" s="453"/>
      <c r="DC34" s="170"/>
      <c r="DD34" s="498"/>
    </row>
    <row r="35" spans="1:108" ht="26.1" customHeight="1">
      <c r="A35" s="456"/>
      <c r="B35" s="203"/>
      <c r="C35" s="466"/>
      <c r="D35" s="467"/>
      <c r="E35" s="467"/>
      <c r="F35" s="467"/>
      <c r="G35" s="468"/>
      <c r="H35" s="489" t="str">
        <f>IFERROR(VLOOKUP(VLOOKUP(B34,natu,3,0),buin,2,0),"")</f>
        <v/>
      </c>
      <c r="I35" s="490"/>
      <c r="J35" s="490"/>
      <c r="K35" s="490"/>
      <c r="L35" s="490"/>
      <c r="M35" s="490"/>
      <c r="N35" s="490"/>
      <c r="O35" s="490"/>
      <c r="P35" s="490"/>
      <c r="Q35" s="490"/>
      <c r="R35" s="490"/>
      <c r="S35" s="490"/>
      <c r="T35" s="490"/>
      <c r="U35" s="490"/>
      <c r="V35" s="490"/>
      <c r="W35" s="490"/>
      <c r="X35" s="490"/>
      <c r="Y35" s="490"/>
      <c r="Z35" s="490"/>
      <c r="AA35" s="490"/>
      <c r="AB35" s="490"/>
      <c r="AC35" s="490"/>
      <c r="AD35" s="490"/>
      <c r="AE35" s="490"/>
      <c r="AF35" s="490"/>
      <c r="AG35" s="491"/>
      <c r="AH35" s="500"/>
      <c r="AI35" s="501"/>
      <c r="AJ35" s="501"/>
      <c r="AK35" s="501"/>
      <c r="AL35" s="480"/>
      <c r="AM35" s="481"/>
      <c r="AN35" s="481"/>
      <c r="AO35" s="481"/>
      <c r="AP35" s="481"/>
      <c r="AQ35" s="481"/>
      <c r="AR35" s="481"/>
      <c r="AS35" s="481"/>
      <c r="AT35" s="481"/>
      <c r="AU35" s="481"/>
      <c r="AV35" s="481"/>
      <c r="AW35" s="481"/>
      <c r="AX35" s="482"/>
      <c r="AY35" s="486"/>
      <c r="AZ35" s="487"/>
      <c r="BA35" s="487"/>
      <c r="BB35" s="487"/>
      <c r="BC35" s="487"/>
      <c r="BD35" s="487"/>
      <c r="BE35" s="487"/>
      <c r="BF35" s="487"/>
      <c r="BG35" s="488"/>
      <c r="BH35" s="495"/>
      <c r="BI35" s="496"/>
      <c r="BJ35" s="496"/>
      <c r="BK35" s="496"/>
      <c r="BL35" s="496"/>
      <c r="BM35" s="497"/>
      <c r="BN35" s="496"/>
      <c r="BO35" s="496"/>
      <c r="BP35" s="496"/>
      <c r="BQ35" s="496"/>
      <c r="BR35" s="496"/>
      <c r="BS35" s="497"/>
      <c r="BT35" s="475"/>
      <c r="BU35" s="436"/>
      <c r="BV35" s="436"/>
      <c r="BW35" s="436"/>
      <c r="BX35" s="475"/>
      <c r="BY35" s="436"/>
      <c r="BZ35" s="436"/>
      <c r="CA35" s="476"/>
      <c r="CB35" s="511" t="str">
        <f>IFERROR(VLOOKUP(VLOOKUP(B34,natu,3,0),buin,4,0),"")</f>
        <v/>
      </c>
      <c r="CC35" s="512"/>
      <c r="CD35" s="512"/>
      <c r="CE35" s="512"/>
      <c r="CF35" s="512"/>
      <c r="CG35" s="512"/>
      <c r="CH35" s="512"/>
      <c r="CI35" s="512"/>
      <c r="CJ35" s="512"/>
      <c r="CK35" s="512"/>
      <c r="CL35" s="512"/>
      <c r="CM35" s="512"/>
      <c r="CN35" s="512"/>
      <c r="CO35" s="512"/>
      <c r="CP35" s="512"/>
      <c r="CQ35" s="512"/>
      <c r="CR35" s="512"/>
      <c r="CS35" s="512"/>
      <c r="CT35" s="454"/>
      <c r="CU35" s="454"/>
      <c r="CV35" s="454"/>
      <c r="CW35" s="454"/>
      <c r="CX35" s="454"/>
      <c r="CY35" s="454"/>
      <c r="CZ35" s="454"/>
      <c r="DA35" s="454"/>
      <c r="DB35" s="455"/>
      <c r="DC35" s="170"/>
      <c r="DD35" s="498"/>
    </row>
    <row r="36" spans="1:108" ht="12" customHeight="1">
      <c r="A36" s="456"/>
      <c r="B36" s="203">
        <v>16</v>
      </c>
      <c r="C36" s="463" t="s">
        <v>288</v>
      </c>
      <c r="D36" s="464"/>
      <c r="E36" s="464"/>
      <c r="F36" s="464"/>
      <c r="G36" s="465"/>
      <c r="H36" s="469" t="str">
        <f>IFERROR(VLOOKUP(VLOOKUP(B36,natu,3,0),buin,8,0),"")</f>
        <v/>
      </c>
      <c r="I36" s="470"/>
      <c r="J36" s="470"/>
      <c r="K36" s="470"/>
      <c r="L36" s="470"/>
      <c r="M36" s="470"/>
      <c r="N36" s="470"/>
      <c r="O36" s="470"/>
      <c r="P36" s="470"/>
      <c r="Q36" s="470"/>
      <c r="R36" s="470"/>
      <c r="S36" s="470"/>
      <c r="T36" s="470"/>
      <c r="U36" s="470"/>
      <c r="V36" s="470"/>
      <c r="W36" s="470"/>
      <c r="X36" s="470"/>
      <c r="Y36" s="470"/>
      <c r="Z36" s="470"/>
      <c r="AA36" s="470"/>
      <c r="AB36" s="470"/>
      <c r="AC36" s="470"/>
      <c r="AD36" s="470"/>
      <c r="AE36" s="470"/>
      <c r="AF36" s="470"/>
      <c r="AG36" s="471"/>
      <c r="AH36" s="500" t="str">
        <f>IFERROR(VLOOKUP(VLOOKUP(B36,natu,3,0),buin,3,0),"")</f>
        <v/>
      </c>
      <c r="AI36" s="501"/>
      <c r="AJ36" s="501"/>
      <c r="AK36" s="501"/>
      <c r="AL36" s="477" t="str">
        <f>IFERROR(VLOOKUP(VLOOKUP(B36,natu,3,0),buin,7,0),"")</f>
        <v/>
      </c>
      <c r="AM36" s="478"/>
      <c r="AN36" s="478"/>
      <c r="AO36" s="478"/>
      <c r="AP36" s="478"/>
      <c r="AQ36" s="478"/>
      <c r="AR36" s="478"/>
      <c r="AS36" s="478"/>
      <c r="AT36" s="478"/>
      <c r="AU36" s="478"/>
      <c r="AV36" s="478"/>
      <c r="AW36" s="478"/>
      <c r="AX36" s="479"/>
      <c r="AY36" s="483" t="str">
        <f>IFERROR(VLOOKUP(VLOOKUP(B36,natu,3,0),buin,6,0),"")</f>
        <v/>
      </c>
      <c r="AZ36" s="484"/>
      <c r="BA36" s="484"/>
      <c r="BB36" s="484"/>
      <c r="BC36" s="484"/>
      <c r="BD36" s="484"/>
      <c r="BE36" s="484"/>
      <c r="BF36" s="484"/>
      <c r="BG36" s="485"/>
      <c r="BH36" s="492"/>
      <c r="BI36" s="493"/>
      <c r="BJ36" s="493"/>
      <c r="BK36" s="493"/>
      <c r="BL36" s="493"/>
      <c r="BM36" s="494"/>
      <c r="BN36" s="493"/>
      <c r="BO36" s="493"/>
      <c r="BP36" s="493"/>
      <c r="BQ36" s="493"/>
      <c r="BR36" s="493"/>
      <c r="BS36" s="494"/>
      <c r="BT36" s="472" t="s">
        <v>262</v>
      </c>
      <c r="BU36" s="473"/>
      <c r="BV36" s="473"/>
      <c r="BW36" s="473"/>
      <c r="BX36" s="472" t="s">
        <v>262</v>
      </c>
      <c r="BY36" s="473"/>
      <c r="BZ36" s="473"/>
      <c r="CA36" s="474"/>
      <c r="CB36" s="430" t="str">
        <f>IFERROR(VLOOKUP(VLOOKUP(B36,natu,3,0),buin,9,0),"")</f>
        <v/>
      </c>
      <c r="CC36" s="431"/>
      <c r="CD36" s="431"/>
      <c r="CE36" s="431"/>
      <c r="CF36" s="431"/>
      <c r="CG36" s="431"/>
      <c r="CH36" s="431"/>
      <c r="CI36" s="431"/>
      <c r="CJ36" s="431"/>
      <c r="CK36" s="431"/>
      <c r="CL36" s="431"/>
      <c r="CM36" s="431"/>
      <c r="CN36" s="431"/>
      <c r="CO36" s="431"/>
      <c r="CP36" s="431"/>
      <c r="CQ36" s="431"/>
      <c r="CR36" s="431"/>
      <c r="CS36" s="431"/>
      <c r="CT36" s="452"/>
      <c r="CU36" s="452"/>
      <c r="CV36" s="452"/>
      <c r="CW36" s="452"/>
      <c r="CX36" s="452"/>
      <c r="CY36" s="452"/>
      <c r="CZ36" s="452"/>
      <c r="DA36" s="452"/>
      <c r="DB36" s="453"/>
      <c r="DC36" s="170"/>
      <c r="DD36" s="498"/>
    </row>
    <row r="37" spans="1:108" ht="26.1" customHeight="1">
      <c r="A37" s="456"/>
      <c r="B37" s="203"/>
      <c r="C37" s="466"/>
      <c r="D37" s="467"/>
      <c r="E37" s="467"/>
      <c r="F37" s="467"/>
      <c r="G37" s="468"/>
      <c r="H37" s="489" t="str">
        <f>IFERROR(VLOOKUP(VLOOKUP(B36,natu,3,0),buin,2,0),"")</f>
        <v/>
      </c>
      <c r="I37" s="490"/>
      <c r="J37" s="490"/>
      <c r="K37" s="490"/>
      <c r="L37" s="490"/>
      <c r="M37" s="490"/>
      <c r="N37" s="490"/>
      <c r="O37" s="490"/>
      <c r="P37" s="490"/>
      <c r="Q37" s="490"/>
      <c r="R37" s="490"/>
      <c r="S37" s="490"/>
      <c r="T37" s="490"/>
      <c r="U37" s="490"/>
      <c r="V37" s="490"/>
      <c r="W37" s="490"/>
      <c r="X37" s="490"/>
      <c r="Y37" s="490"/>
      <c r="Z37" s="490"/>
      <c r="AA37" s="490"/>
      <c r="AB37" s="490"/>
      <c r="AC37" s="490"/>
      <c r="AD37" s="490"/>
      <c r="AE37" s="490"/>
      <c r="AF37" s="490"/>
      <c r="AG37" s="491"/>
      <c r="AH37" s="500"/>
      <c r="AI37" s="501"/>
      <c r="AJ37" s="501"/>
      <c r="AK37" s="501"/>
      <c r="AL37" s="480"/>
      <c r="AM37" s="481"/>
      <c r="AN37" s="481"/>
      <c r="AO37" s="481"/>
      <c r="AP37" s="481"/>
      <c r="AQ37" s="481"/>
      <c r="AR37" s="481"/>
      <c r="AS37" s="481"/>
      <c r="AT37" s="481"/>
      <c r="AU37" s="481"/>
      <c r="AV37" s="481"/>
      <c r="AW37" s="481"/>
      <c r="AX37" s="482"/>
      <c r="AY37" s="486"/>
      <c r="AZ37" s="487"/>
      <c r="BA37" s="487"/>
      <c r="BB37" s="487"/>
      <c r="BC37" s="487"/>
      <c r="BD37" s="487"/>
      <c r="BE37" s="487"/>
      <c r="BF37" s="487"/>
      <c r="BG37" s="488"/>
      <c r="BH37" s="495"/>
      <c r="BI37" s="496"/>
      <c r="BJ37" s="496"/>
      <c r="BK37" s="496"/>
      <c r="BL37" s="496"/>
      <c r="BM37" s="497"/>
      <c r="BN37" s="496"/>
      <c r="BO37" s="496"/>
      <c r="BP37" s="496"/>
      <c r="BQ37" s="496"/>
      <c r="BR37" s="496"/>
      <c r="BS37" s="497"/>
      <c r="BT37" s="475"/>
      <c r="BU37" s="436"/>
      <c r="BV37" s="436"/>
      <c r="BW37" s="436"/>
      <c r="BX37" s="475"/>
      <c r="BY37" s="436"/>
      <c r="BZ37" s="436"/>
      <c r="CA37" s="476"/>
      <c r="CB37" s="511" t="str">
        <f>IFERROR(VLOOKUP(VLOOKUP(B36,natu,3,0),buin,4,0),"")</f>
        <v/>
      </c>
      <c r="CC37" s="512"/>
      <c r="CD37" s="512"/>
      <c r="CE37" s="512"/>
      <c r="CF37" s="512"/>
      <c r="CG37" s="512"/>
      <c r="CH37" s="512"/>
      <c r="CI37" s="512"/>
      <c r="CJ37" s="512"/>
      <c r="CK37" s="512"/>
      <c r="CL37" s="512"/>
      <c r="CM37" s="512"/>
      <c r="CN37" s="512"/>
      <c r="CO37" s="512"/>
      <c r="CP37" s="512"/>
      <c r="CQ37" s="512"/>
      <c r="CR37" s="512"/>
      <c r="CS37" s="512"/>
      <c r="CT37" s="454"/>
      <c r="CU37" s="454"/>
      <c r="CV37" s="454"/>
      <c r="CW37" s="454"/>
      <c r="CX37" s="454"/>
      <c r="CY37" s="454"/>
      <c r="CZ37" s="454"/>
      <c r="DA37" s="454"/>
      <c r="DB37" s="455"/>
      <c r="DC37" s="170"/>
      <c r="DD37" s="498"/>
    </row>
    <row r="38" spans="1:108" ht="12" customHeight="1">
      <c r="A38" s="456"/>
      <c r="B38" s="203">
        <v>17</v>
      </c>
      <c r="C38" s="463" t="s">
        <v>289</v>
      </c>
      <c r="D38" s="464"/>
      <c r="E38" s="464"/>
      <c r="F38" s="464"/>
      <c r="G38" s="465"/>
      <c r="H38" s="469" t="str">
        <f>IFERROR(VLOOKUP(VLOOKUP(B38,natu,3,0),buin,8,0),"")</f>
        <v/>
      </c>
      <c r="I38" s="470"/>
      <c r="J38" s="470"/>
      <c r="K38" s="470"/>
      <c r="L38" s="470"/>
      <c r="M38" s="470"/>
      <c r="N38" s="470"/>
      <c r="O38" s="470"/>
      <c r="P38" s="470"/>
      <c r="Q38" s="470"/>
      <c r="R38" s="470"/>
      <c r="S38" s="470"/>
      <c r="T38" s="470"/>
      <c r="U38" s="470"/>
      <c r="V38" s="470"/>
      <c r="W38" s="470"/>
      <c r="X38" s="470"/>
      <c r="Y38" s="470"/>
      <c r="Z38" s="470"/>
      <c r="AA38" s="470"/>
      <c r="AB38" s="470"/>
      <c r="AC38" s="470"/>
      <c r="AD38" s="470"/>
      <c r="AE38" s="470"/>
      <c r="AF38" s="470"/>
      <c r="AG38" s="471"/>
      <c r="AH38" s="500" t="str">
        <f>IFERROR(VLOOKUP(VLOOKUP(B38,natu,3,0),buin,3,0),"")</f>
        <v/>
      </c>
      <c r="AI38" s="501"/>
      <c r="AJ38" s="501"/>
      <c r="AK38" s="501"/>
      <c r="AL38" s="477" t="str">
        <f>IFERROR(VLOOKUP(VLOOKUP(B38,natu,3,0),buin,7,0),"")</f>
        <v/>
      </c>
      <c r="AM38" s="478"/>
      <c r="AN38" s="478"/>
      <c r="AO38" s="478"/>
      <c r="AP38" s="478"/>
      <c r="AQ38" s="478"/>
      <c r="AR38" s="478"/>
      <c r="AS38" s="478"/>
      <c r="AT38" s="478"/>
      <c r="AU38" s="478"/>
      <c r="AV38" s="478"/>
      <c r="AW38" s="478"/>
      <c r="AX38" s="479"/>
      <c r="AY38" s="483" t="str">
        <f>IFERROR(VLOOKUP(VLOOKUP(B38,natu,3,0),buin,6,0),"")</f>
        <v/>
      </c>
      <c r="AZ38" s="484"/>
      <c r="BA38" s="484"/>
      <c r="BB38" s="484"/>
      <c r="BC38" s="484"/>
      <c r="BD38" s="484"/>
      <c r="BE38" s="484"/>
      <c r="BF38" s="484"/>
      <c r="BG38" s="485"/>
      <c r="BH38" s="492"/>
      <c r="BI38" s="493"/>
      <c r="BJ38" s="493"/>
      <c r="BK38" s="493"/>
      <c r="BL38" s="493"/>
      <c r="BM38" s="494"/>
      <c r="BN38" s="493"/>
      <c r="BO38" s="493"/>
      <c r="BP38" s="493"/>
      <c r="BQ38" s="493"/>
      <c r="BR38" s="493"/>
      <c r="BS38" s="494"/>
      <c r="BT38" s="472" t="s">
        <v>262</v>
      </c>
      <c r="BU38" s="473"/>
      <c r="BV38" s="473"/>
      <c r="BW38" s="473"/>
      <c r="BX38" s="472" t="s">
        <v>262</v>
      </c>
      <c r="BY38" s="473"/>
      <c r="BZ38" s="473"/>
      <c r="CA38" s="474"/>
      <c r="CB38" s="430" t="str">
        <f>IFERROR(VLOOKUP(VLOOKUP(B38,natu,3,0),buin,9,0),"")</f>
        <v/>
      </c>
      <c r="CC38" s="431"/>
      <c r="CD38" s="431"/>
      <c r="CE38" s="431"/>
      <c r="CF38" s="431"/>
      <c r="CG38" s="431"/>
      <c r="CH38" s="431"/>
      <c r="CI38" s="431"/>
      <c r="CJ38" s="431"/>
      <c r="CK38" s="431"/>
      <c r="CL38" s="431"/>
      <c r="CM38" s="431"/>
      <c r="CN38" s="431"/>
      <c r="CO38" s="431"/>
      <c r="CP38" s="431"/>
      <c r="CQ38" s="431"/>
      <c r="CR38" s="431"/>
      <c r="CS38" s="431"/>
      <c r="CT38" s="452"/>
      <c r="CU38" s="452"/>
      <c r="CV38" s="452"/>
      <c r="CW38" s="452"/>
      <c r="CX38" s="452"/>
      <c r="CY38" s="452"/>
      <c r="CZ38" s="452"/>
      <c r="DA38" s="452"/>
      <c r="DB38" s="453"/>
      <c r="DC38" s="170"/>
      <c r="DD38" s="498"/>
    </row>
    <row r="39" spans="1:108" ht="26.1" customHeight="1">
      <c r="A39" s="456"/>
      <c r="B39" s="203"/>
      <c r="C39" s="466"/>
      <c r="D39" s="467"/>
      <c r="E39" s="467"/>
      <c r="F39" s="467"/>
      <c r="G39" s="468"/>
      <c r="H39" s="489" t="str">
        <f>IFERROR(VLOOKUP(VLOOKUP(B38,natu,3,0),buin,2,0),"")</f>
        <v/>
      </c>
      <c r="I39" s="490"/>
      <c r="J39" s="490"/>
      <c r="K39" s="490"/>
      <c r="L39" s="490"/>
      <c r="M39" s="490"/>
      <c r="N39" s="490"/>
      <c r="O39" s="490"/>
      <c r="P39" s="490"/>
      <c r="Q39" s="490"/>
      <c r="R39" s="490"/>
      <c r="S39" s="490"/>
      <c r="T39" s="490"/>
      <c r="U39" s="490"/>
      <c r="V39" s="490"/>
      <c r="W39" s="490"/>
      <c r="X39" s="490"/>
      <c r="Y39" s="490"/>
      <c r="Z39" s="490"/>
      <c r="AA39" s="490"/>
      <c r="AB39" s="490"/>
      <c r="AC39" s="490"/>
      <c r="AD39" s="490"/>
      <c r="AE39" s="490"/>
      <c r="AF39" s="490"/>
      <c r="AG39" s="491"/>
      <c r="AH39" s="500"/>
      <c r="AI39" s="501"/>
      <c r="AJ39" s="501"/>
      <c r="AK39" s="501"/>
      <c r="AL39" s="480"/>
      <c r="AM39" s="481"/>
      <c r="AN39" s="481"/>
      <c r="AO39" s="481"/>
      <c r="AP39" s="481"/>
      <c r="AQ39" s="481"/>
      <c r="AR39" s="481"/>
      <c r="AS39" s="481"/>
      <c r="AT39" s="481"/>
      <c r="AU39" s="481"/>
      <c r="AV39" s="481"/>
      <c r="AW39" s="481"/>
      <c r="AX39" s="482"/>
      <c r="AY39" s="486"/>
      <c r="AZ39" s="487"/>
      <c r="BA39" s="487"/>
      <c r="BB39" s="487"/>
      <c r="BC39" s="487"/>
      <c r="BD39" s="487"/>
      <c r="BE39" s="487"/>
      <c r="BF39" s="487"/>
      <c r="BG39" s="488"/>
      <c r="BH39" s="495"/>
      <c r="BI39" s="496"/>
      <c r="BJ39" s="496"/>
      <c r="BK39" s="496"/>
      <c r="BL39" s="496"/>
      <c r="BM39" s="497"/>
      <c r="BN39" s="496"/>
      <c r="BO39" s="496"/>
      <c r="BP39" s="496"/>
      <c r="BQ39" s="496"/>
      <c r="BR39" s="496"/>
      <c r="BS39" s="497"/>
      <c r="BT39" s="475"/>
      <c r="BU39" s="436"/>
      <c r="BV39" s="436"/>
      <c r="BW39" s="436"/>
      <c r="BX39" s="475"/>
      <c r="BY39" s="436"/>
      <c r="BZ39" s="436"/>
      <c r="CA39" s="476"/>
      <c r="CB39" s="511" t="str">
        <f>IFERROR(VLOOKUP(VLOOKUP(B38,natu,3,0),buin,4,0),"")</f>
        <v/>
      </c>
      <c r="CC39" s="512"/>
      <c r="CD39" s="512"/>
      <c r="CE39" s="512"/>
      <c r="CF39" s="512"/>
      <c r="CG39" s="512"/>
      <c r="CH39" s="512"/>
      <c r="CI39" s="512"/>
      <c r="CJ39" s="512"/>
      <c r="CK39" s="512"/>
      <c r="CL39" s="512"/>
      <c r="CM39" s="512"/>
      <c r="CN39" s="512"/>
      <c r="CO39" s="512"/>
      <c r="CP39" s="512"/>
      <c r="CQ39" s="512"/>
      <c r="CR39" s="512"/>
      <c r="CS39" s="512"/>
      <c r="CT39" s="454"/>
      <c r="CU39" s="454"/>
      <c r="CV39" s="454"/>
      <c r="CW39" s="454"/>
      <c r="CX39" s="454"/>
      <c r="CY39" s="454"/>
      <c r="CZ39" s="454"/>
      <c r="DA39" s="454"/>
      <c r="DB39" s="455"/>
      <c r="DC39" s="170"/>
      <c r="DD39" s="498"/>
    </row>
    <row r="40" spans="1:108" ht="12" customHeight="1">
      <c r="A40" s="456"/>
      <c r="B40" s="203">
        <v>18</v>
      </c>
      <c r="C40" s="463" t="s">
        <v>290</v>
      </c>
      <c r="D40" s="464"/>
      <c r="E40" s="464"/>
      <c r="F40" s="464"/>
      <c r="G40" s="465"/>
      <c r="H40" s="469" t="str">
        <f>IFERROR(VLOOKUP(VLOOKUP(B40,natu,3,0),buin,8,0),"")</f>
        <v/>
      </c>
      <c r="I40" s="470"/>
      <c r="J40" s="470"/>
      <c r="K40" s="470"/>
      <c r="L40" s="470"/>
      <c r="M40" s="470"/>
      <c r="N40" s="470"/>
      <c r="O40" s="470"/>
      <c r="P40" s="470"/>
      <c r="Q40" s="470"/>
      <c r="R40" s="470"/>
      <c r="S40" s="470"/>
      <c r="T40" s="470"/>
      <c r="U40" s="470"/>
      <c r="V40" s="470"/>
      <c r="W40" s="470"/>
      <c r="X40" s="470"/>
      <c r="Y40" s="470"/>
      <c r="Z40" s="470"/>
      <c r="AA40" s="470"/>
      <c r="AB40" s="470"/>
      <c r="AC40" s="470"/>
      <c r="AD40" s="470"/>
      <c r="AE40" s="470"/>
      <c r="AF40" s="470"/>
      <c r="AG40" s="471"/>
      <c r="AH40" s="500" t="str">
        <f>IFERROR(VLOOKUP(VLOOKUP(B40,natu,3,0),buin,3,0),"")</f>
        <v/>
      </c>
      <c r="AI40" s="501"/>
      <c r="AJ40" s="501"/>
      <c r="AK40" s="501"/>
      <c r="AL40" s="477" t="str">
        <f>IFERROR(VLOOKUP(VLOOKUP(B40,natu,3,0),buin,7,0),"")</f>
        <v/>
      </c>
      <c r="AM40" s="478"/>
      <c r="AN40" s="478"/>
      <c r="AO40" s="478"/>
      <c r="AP40" s="478"/>
      <c r="AQ40" s="478"/>
      <c r="AR40" s="478"/>
      <c r="AS40" s="478"/>
      <c r="AT40" s="478"/>
      <c r="AU40" s="478"/>
      <c r="AV40" s="478"/>
      <c r="AW40" s="478"/>
      <c r="AX40" s="479"/>
      <c r="AY40" s="483" t="str">
        <f>IFERROR(VLOOKUP(VLOOKUP(B40,natu,3,0),buin,6,0),"")</f>
        <v/>
      </c>
      <c r="AZ40" s="484"/>
      <c r="BA40" s="484"/>
      <c r="BB40" s="484"/>
      <c r="BC40" s="484"/>
      <c r="BD40" s="484"/>
      <c r="BE40" s="484"/>
      <c r="BF40" s="484"/>
      <c r="BG40" s="485"/>
      <c r="BH40" s="492"/>
      <c r="BI40" s="493"/>
      <c r="BJ40" s="493"/>
      <c r="BK40" s="493"/>
      <c r="BL40" s="493"/>
      <c r="BM40" s="494"/>
      <c r="BN40" s="493"/>
      <c r="BO40" s="493"/>
      <c r="BP40" s="493"/>
      <c r="BQ40" s="493"/>
      <c r="BR40" s="493"/>
      <c r="BS40" s="494"/>
      <c r="BT40" s="472" t="s">
        <v>262</v>
      </c>
      <c r="BU40" s="473"/>
      <c r="BV40" s="473"/>
      <c r="BW40" s="473"/>
      <c r="BX40" s="472" t="s">
        <v>262</v>
      </c>
      <c r="BY40" s="473"/>
      <c r="BZ40" s="473"/>
      <c r="CA40" s="474"/>
      <c r="CB40" s="430" t="str">
        <f>IFERROR(VLOOKUP(VLOOKUP(B40,natu,3,0),buin,9,0),"")</f>
        <v/>
      </c>
      <c r="CC40" s="431"/>
      <c r="CD40" s="431"/>
      <c r="CE40" s="431"/>
      <c r="CF40" s="431"/>
      <c r="CG40" s="431"/>
      <c r="CH40" s="431"/>
      <c r="CI40" s="431"/>
      <c r="CJ40" s="431"/>
      <c r="CK40" s="431"/>
      <c r="CL40" s="431"/>
      <c r="CM40" s="431"/>
      <c r="CN40" s="431"/>
      <c r="CO40" s="431"/>
      <c r="CP40" s="431"/>
      <c r="CQ40" s="431"/>
      <c r="CR40" s="431"/>
      <c r="CS40" s="431"/>
      <c r="CT40" s="452"/>
      <c r="CU40" s="452"/>
      <c r="CV40" s="452"/>
      <c r="CW40" s="452"/>
      <c r="CX40" s="452"/>
      <c r="CY40" s="452"/>
      <c r="CZ40" s="452"/>
      <c r="DA40" s="452"/>
      <c r="DB40" s="453"/>
      <c r="DC40" s="169"/>
      <c r="DD40" s="498"/>
    </row>
    <row r="41" spans="1:108" ht="26.1" customHeight="1">
      <c r="A41" s="456"/>
      <c r="B41" s="203"/>
      <c r="C41" s="466"/>
      <c r="D41" s="467"/>
      <c r="E41" s="467"/>
      <c r="F41" s="467"/>
      <c r="G41" s="468"/>
      <c r="H41" s="489" t="str">
        <f>IFERROR(VLOOKUP(VLOOKUP(B40,natu,3,0),buin,2,0),"")</f>
        <v/>
      </c>
      <c r="I41" s="490"/>
      <c r="J41" s="490"/>
      <c r="K41" s="490"/>
      <c r="L41" s="490"/>
      <c r="M41" s="490"/>
      <c r="N41" s="490"/>
      <c r="O41" s="490"/>
      <c r="P41" s="490"/>
      <c r="Q41" s="490"/>
      <c r="R41" s="490"/>
      <c r="S41" s="490"/>
      <c r="T41" s="490"/>
      <c r="U41" s="490"/>
      <c r="V41" s="490"/>
      <c r="W41" s="490"/>
      <c r="X41" s="490"/>
      <c r="Y41" s="490"/>
      <c r="Z41" s="490"/>
      <c r="AA41" s="490"/>
      <c r="AB41" s="490"/>
      <c r="AC41" s="490"/>
      <c r="AD41" s="490"/>
      <c r="AE41" s="490"/>
      <c r="AF41" s="490"/>
      <c r="AG41" s="491"/>
      <c r="AH41" s="500"/>
      <c r="AI41" s="501"/>
      <c r="AJ41" s="501"/>
      <c r="AK41" s="501"/>
      <c r="AL41" s="480"/>
      <c r="AM41" s="481"/>
      <c r="AN41" s="481"/>
      <c r="AO41" s="481"/>
      <c r="AP41" s="481"/>
      <c r="AQ41" s="481"/>
      <c r="AR41" s="481"/>
      <c r="AS41" s="481"/>
      <c r="AT41" s="481"/>
      <c r="AU41" s="481"/>
      <c r="AV41" s="481"/>
      <c r="AW41" s="481"/>
      <c r="AX41" s="482"/>
      <c r="AY41" s="486"/>
      <c r="AZ41" s="487"/>
      <c r="BA41" s="487"/>
      <c r="BB41" s="487"/>
      <c r="BC41" s="487"/>
      <c r="BD41" s="487"/>
      <c r="BE41" s="487"/>
      <c r="BF41" s="487"/>
      <c r="BG41" s="488"/>
      <c r="BH41" s="495"/>
      <c r="BI41" s="496"/>
      <c r="BJ41" s="496"/>
      <c r="BK41" s="496"/>
      <c r="BL41" s="496"/>
      <c r="BM41" s="497"/>
      <c r="BN41" s="496"/>
      <c r="BO41" s="496"/>
      <c r="BP41" s="496"/>
      <c r="BQ41" s="496"/>
      <c r="BR41" s="496"/>
      <c r="BS41" s="497"/>
      <c r="BT41" s="475"/>
      <c r="BU41" s="436"/>
      <c r="BV41" s="436"/>
      <c r="BW41" s="436"/>
      <c r="BX41" s="475"/>
      <c r="BY41" s="436"/>
      <c r="BZ41" s="436"/>
      <c r="CA41" s="476"/>
      <c r="CB41" s="511" t="str">
        <f>IFERROR(VLOOKUP(VLOOKUP(B40,natu,3,0),buin,4,0),"")</f>
        <v/>
      </c>
      <c r="CC41" s="512"/>
      <c r="CD41" s="512"/>
      <c r="CE41" s="512"/>
      <c r="CF41" s="512"/>
      <c r="CG41" s="512"/>
      <c r="CH41" s="512"/>
      <c r="CI41" s="512"/>
      <c r="CJ41" s="512"/>
      <c r="CK41" s="512"/>
      <c r="CL41" s="512"/>
      <c r="CM41" s="512"/>
      <c r="CN41" s="512"/>
      <c r="CO41" s="512"/>
      <c r="CP41" s="512"/>
      <c r="CQ41" s="512"/>
      <c r="CR41" s="512"/>
      <c r="CS41" s="512"/>
      <c r="CT41" s="454"/>
      <c r="CU41" s="454"/>
      <c r="CV41" s="454"/>
      <c r="CW41" s="454"/>
      <c r="CX41" s="454"/>
      <c r="CY41" s="454"/>
      <c r="CZ41" s="454"/>
      <c r="DA41" s="454"/>
      <c r="DB41" s="455"/>
      <c r="DC41" s="169"/>
      <c r="DD41" s="498"/>
    </row>
    <row r="42" spans="1:108" ht="12" customHeight="1">
      <c r="A42" s="456"/>
      <c r="B42" s="203">
        <v>19</v>
      </c>
      <c r="C42" s="463" t="s">
        <v>306</v>
      </c>
      <c r="D42" s="464"/>
      <c r="E42" s="464"/>
      <c r="F42" s="464"/>
      <c r="G42" s="465"/>
      <c r="H42" s="469" t="str">
        <f>IFERROR(VLOOKUP(VLOOKUP(B42,natu,3,0),buin,8,0),"")</f>
        <v/>
      </c>
      <c r="I42" s="470"/>
      <c r="J42" s="470"/>
      <c r="K42" s="470"/>
      <c r="L42" s="470"/>
      <c r="M42" s="470"/>
      <c r="N42" s="470"/>
      <c r="O42" s="470"/>
      <c r="P42" s="470"/>
      <c r="Q42" s="470"/>
      <c r="R42" s="470"/>
      <c r="S42" s="470"/>
      <c r="T42" s="470"/>
      <c r="U42" s="470"/>
      <c r="V42" s="470"/>
      <c r="W42" s="470"/>
      <c r="X42" s="470"/>
      <c r="Y42" s="470"/>
      <c r="Z42" s="470"/>
      <c r="AA42" s="470"/>
      <c r="AB42" s="470"/>
      <c r="AC42" s="470"/>
      <c r="AD42" s="470"/>
      <c r="AE42" s="470"/>
      <c r="AF42" s="470"/>
      <c r="AG42" s="471"/>
      <c r="AH42" s="500" t="str">
        <f>IFERROR(VLOOKUP(VLOOKUP(B42,natu,3,0),buin,3,0),"")</f>
        <v/>
      </c>
      <c r="AI42" s="501"/>
      <c r="AJ42" s="501"/>
      <c r="AK42" s="501"/>
      <c r="AL42" s="477" t="str">
        <f>IFERROR(VLOOKUP(VLOOKUP(B42,natu,3,0),buin,7,0),"")</f>
        <v/>
      </c>
      <c r="AM42" s="478"/>
      <c r="AN42" s="478"/>
      <c r="AO42" s="478"/>
      <c r="AP42" s="478"/>
      <c r="AQ42" s="478"/>
      <c r="AR42" s="478"/>
      <c r="AS42" s="478"/>
      <c r="AT42" s="478"/>
      <c r="AU42" s="478"/>
      <c r="AV42" s="478"/>
      <c r="AW42" s="478"/>
      <c r="AX42" s="479"/>
      <c r="AY42" s="483" t="str">
        <f>IFERROR(VLOOKUP(VLOOKUP(B42,natu,3,0),buin,6,0),"")</f>
        <v/>
      </c>
      <c r="AZ42" s="484"/>
      <c r="BA42" s="484"/>
      <c r="BB42" s="484"/>
      <c r="BC42" s="484"/>
      <c r="BD42" s="484"/>
      <c r="BE42" s="484"/>
      <c r="BF42" s="484"/>
      <c r="BG42" s="485"/>
      <c r="BH42" s="492"/>
      <c r="BI42" s="493"/>
      <c r="BJ42" s="493"/>
      <c r="BK42" s="493"/>
      <c r="BL42" s="493"/>
      <c r="BM42" s="494"/>
      <c r="BN42" s="493"/>
      <c r="BO42" s="493"/>
      <c r="BP42" s="493"/>
      <c r="BQ42" s="493"/>
      <c r="BR42" s="493"/>
      <c r="BS42" s="494"/>
      <c r="BT42" s="472" t="s">
        <v>262</v>
      </c>
      <c r="BU42" s="473"/>
      <c r="BV42" s="473"/>
      <c r="BW42" s="473"/>
      <c r="BX42" s="472" t="s">
        <v>262</v>
      </c>
      <c r="BY42" s="473"/>
      <c r="BZ42" s="473"/>
      <c r="CA42" s="474"/>
      <c r="CB42" s="430" t="str">
        <f>IFERROR(VLOOKUP(VLOOKUP(B42,natu,3,0),buin,9,0),"")</f>
        <v/>
      </c>
      <c r="CC42" s="431"/>
      <c r="CD42" s="431"/>
      <c r="CE42" s="431"/>
      <c r="CF42" s="431"/>
      <c r="CG42" s="431"/>
      <c r="CH42" s="431"/>
      <c r="CI42" s="431"/>
      <c r="CJ42" s="431"/>
      <c r="CK42" s="431"/>
      <c r="CL42" s="431"/>
      <c r="CM42" s="431"/>
      <c r="CN42" s="431"/>
      <c r="CO42" s="431"/>
      <c r="CP42" s="431"/>
      <c r="CQ42" s="431"/>
      <c r="CR42" s="431"/>
      <c r="CS42" s="431"/>
      <c r="CT42" s="452"/>
      <c r="CU42" s="452"/>
      <c r="CV42" s="452"/>
      <c r="CW42" s="452"/>
      <c r="CX42" s="452"/>
      <c r="CY42" s="452"/>
      <c r="CZ42" s="452"/>
      <c r="DA42" s="452"/>
      <c r="DB42" s="453"/>
      <c r="DC42" s="169"/>
      <c r="DD42" s="498"/>
    </row>
    <row r="43" spans="1:108" ht="26.1" customHeight="1">
      <c r="A43" s="456"/>
      <c r="B43" s="203"/>
      <c r="C43" s="466"/>
      <c r="D43" s="467"/>
      <c r="E43" s="467"/>
      <c r="F43" s="467"/>
      <c r="G43" s="468"/>
      <c r="H43" s="489" t="str">
        <f>IFERROR(VLOOKUP(VLOOKUP(B42,natu,3,0),buin,2,0),"")</f>
        <v/>
      </c>
      <c r="I43" s="490"/>
      <c r="J43" s="490"/>
      <c r="K43" s="490"/>
      <c r="L43" s="490"/>
      <c r="M43" s="490"/>
      <c r="N43" s="490"/>
      <c r="O43" s="490"/>
      <c r="P43" s="490"/>
      <c r="Q43" s="490"/>
      <c r="R43" s="490"/>
      <c r="S43" s="490"/>
      <c r="T43" s="490"/>
      <c r="U43" s="490"/>
      <c r="V43" s="490"/>
      <c r="W43" s="490"/>
      <c r="X43" s="490"/>
      <c r="Y43" s="490"/>
      <c r="Z43" s="490"/>
      <c r="AA43" s="490"/>
      <c r="AB43" s="490"/>
      <c r="AC43" s="490"/>
      <c r="AD43" s="490"/>
      <c r="AE43" s="490"/>
      <c r="AF43" s="490"/>
      <c r="AG43" s="491"/>
      <c r="AH43" s="500"/>
      <c r="AI43" s="501"/>
      <c r="AJ43" s="501"/>
      <c r="AK43" s="501"/>
      <c r="AL43" s="480"/>
      <c r="AM43" s="481"/>
      <c r="AN43" s="481"/>
      <c r="AO43" s="481"/>
      <c r="AP43" s="481"/>
      <c r="AQ43" s="481"/>
      <c r="AR43" s="481"/>
      <c r="AS43" s="481"/>
      <c r="AT43" s="481"/>
      <c r="AU43" s="481"/>
      <c r="AV43" s="481"/>
      <c r="AW43" s="481"/>
      <c r="AX43" s="482"/>
      <c r="AY43" s="486"/>
      <c r="AZ43" s="487"/>
      <c r="BA43" s="487"/>
      <c r="BB43" s="487"/>
      <c r="BC43" s="487"/>
      <c r="BD43" s="487"/>
      <c r="BE43" s="487"/>
      <c r="BF43" s="487"/>
      <c r="BG43" s="488"/>
      <c r="BH43" s="495"/>
      <c r="BI43" s="496"/>
      <c r="BJ43" s="496"/>
      <c r="BK43" s="496"/>
      <c r="BL43" s="496"/>
      <c r="BM43" s="497"/>
      <c r="BN43" s="496"/>
      <c r="BO43" s="496"/>
      <c r="BP43" s="496"/>
      <c r="BQ43" s="496"/>
      <c r="BR43" s="496"/>
      <c r="BS43" s="497"/>
      <c r="BT43" s="475"/>
      <c r="BU43" s="436"/>
      <c r="BV43" s="436"/>
      <c r="BW43" s="436"/>
      <c r="BX43" s="475"/>
      <c r="BY43" s="436"/>
      <c r="BZ43" s="436"/>
      <c r="CA43" s="476"/>
      <c r="CB43" s="511" t="str">
        <f>IFERROR(VLOOKUP(VLOOKUP(B42,natu,3,0),buin,4,0),"")</f>
        <v/>
      </c>
      <c r="CC43" s="512"/>
      <c r="CD43" s="512"/>
      <c r="CE43" s="512"/>
      <c r="CF43" s="512"/>
      <c r="CG43" s="512"/>
      <c r="CH43" s="512"/>
      <c r="CI43" s="512"/>
      <c r="CJ43" s="512"/>
      <c r="CK43" s="512"/>
      <c r="CL43" s="512"/>
      <c r="CM43" s="512"/>
      <c r="CN43" s="512"/>
      <c r="CO43" s="512"/>
      <c r="CP43" s="512"/>
      <c r="CQ43" s="512"/>
      <c r="CR43" s="512"/>
      <c r="CS43" s="512"/>
      <c r="CT43" s="454"/>
      <c r="CU43" s="454"/>
      <c r="CV43" s="454"/>
      <c r="CW43" s="454"/>
      <c r="CX43" s="454"/>
      <c r="CY43" s="454"/>
      <c r="CZ43" s="454"/>
      <c r="DA43" s="454"/>
      <c r="DB43" s="455"/>
      <c r="DC43" s="169"/>
      <c r="DD43" s="498"/>
    </row>
    <row r="44" spans="1:108" ht="12" customHeight="1">
      <c r="A44" s="456"/>
      <c r="B44" s="203">
        <v>20</v>
      </c>
      <c r="C44" s="463" t="s">
        <v>292</v>
      </c>
      <c r="D44" s="464"/>
      <c r="E44" s="464"/>
      <c r="F44" s="464"/>
      <c r="G44" s="465"/>
      <c r="H44" s="469" t="str">
        <f>IFERROR(VLOOKUP(VLOOKUP(B44,natu,3,0),buin,8,0),"")</f>
        <v/>
      </c>
      <c r="I44" s="470"/>
      <c r="J44" s="470"/>
      <c r="K44" s="470"/>
      <c r="L44" s="470"/>
      <c r="M44" s="470"/>
      <c r="N44" s="470"/>
      <c r="O44" s="470"/>
      <c r="P44" s="470"/>
      <c r="Q44" s="470"/>
      <c r="R44" s="470"/>
      <c r="S44" s="470"/>
      <c r="T44" s="470"/>
      <c r="U44" s="470"/>
      <c r="V44" s="470"/>
      <c r="W44" s="470"/>
      <c r="X44" s="470"/>
      <c r="Y44" s="470"/>
      <c r="Z44" s="470"/>
      <c r="AA44" s="470"/>
      <c r="AB44" s="470"/>
      <c r="AC44" s="470"/>
      <c r="AD44" s="470"/>
      <c r="AE44" s="470"/>
      <c r="AF44" s="470"/>
      <c r="AG44" s="471"/>
      <c r="AH44" s="500" t="str">
        <f>IFERROR(VLOOKUP(VLOOKUP(B44,natu,3,0),buin,3,0),"")</f>
        <v/>
      </c>
      <c r="AI44" s="501"/>
      <c r="AJ44" s="501"/>
      <c r="AK44" s="501"/>
      <c r="AL44" s="477" t="str">
        <f>IFERROR(VLOOKUP(VLOOKUP(B44,natu,3,0),buin,7,0),"")</f>
        <v/>
      </c>
      <c r="AM44" s="478"/>
      <c r="AN44" s="478"/>
      <c r="AO44" s="478"/>
      <c r="AP44" s="478"/>
      <c r="AQ44" s="478"/>
      <c r="AR44" s="478"/>
      <c r="AS44" s="478"/>
      <c r="AT44" s="478"/>
      <c r="AU44" s="478"/>
      <c r="AV44" s="478"/>
      <c r="AW44" s="478"/>
      <c r="AX44" s="479"/>
      <c r="AY44" s="483" t="str">
        <f>IFERROR(VLOOKUP(VLOOKUP(B44,natu,3,0),buin,6,0),"")</f>
        <v/>
      </c>
      <c r="AZ44" s="484"/>
      <c r="BA44" s="484"/>
      <c r="BB44" s="484"/>
      <c r="BC44" s="484"/>
      <c r="BD44" s="484"/>
      <c r="BE44" s="484"/>
      <c r="BF44" s="484"/>
      <c r="BG44" s="485"/>
      <c r="BH44" s="492"/>
      <c r="BI44" s="493"/>
      <c r="BJ44" s="493"/>
      <c r="BK44" s="493"/>
      <c r="BL44" s="493"/>
      <c r="BM44" s="494"/>
      <c r="BN44" s="493"/>
      <c r="BO44" s="493"/>
      <c r="BP44" s="493"/>
      <c r="BQ44" s="493"/>
      <c r="BR44" s="493"/>
      <c r="BS44" s="494"/>
      <c r="BT44" s="472" t="s">
        <v>262</v>
      </c>
      <c r="BU44" s="473"/>
      <c r="BV44" s="473"/>
      <c r="BW44" s="473"/>
      <c r="BX44" s="472" t="s">
        <v>262</v>
      </c>
      <c r="BY44" s="473"/>
      <c r="BZ44" s="473"/>
      <c r="CA44" s="474"/>
      <c r="CB44" s="430" t="str">
        <f>IFERROR(VLOOKUP(VLOOKUP(B44,natu,3,0),buin,9,0),"")</f>
        <v/>
      </c>
      <c r="CC44" s="431"/>
      <c r="CD44" s="431"/>
      <c r="CE44" s="431"/>
      <c r="CF44" s="431"/>
      <c r="CG44" s="431"/>
      <c r="CH44" s="431"/>
      <c r="CI44" s="431"/>
      <c r="CJ44" s="431"/>
      <c r="CK44" s="431"/>
      <c r="CL44" s="431"/>
      <c r="CM44" s="431"/>
      <c r="CN44" s="431"/>
      <c r="CO44" s="431"/>
      <c r="CP44" s="431"/>
      <c r="CQ44" s="431"/>
      <c r="CR44" s="431"/>
      <c r="CS44" s="431"/>
      <c r="CT44" s="452"/>
      <c r="CU44" s="452"/>
      <c r="CV44" s="452"/>
      <c r="CW44" s="452"/>
      <c r="CX44" s="452"/>
      <c r="CY44" s="452"/>
      <c r="CZ44" s="452"/>
      <c r="DA44" s="452"/>
      <c r="DB44" s="453"/>
      <c r="DC44" s="169"/>
      <c r="DD44" s="498"/>
    </row>
    <row r="45" spans="1:108" ht="26.1" customHeight="1">
      <c r="A45" s="456"/>
      <c r="B45" s="203"/>
      <c r="C45" s="524"/>
      <c r="D45" s="525"/>
      <c r="E45" s="525"/>
      <c r="F45" s="525"/>
      <c r="G45" s="526"/>
      <c r="H45" s="489" t="str">
        <f>IFERROR(VLOOKUP(VLOOKUP(B44,natu,3,0),buin,2,0),"")</f>
        <v/>
      </c>
      <c r="I45" s="490"/>
      <c r="J45" s="490"/>
      <c r="K45" s="490"/>
      <c r="L45" s="490"/>
      <c r="M45" s="490"/>
      <c r="N45" s="490"/>
      <c r="O45" s="490"/>
      <c r="P45" s="490"/>
      <c r="Q45" s="490"/>
      <c r="R45" s="490"/>
      <c r="S45" s="490"/>
      <c r="T45" s="490"/>
      <c r="U45" s="490"/>
      <c r="V45" s="490"/>
      <c r="W45" s="490"/>
      <c r="X45" s="490"/>
      <c r="Y45" s="490"/>
      <c r="Z45" s="490"/>
      <c r="AA45" s="490"/>
      <c r="AB45" s="490"/>
      <c r="AC45" s="490"/>
      <c r="AD45" s="490"/>
      <c r="AE45" s="490"/>
      <c r="AF45" s="490"/>
      <c r="AG45" s="491"/>
      <c r="AH45" s="492"/>
      <c r="AI45" s="493"/>
      <c r="AJ45" s="493"/>
      <c r="AK45" s="493"/>
      <c r="AL45" s="480"/>
      <c r="AM45" s="481"/>
      <c r="AN45" s="481"/>
      <c r="AO45" s="481"/>
      <c r="AP45" s="481"/>
      <c r="AQ45" s="481"/>
      <c r="AR45" s="481"/>
      <c r="AS45" s="481"/>
      <c r="AT45" s="481"/>
      <c r="AU45" s="481"/>
      <c r="AV45" s="481"/>
      <c r="AW45" s="481"/>
      <c r="AX45" s="482"/>
      <c r="AY45" s="486"/>
      <c r="AZ45" s="487"/>
      <c r="BA45" s="487"/>
      <c r="BB45" s="487"/>
      <c r="BC45" s="487"/>
      <c r="BD45" s="487"/>
      <c r="BE45" s="487"/>
      <c r="BF45" s="487"/>
      <c r="BG45" s="488"/>
      <c r="BH45" s="495"/>
      <c r="BI45" s="496"/>
      <c r="BJ45" s="496"/>
      <c r="BK45" s="496"/>
      <c r="BL45" s="496"/>
      <c r="BM45" s="497"/>
      <c r="BN45" s="496"/>
      <c r="BO45" s="496"/>
      <c r="BP45" s="496"/>
      <c r="BQ45" s="496"/>
      <c r="BR45" s="496"/>
      <c r="BS45" s="497"/>
      <c r="BT45" s="475"/>
      <c r="BU45" s="436"/>
      <c r="BV45" s="436"/>
      <c r="BW45" s="436"/>
      <c r="BX45" s="475"/>
      <c r="BY45" s="436"/>
      <c r="BZ45" s="436"/>
      <c r="CA45" s="476"/>
      <c r="CB45" s="511" t="str">
        <f>IFERROR(VLOOKUP(VLOOKUP(B44,natu,3,0),buin,4,0),"")</f>
        <v/>
      </c>
      <c r="CC45" s="512"/>
      <c r="CD45" s="512"/>
      <c r="CE45" s="512"/>
      <c r="CF45" s="512"/>
      <c r="CG45" s="512"/>
      <c r="CH45" s="512"/>
      <c r="CI45" s="512"/>
      <c r="CJ45" s="512"/>
      <c r="CK45" s="512"/>
      <c r="CL45" s="512"/>
      <c r="CM45" s="512"/>
      <c r="CN45" s="512"/>
      <c r="CO45" s="512"/>
      <c r="CP45" s="512"/>
      <c r="CQ45" s="512"/>
      <c r="CR45" s="512"/>
      <c r="CS45" s="512"/>
      <c r="CT45" s="454"/>
      <c r="CU45" s="454"/>
      <c r="CV45" s="454"/>
      <c r="CW45" s="454"/>
      <c r="CX45" s="454"/>
      <c r="CY45" s="454"/>
      <c r="CZ45" s="454"/>
      <c r="DA45" s="454"/>
      <c r="DB45" s="455"/>
      <c r="DC45" s="169"/>
      <c r="DD45" s="498"/>
    </row>
    <row r="46" spans="1:108" ht="12" customHeight="1">
      <c r="A46" s="456"/>
      <c r="C46" s="537" t="s">
        <v>231</v>
      </c>
      <c r="D46" s="537"/>
      <c r="E46" s="537"/>
      <c r="F46" s="537"/>
      <c r="G46" s="537"/>
      <c r="H46" s="537"/>
      <c r="I46" s="537"/>
      <c r="J46" s="537"/>
      <c r="K46" s="537"/>
      <c r="L46" s="537"/>
      <c r="M46" s="538">
        <f>入力画面!C9</f>
        <v>0</v>
      </c>
      <c r="N46" s="538"/>
      <c r="O46" s="538"/>
      <c r="P46" s="538"/>
      <c r="Q46" s="538"/>
      <c r="R46" s="538"/>
      <c r="S46" s="538"/>
      <c r="T46" s="538"/>
      <c r="U46" s="538"/>
      <c r="V46" s="538"/>
      <c r="W46" s="538"/>
      <c r="X46" s="538"/>
      <c r="Y46" s="538"/>
      <c r="Z46" s="538"/>
      <c r="AA46" s="538"/>
      <c r="AB46" s="538"/>
      <c r="AC46" s="538"/>
      <c r="AD46" s="538"/>
      <c r="AE46" s="538"/>
      <c r="AF46" s="538"/>
      <c r="AG46" s="538"/>
      <c r="AH46" s="538"/>
      <c r="AI46" s="538"/>
      <c r="AJ46" s="538"/>
      <c r="AK46" s="538"/>
      <c r="AL46" s="539" t="s">
        <v>293</v>
      </c>
      <c r="AM46" s="540"/>
      <c r="AN46" s="540"/>
      <c r="AO46" s="540"/>
      <c r="AP46" s="540"/>
      <c r="AQ46" s="540"/>
      <c r="AR46" s="540"/>
      <c r="AS46" s="540"/>
      <c r="AT46" s="540"/>
      <c r="AU46" s="540"/>
      <c r="AV46" s="540"/>
      <c r="AW46" s="540"/>
      <c r="AX46" s="541"/>
      <c r="AY46" s="594" t="s">
        <v>294</v>
      </c>
      <c r="AZ46" s="595"/>
      <c r="BA46" s="595"/>
      <c r="BB46" s="595"/>
      <c r="BC46" s="595"/>
      <c r="BD46" s="595"/>
      <c r="BE46" s="595"/>
      <c r="BF46" s="595"/>
      <c r="BG46" s="596"/>
      <c r="BH46" s="430"/>
      <c r="BI46" s="431"/>
      <c r="BJ46" s="431"/>
      <c r="BK46" s="431"/>
      <c r="BL46" s="431"/>
      <c r="BM46" s="431"/>
      <c r="BN46" s="431"/>
      <c r="BO46" s="431"/>
      <c r="BP46" s="431"/>
      <c r="BQ46" s="431"/>
      <c r="BR46" s="431"/>
      <c r="BS46" s="431"/>
      <c r="BT46" s="431"/>
      <c r="BU46" s="431"/>
      <c r="BV46" s="431"/>
      <c r="BW46" s="431"/>
      <c r="BX46" s="431"/>
      <c r="BY46" s="431"/>
      <c r="BZ46" s="431"/>
      <c r="CA46" s="431"/>
      <c r="CB46" s="431"/>
      <c r="CC46" s="431"/>
      <c r="CD46" s="431"/>
      <c r="CE46" s="431"/>
      <c r="CF46" s="431"/>
      <c r="CG46" s="431"/>
      <c r="CH46" s="431"/>
      <c r="CI46" s="431"/>
      <c r="CJ46" s="431"/>
      <c r="CK46" s="431"/>
      <c r="CL46" s="431"/>
      <c r="CM46" s="431"/>
      <c r="CN46" s="431"/>
      <c r="CO46" s="431"/>
      <c r="CP46" s="431"/>
      <c r="CQ46" s="431"/>
      <c r="CR46" s="431"/>
      <c r="CS46" s="431"/>
      <c r="CT46" s="431"/>
      <c r="CU46" s="431"/>
      <c r="CV46" s="431"/>
      <c r="CW46" s="431"/>
      <c r="CX46" s="431"/>
      <c r="CY46" s="431"/>
      <c r="CZ46" s="431"/>
      <c r="DA46" s="431"/>
      <c r="DB46" s="593"/>
      <c r="DC46" s="169"/>
      <c r="DD46" s="498"/>
    </row>
    <row r="47" spans="1:108" ht="34.5" customHeight="1">
      <c r="A47" s="456"/>
      <c r="C47" s="537"/>
      <c r="D47" s="537"/>
      <c r="E47" s="537"/>
      <c r="F47" s="537"/>
      <c r="G47" s="537"/>
      <c r="H47" s="537"/>
      <c r="I47" s="537"/>
      <c r="J47" s="537"/>
      <c r="K47" s="537"/>
      <c r="L47" s="537"/>
      <c r="M47" s="527">
        <f>入力画面!C8</f>
        <v>0</v>
      </c>
      <c r="N47" s="527" ph="1"/>
      <c r="O47" s="527" ph="1"/>
      <c r="P47" s="527" ph="1"/>
      <c r="Q47" s="527" ph="1"/>
      <c r="R47" s="527" ph="1"/>
      <c r="S47" s="527" ph="1"/>
      <c r="T47" s="527" ph="1"/>
      <c r="U47" s="527" ph="1"/>
      <c r="V47" s="527" ph="1"/>
      <c r="W47" s="527" ph="1"/>
      <c r="X47" s="527" ph="1"/>
      <c r="Y47" s="527" ph="1"/>
      <c r="Z47" s="527" ph="1"/>
      <c r="AA47" s="527" ph="1"/>
      <c r="AB47" s="527" ph="1"/>
      <c r="AC47" s="527" ph="1"/>
      <c r="AD47" s="527" ph="1"/>
      <c r="AE47" s="527" ph="1"/>
      <c r="AF47" s="527" ph="1"/>
      <c r="AG47" s="527" ph="1"/>
      <c r="AH47" s="527" ph="1"/>
      <c r="AI47" s="527" ph="1"/>
      <c r="AJ47" s="527" ph="1"/>
      <c r="AK47" s="527" ph="1"/>
      <c r="AL47" s="528">
        <f>入力画面!F8</f>
        <v>0</v>
      </c>
      <c r="AM47" s="529"/>
      <c r="AN47" s="529"/>
      <c r="AO47" s="529"/>
      <c r="AP47" s="529"/>
      <c r="AQ47" s="529"/>
      <c r="AR47" s="529"/>
      <c r="AS47" s="529"/>
      <c r="AT47" s="529"/>
      <c r="AU47" s="529"/>
      <c r="AV47" s="529"/>
      <c r="AW47" s="529"/>
      <c r="AX47" s="530"/>
      <c r="AY47" s="597"/>
      <c r="AZ47" s="598"/>
      <c r="BA47" s="598"/>
      <c r="BB47" s="598"/>
      <c r="BC47" s="598"/>
      <c r="BD47" s="598"/>
      <c r="BE47" s="598"/>
      <c r="BF47" s="598"/>
      <c r="BG47" s="599"/>
      <c r="BH47" s="590">
        <f>入力画面!C17</f>
        <v>0</v>
      </c>
      <c r="BI47" s="591"/>
      <c r="BJ47" s="591"/>
      <c r="BK47" s="591"/>
      <c r="BL47" s="591"/>
      <c r="BM47" s="591"/>
      <c r="BN47" s="591"/>
      <c r="BO47" s="591"/>
      <c r="BP47" s="591"/>
      <c r="BQ47" s="591"/>
      <c r="BR47" s="591"/>
      <c r="BS47" s="591"/>
      <c r="BT47" s="591"/>
      <c r="BU47" s="591"/>
      <c r="BV47" s="591"/>
      <c r="BW47" s="591"/>
      <c r="BX47" s="591"/>
      <c r="BY47" s="591"/>
      <c r="BZ47" s="591"/>
      <c r="CA47" s="591"/>
      <c r="CB47" s="591"/>
      <c r="CC47" s="591"/>
      <c r="CD47" s="591"/>
      <c r="CE47" s="591"/>
      <c r="CF47" s="591"/>
      <c r="CG47" s="591"/>
      <c r="CH47" s="591"/>
      <c r="CI47" s="591"/>
      <c r="CJ47" s="591"/>
      <c r="CK47" s="591"/>
      <c r="CL47" s="591"/>
      <c r="CM47" s="591"/>
      <c r="CN47" s="591"/>
      <c r="CO47" s="591"/>
      <c r="CP47" s="591"/>
      <c r="CQ47" s="591"/>
      <c r="CR47" s="591"/>
      <c r="CS47" s="591"/>
      <c r="CT47" s="591"/>
      <c r="CU47" s="591"/>
      <c r="CV47" s="591"/>
      <c r="CW47" s="591"/>
      <c r="CX47" s="591"/>
      <c r="CY47" s="591"/>
      <c r="CZ47" s="591"/>
      <c r="DA47" s="591"/>
      <c r="DB47" s="592"/>
      <c r="DD47" s="498"/>
    </row>
    <row r="48" spans="1:108" ht="12" customHeight="1">
      <c r="A48" s="178"/>
      <c r="C48" s="537" t="s">
        <v>307</v>
      </c>
      <c r="D48" s="537"/>
      <c r="E48" s="537"/>
      <c r="F48" s="537"/>
      <c r="G48" s="537"/>
      <c r="H48" s="537"/>
      <c r="I48" s="537"/>
      <c r="J48" s="537"/>
      <c r="K48" s="537"/>
      <c r="L48" s="537"/>
      <c r="M48" s="538">
        <f>入力画面!C13</f>
        <v>0</v>
      </c>
      <c r="N48" s="538"/>
      <c r="O48" s="538"/>
      <c r="P48" s="538"/>
      <c r="Q48" s="538"/>
      <c r="R48" s="538"/>
      <c r="S48" s="538"/>
      <c r="T48" s="538"/>
      <c r="U48" s="538"/>
      <c r="V48" s="538"/>
      <c r="W48" s="538"/>
      <c r="X48" s="538"/>
      <c r="Y48" s="538"/>
      <c r="Z48" s="538"/>
      <c r="AA48" s="538"/>
      <c r="AB48" s="538"/>
      <c r="AC48" s="538"/>
      <c r="AD48" s="538"/>
      <c r="AE48" s="538"/>
      <c r="AF48" s="538"/>
      <c r="AG48" s="538"/>
      <c r="AH48" s="538"/>
      <c r="AI48" s="538"/>
      <c r="AJ48" s="538"/>
      <c r="AK48" s="538"/>
      <c r="AL48" s="542" t="s">
        <v>295</v>
      </c>
      <c r="AM48" s="543"/>
      <c r="AN48" s="543"/>
      <c r="AO48" s="543"/>
      <c r="AP48" s="543"/>
      <c r="AQ48" s="543"/>
      <c r="AR48" s="543"/>
      <c r="AS48" s="543"/>
      <c r="AT48" s="543"/>
      <c r="AU48" s="543"/>
      <c r="AV48" s="543"/>
      <c r="AW48" s="543"/>
      <c r="AX48" s="544"/>
      <c r="AY48" s="594" t="s">
        <v>305</v>
      </c>
      <c r="AZ48" s="595"/>
      <c r="BA48" s="595"/>
      <c r="BB48" s="595"/>
      <c r="BC48" s="595"/>
      <c r="BD48" s="595"/>
      <c r="BE48" s="595"/>
      <c r="BF48" s="595"/>
      <c r="BG48" s="596"/>
      <c r="BH48" s="545" t="s">
        <v>303</v>
      </c>
      <c r="BI48" s="546"/>
      <c r="BJ48" s="546"/>
      <c r="BK48" s="531"/>
      <c r="BL48" s="532"/>
      <c r="BM48" s="532"/>
      <c r="BN48" s="532"/>
      <c r="BO48" s="533"/>
      <c r="BP48" s="532"/>
      <c r="BQ48" s="532"/>
      <c r="BR48" s="532"/>
      <c r="BS48" s="532"/>
      <c r="BT48" s="532"/>
      <c r="BU48" s="545" t="s">
        <v>304</v>
      </c>
      <c r="BV48" s="546"/>
      <c r="BW48" s="546"/>
      <c r="BX48" s="531"/>
      <c r="BY48" s="532"/>
      <c r="BZ48" s="532"/>
      <c r="CA48" s="532"/>
      <c r="CB48" s="533"/>
      <c r="CC48" s="531"/>
      <c r="CD48" s="532"/>
      <c r="CE48" s="532"/>
      <c r="CF48" s="532"/>
      <c r="CG48" s="533"/>
      <c r="CH48" s="532"/>
      <c r="CI48" s="532"/>
      <c r="CJ48" s="532"/>
      <c r="CK48" s="532"/>
      <c r="CL48" s="532"/>
      <c r="CM48" s="582" t="s">
        <v>13</v>
      </c>
      <c r="CN48" s="583"/>
      <c r="CO48" s="583"/>
      <c r="CP48" s="583"/>
      <c r="CQ48" s="583"/>
      <c r="CR48" s="583"/>
      <c r="CS48" s="583"/>
      <c r="CT48" s="583"/>
      <c r="CU48" s="584"/>
      <c r="CV48" s="532">
        <f>入力画面!C2</f>
        <v>0</v>
      </c>
      <c r="CW48" s="532"/>
      <c r="CX48" s="532"/>
      <c r="CY48" s="532"/>
      <c r="CZ48" s="532"/>
      <c r="DA48" s="532"/>
      <c r="DB48" s="588"/>
      <c r="DD48" s="498"/>
    </row>
    <row r="49" spans="1:111" ht="34.5" customHeight="1">
      <c r="A49" s="178"/>
      <c r="C49" s="537"/>
      <c r="D49" s="537"/>
      <c r="E49" s="537"/>
      <c r="F49" s="537"/>
      <c r="G49" s="537"/>
      <c r="H49" s="537"/>
      <c r="I49" s="537"/>
      <c r="J49" s="537"/>
      <c r="K49" s="537"/>
      <c r="L49" s="537"/>
      <c r="M49" s="527">
        <f>入力画面!C12</f>
        <v>0</v>
      </c>
      <c r="N49" s="527" ph="1"/>
      <c r="O49" s="527" ph="1"/>
      <c r="P49" s="527" ph="1"/>
      <c r="Q49" s="527" ph="1"/>
      <c r="R49" s="527" ph="1"/>
      <c r="S49" s="527" ph="1"/>
      <c r="T49" s="527" ph="1"/>
      <c r="U49" s="527" ph="1"/>
      <c r="V49" s="527" ph="1"/>
      <c r="W49" s="527" ph="1"/>
      <c r="X49" s="527" ph="1"/>
      <c r="Y49" s="527" ph="1"/>
      <c r="Z49" s="527" ph="1"/>
      <c r="AA49" s="527" ph="1"/>
      <c r="AB49" s="527" ph="1"/>
      <c r="AC49" s="527" ph="1"/>
      <c r="AD49" s="527" ph="1"/>
      <c r="AE49" s="527" ph="1"/>
      <c r="AF49" s="527" ph="1"/>
      <c r="AG49" s="527" ph="1"/>
      <c r="AH49" s="527" ph="1"/>
      <c r="AI49" s="527" ph="1"/>
      <c r="AJ49" s="527" ph="1"/>
      <c r="AK49" s="527" ph="1"/>
      <c r="AL49" s="528">
        <f>入力画面!F12</f>
        <v>0</v>
      </c>
      <c r="AM49" s="529"/>
      <c r="AN49" s="529"/>
      <c r="AO49" s="529"/>
      <c r="AP49" s="529"/>
      <c r="AQ49" s="529"/>
      <c r="AR49" s="529"/>
      <c r="AS49" s="529"/>
      <c r="AT49" s="529"/>
      <c r="AU49" s="529"/>
      <c r="AV49" s="529"/>
      <c r="AW49" s="529"/>
      <c r="AX49" s="530"/>
      <c r="AY49" s="597"/>
      <c r="AZ49" s="598"/>
      <c r="BA49" s="598"/>
      <c r="BB49" s="598"/>
      <c r="BC49" s="598"/>
      <c r="BD49" s="598"/>
      <c r="BE49" s="598"/>
      <c r="BF49" s="598"/>
      <c r="BG49" s="599"/>
      <c r="BH49" s="547"/>
      <c r="BI49" s="548"/>
      <c r="BJ49" s="548"/>
      <c r="BK49" s="534"/>
      <c r="BL49" s="535"/>
      <c r="BM49" s="535"/>
      <c r="BN49" s="535"/>
      <c r="BO49" s="536"/>
      <c r="BP49" s="535"/>
      <c r="BQ49" s="535"/>
      <c r="BR49" s="535"/>
      <c r="BS49" s="535"/>
      <c r="BT49" s="535"/>
      <c r="BU49" s="547"/>
      <c r="BV49" s="548"/>
      <c r="BW49" s="548"/>
      <c r="BX49" s="534"/>
      <c r="BY49" s="535"/>
      <c r="BZ49" s="535"/>
      <c r="CA49" s="535"/>
      <c r="CB49" s="536"/>
      <c r="CC49" s="534"/>
      <c r="CD49" s="535"/>
      <c r="CE49" s="535"/>
      <c r="CF49" s="535"/>
      <c r="CG49" s="536"/>
      <c r="CH49" s="535"/>
      <c r="CI49" s="535"/>
      <c r="CJ49" s="535"/>
      <c r="CK49" s="535"/>
      <c r="CL49" s="535"/>
      <c r="CM49" s="585"/>
      <c r="CN49" s="586"/>
      <c r="CO49" s="586"/>
      <c r="CP49" s="586"/>
      <c r="CQ49" s="586"/>
      <c r="CR49" s="586"/>
      <c r="CS49" s="586"/>
      <c r="CT49" s="586"/>
      <c r="CU49" s="587"/>
      <c r="CV49" s="535"/>
      <c r="CW49" s="535"/>
      <c r="CX49" s="535"/>
      <c r="CY49" s="535"/>
      <c r="CZ49" s="535"/>
      <c r="DA49" s="535"/>
      <c r="DB49" s="589"/>
      <c r="DD49" s="498"/>
    </row>
    <row r="50" spans="1:111" s="164" customFormat="1" ht="18" customHeight="1">
      <c r="A50" s="178"/>
      <c r="C50" s="162"/>
      <c r="D50" s="163"/>
      <c r="E50" s="576" t="s">
        <v>296</v>
      </c>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6"/>
      <c r="AL50" s="576"/>
      <c r="AM50" s="576"/>
      <c r="AN50" s="576"/>
      <c r="AO50" s="576"/>
      <c r="AP50" s="576"/>
      <c r="AQ50" s="576"/>
      <c r="AR50" s="576"/>
      <c r="AS50" s="576"/>
      <c r="AT50" s="576"/>
      <c r="AU50" s="576"/>
      <c r="AV50" s="576"/>
      <c r="AW50" s="576"/>
      <c r="AX50" s="576"/>
      <c r="AY50" s="577"/>
      <c r="AZ50" s="577"/>
      <c r="BA50" s="577"/>
      <c r="BB50" s="577"/>
      <c r="BC50" s="577"/>
      <c r="BD50" s="577"/>
      <c r="BE50" s="577"/>
      <c r="BI50" s="202"/>
      <c r="BJ50" s="202"/>
      <c r="BL50" s="202"/>
      <c r="BM50" s="202"/>
      <c r="BN50" s="202"/>
      <c r="BO50" s="202"/>
      <c r="BP50" s="202"/>
      <c r="BQ50" s="202"/>
      <c r="BR50" s="202"/>
      <c r="BV50" s="569"/>
      <c r="BW50" s="569"/>
      <c r="BX50" s="569"/>
      <c r="BY50" s="569"/>
      <c r="BZ50" s="569"/>
      <c r="CA50" s="569"/>
      <c r="CB50" s="569"/>
      <c r="CC50" s="569"/>
      <c r="CD50" s="525" t="s">
        <v>241</v>
      </c>
      <c r="CE50" s="525"/>
      <c r="CF50" s="525"/>
      <c r="CG50" s="569"/>
      <c r="CH50" s="569"/>
      <c r="CI50" s="569"/>
      <c r="CJ50" s="569"/>
      <c r="CK50" s="525" t="s">
        <v>297</v>
      </c>
      <c r="CL50" s="525"/>
      <c r="CM50" s="525"/>
      <c r="CN50" s="569"/>
      <c r="CO50" s="569"/>
      <c r="CP50" s="569"/>
      <c r="CQ50" s="569"/>
      <c r="CR50" s="565" t="s">
        <v>243</v>
      </c>
      <c r="CS50" s="565"/>
      <c r="CT50" s="565"/>
      <c r="CY50" s="169"/>
      <c r="DB50" s="168"/>
      <c r="DD50" s="179"/>
    </row>
    <row r="51" spans="1:111" ht="9.9499999999999993" customHeight="1">
      <c r="A51" s="178"/>
      <c r="C51" s="165"/>
      <c r="DB51" s="169"/>
      <c r="DC51" s="165"/>
      <c r="DG51" s="179"/>
    </row>
    <row r="52" spans="1:111" ht="9.75" customHeight="1">
      <c r="A52" s="178"/>
      <c r="C52" s="165"/>
      <c r="E52" s="566" t="s">
        <v>244</v>
      </c>
      <c r="F52" s="566"/>
      <c r="G52" s="566"/>
      <c r="H52" s="566"/>
      <c r="I52" s="566"/>
      <c r="J52" s="566"/>
      <c r="K52" s="566"/>
      <c r="L52" s="566"/>
      <c r="M52" s="567"/>
      <c r="N52" s="568"/>
      <c r="O52" s="569"/>
      <c r="P52" s="569"/>
      <c r="Q52" s="569"/>
      <c r="R52" s="569"/>
      <c r="S52" s="569"/>
      <c r="T52" s="569"/>
      <c r="U52" s="569"/>
      <c r="V52" s="569"/>
      <c r="W52" s="569"/>
      <c r="X52" s="569"/>
      <c r="Y52" s="569"/>
      <c r="Z52" s="569"/>
      <c r="AA52" s="569"/>
      <c r="AB52" s="569"/>
      <c r="AC52" s="569"/>
      <c r="AD52" s="569"/>
      <c r="AE52" s="569"/>
      <c r="AF52" s="569"/>
      <c r="AG52" s="569"/>
      <c r="AH52" s="569"/>
      <c r="AI52" s="569"/>
      <c r="AJ52" s="569"/>
      <c r="AK52" s="569"/>
      <c r="AL52" s="569"/>
      <c r="AM52" s="569"/>
      <c r="AN52" s="569"/>
      <c r="AO52" s="569"/>
      <c r="AP52" s="569"/>
      <c r="AQ52" s="569"/>
      <c r="AR52" s="569"/>
      <c r="AS52" s="569"/>
      <c r="AT52" s="569"/>
      <c r="AU52" s="569"/>
      <c r="AV52" s="569"/>
      <c r="AW52" s="569"/>
      <c r="AX52" s="569"/>
      <c r="AY52" s="569"/>
      <c r="AZ52" s="180"/>
      <c r="BA52" s="180"/>
      <c r="BB52" s="180"/>
      <c r="BD52" s="564" t="s">
        <v>245</v>
      </c>
      <c r="BE52" s="564"/>
      <c r="BF52" s="564"/>
      <c r="BG52" s="564"/>
      <c r="BH52" s="564"/>
      <c r="BI52" s="564"/>
      <c r="BJ52" s="564"/>
      <c r="BK52" s="564"/>
      <c r="BL52" s="564"/>
      <c r="BM52" s="564"/>
      <c r="BN52" s="564"/>
      <c r="BO52" s="571" t="s">
        <v>298</v>
      </c>
      <c r="BP52" s="571"/>
      <c r="BQ52" s="573"/>
      <c r="BR52" s="573"/>
      <c r="BS52" s="573"/>
      <c r="BT52" s="573"/>
      <c r="BU52" s="573"/>
      <c r="BV52" s="573"/>
      <c r="BW52" s="573"/>
      <c r="BX52" s="573"/>
      <c r="BY52" s="564" t="s">
        <v>299</v>
      </c>
      <c r="BZ52" s="564"/>
      <c r="CA52" s="573"/>
      <c r="CB52" s="573"/>
      <c r="CC52" s="573"/>
      <c r="CD52" s="573"/>
      <c r="CE52" s="573"/>
      <c r="CF52" s="573"/>
      <c r="CG52" s="573"/>
      <c r="CH52" s="573"/>
      <c r="CI52" s="564" t="s">
        <v>300</v>
      </c>
      <c r="CJ52" s="564"/>
      <c r="CK52" s="573"/>
      <c r="CL52" s="573"/>
      <c r="CM52" s="573"/>
      <c r="CN52" s="573"/>
      <c r="CO52" s="573"/>
      <c r="CP52" s="573"/>
      <c r="CQ52" s="573"/>
      <c r="CR52" s="573"/>
      <c r="CS52" s="573"/>
      <c r="CT52" s="573"/>
      <c r="CU52" s="181"/>
      <c r="CV52" s="181"/>
      <c r="CW52" s="181"/>
      <c r="CX52" s="181"/>
      <c r="CY52" s="169"/>
      <c r="DB52" s="169"/>
      <c r="DC52" s="165"/>
      <c r="DG52" s="179"/>
    </row>
    <row r="53" spans="1:111" ht="9.75" customHeight="1">
      <c r="A53" s="178"/>
      <c r="C53" s="165"/>
      <c r="D53" s="182"/>
      <c r="E53" s="566"/>
      <c r="F53" s="566"/>
      <c r="G53" s="566"/>
      <c r="H53" s="566"/>
      <c r="I53" s="566"/>
      <c r="J53" s="566"/>
      <c r="K53" s="566"/>
      <c r="L53" s="566"/>
      <c r="M53" s="567"/>
      <c r="N53" s="570"/>
      <c r="O53" s="570"/>
      <c r="P53" s="570"/>
      <c r="Q53" s="570"/>
      <c r="R53" s="570"/>
      <c r="S53" s="570"/>
      <c r="T53" s="570"/>
      <c r="U53" s="570"/>
      <c r="V53" s="570"/>
      <c r="W53" s="570"/>
      <c r="X53" s="570"/>
      <c r="Y53" s="570"/>
      <c r="Z53" s="570"/>
      <c r="AA53" s="570"/>
      <c r="AB53" s="570"/>
      <c r="AC53" s="570"/>
      <c r="AD53" s="570"/>
      <c r="AE53" s="570"/>
      <c r="AF53" s="570"/>
      <c r="AG53" s="570"/>
      <c r="AH53" s="570"/>
      <c r="AI53" s="570"/>
      <c r="AJ53" s="570"/>
      <c r="AK53" s="570"/>
      <c r="AL53" s="570"/>
      <c r="AM53" s="570"/>
      <c r="AN53" s="570"/>
      <c r="AO53" s="570"/>
      <c r="AP53" s="570"/>
      <c r="AQ53" s="570"/>
      <c r="AR53" s="570"/>
      <c r="AS53" s="570"/>
      <c r="AT53" s="570"/>
      <c r="AU53" s="570"/>
      <c r="AV53" s="570"/>
      <c r="AW53" s="570"/>
      <c r="AX53" s="570"/>
      <c r="AY53" s="570"/>
      <c r="AZ53" s="180"/>
      <c r="BA53" s="180"/>
      <c r="BB53" s="180"/>
      <c r="BD53" s="564"/>
      <c r="BE53" s="564"/>
      <c r="BF53" s="564"/>
      <c r="BG53" s="564"/>
      <c r="BH53" s="564"/>
      <c r="BI53" s="564"/>
      <c r="BJ53" s="564"/>
      <c r="BK53" s="564"/>
      <c r="BL53" s="564"/>
      <c r="BM53" s="564"/>
      <c r="BN53" s="564"/>
      <c r="BO53" s="572"/>
      <c r="BP53" s="572"/>
      <c r="BQ53" s="574"/>
      <c r="BR53" s="574"/>
      <c r="BS53" s="574"/>
      <c r="BT53" s="574"/>
      <c r="BU53" s="574"/>
      <c r="BV53" s="574"/>
      <c r="BW53" s="574"/>
      <c r="BX53" s="574"/>
      <c r="BY53" s="575"/>
      <c r="BZ53" s="575"/>
      <c r="CA53" s="574"/>
      <c r="CB53" s="574"/>
      <c r="CC53" s="574"/>
      <c r="CD53" s="574"/>
      <c r="CE53" s="574"/>
      <c r="CF53" s="574"/>
      <c r="CG53" s="574"/>
      <c r="CH53" s="574"/>
      <c r="CI53" s="575"/>
      <c r="CJ53" s="575"/>
      <c r="CK53" s="574"/>
      <c r="CL53" s="574"/>
      <c r="CM53" s="574"/>
      <c r="CN53" s="574"/>
      <c r="CO53" s="574"/>
      <c r="CP53" s="574"/>
      <c r="CQ53" s="574"/>
      <c r="CR53" s="574"/>
      <c r="CS53" s="574"/>
      <c r="CT53" s="574"/>
      <c r="CU53" s="181"/>
      <c r="CV53" s="181"/>
      <c r="CW53" s="181"/>
      <c r="CX53" s="181"/>
      <c r="CY53" s="169"/>
      <c r="DB53" s="169"/>
      <c r="DC53" s="165"/>
      <c r="DG53" s="179"/>
    </row>
    <row r="54" spans="1:111" ht="10.5" customHeight="1">
      <c r="A54" s="178"/>
      <c r="C54" s="165"/>
      <c r="D54" s="183"/>
      <c r="E54" s="183"/>
      <c r="F54" s="183"/>
      <c r="G54" s="183"/>
      <c r="H54" s="183"/>
      <c r="I54" s="183"/>
      <c r="J54" s="183"/>
      <c r="K54" s="183"/>
      <c r="L54" s="183"/>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4"/>
      <c r="AK54" s="184"/>
      <c r="AL54" s="184"/>
      <c r="AM54" s="184"/>
      <c r="AN54" s="184"/>
      <c r="AO54" s="184"/>
      <c r="AP54" s="184"/>
      <c r="AQ54" s="184"/>
      <c r="AR54" s="184"/>
      <c r="AS54" s="184"/>
      <c r="AT54" s="184"/>
      <c r="AU54" s="184"/>
      <c r="AV54" s="184"/>
      <c r="AW54" s="184"/>
      <c r="AX54" s="184"/>
      <c r="AY54" s="184"/>
      <c r="AZ54" s="169"/>
      <c r="BA54" s="169"/>
      <c r="BD54" s="183"/>
      <c r="BE54" s="183"/>
      <c r="BF54" s="183"/>
      <c r="BG54" s="183"/>
      <c r="BH54" s="183"/>
      <c r="BI54" s="183"/>
      <c r="BJ54" s="183"/>
      <c r="BK54" s="183"/>
      <c r="BL54" s="183"/>
      <c r="BM54" s="183"/>
      <c r="BN54" s="183"/>
      <c r="BO54" s="183"/>
      <c r="BP54" s="183"/>
      <c r="BV54" s="184"/>
      <c r="BW54" s="184"/>
      <c r="BX54" s="184"/>
      <c r="BY54" s="184"/>
      <c r="BZ54" s="184"/>
      <c r="CA54" s="184"/>
      <c r="CB54" s="184"/>
      <c r="CC54" s="184"/>
      <c r="CD54" s="184"/>
      <c r="CE54" s="184"/>
      <c r="CF54" s="184"/>
      <c r="CG54" s="184"/>
      <c r="CH54" s="184"/>
      <c r="CI54" s="184"/>
      <c r="CJ54" s="184"/>
      <c r="CK54" s="184"/>
      <c r="CL54" s="184"/>
      <c r="CM54" s="184"/>
      <c r="CY54" s="169"/>
      <c r="DC54" s="165"/>
      <c r="DD54" s="179"/>
    </row>
    <row r="55" spans="1:111" s="164" customFormat="1" ht="12" customHeight="1">
      <c r="A55" s="178"/>
      <c r="C55" s="167"/>
      <c r="E55" s="549" t="s">
        <v>301</v>
      </c>
      <c r="F55" s="549"/>
      <c r="G55" s="549"/>
      <c r="H55" s="549"/>
      <c r="I55" s="549"/>
      <c r="J55" s="549"/>
      <c r="K55" s="549"/>
      <c r="L55" s="549"/>
      <c r="N55" s="550" t="str">
        <f>PHONETIC(N56)</f>
        <v/>
      </c>
      <c r="O55" s="550"/>
      <c r="P55" s="550"/>
      <c r="Q55" s="550"/>
      <c r="R55" s="550"/>
      <c r="S55" s="550"/>
      <c r="T55" s="550"/>
      <c r="U55" s="550"/>
      <c r="V55" s="550"/>
      <c r="W55" s="550"/>
      <c r="X55" s="550"/>
      <c r="Y55" s="550"/>
      <c r="Z55" s="550"/>
      <c r="AA55" s="550"/>
      <c r="AB55" s="550"/>
      <c r="AC55" s="550"/>
      <c r="AD55" s="550"/>
      <c r="AE55" s="550"/>
      <c r="AF55" s="550"/>
      <c r="AG55" s="550"/>
      <c r="AH55" s="550"/>
      <c r="AI55" s="550"/>
      <c r="AJ55" s="550"/>
      <c r="AK55" s="550"/>
      <c r="AL55" s="550"/>
      <c r="AM55" s="550"/>
      <c r="AN55" s="550"/>
      <c r="AO55" s="550"/>
      <c r="AP55" s="550"/>
      <c r="AQ55" s="550"/>
      <c r="AR55" s="550"/>
      <c r="AS55" s="550"/>
      <c r="AT55" s="550"/>
      <c r="AU55" s="550"/>
      <c r="AV55" s="550"/>
      <c r="AW55" s="550"/>
      <c r="AX55" s="550"/>
      <c r="AY55" s="550"/>
      <c r="AZ55" s="185"/>
      <c r="BA55" s="185"/>
      <c r="BB55" s="185"/>
      <c r="BK55" s="434"/>
      <c r="BL55" s="434"/>
      <c r="BM55" s="434"/>
      <c r="BN55" s="434"/>
      <c r="BO55" s="434"/>
      <c r="BP55" s="434"/>
      <c r="BQ55" s="434"/>
      <c r="BR55" s="434"/>
      <c r="BS55" s="434"/>
      <c r="BT55" s="434"/>
      <c r="BU55" s="434"/>
      <c r="BV55" s="434"/>
      <c r="BW55" s="434"/>
      <c r="BX55" s="434"/>
      <c r="BY55" s="434"/>
      <c r="BZ55" s="434"/>
      <c r="CA55" s="434"/>
      <c r="CB55" s="434"/>
      <c r="CC55" s="434"/>
      <c r="CD55" s="434"/>
      <c r="CE55" s="434"/>
      <c r="CF55" s="434"/>
      <c r="CG55" s="434"/>
      <c r="CH55" s="434"/>
      <c r="CI55" s="434"/>
      <c r="CJ55" s="434"/>
      <c r="CK55" s="434"/>
      <c r="CL55" s="434"/>
      <c r="CM55" s="434"/>
      <c r="CN55" s="434"/>
      <c r="CO55" s="434"/>
      <c r="CP55" s="434"/>
      <c r="CQ55" s="434"/>
      <c r="CR55" s="434"/>
      <c r="CS55" s="434"/>
      <c r="CT55" s="186"/>
      <c r="CU55" s="186"/>
      <c r="CV55" s="552" t="s">
        <v>249</v>
      </c>
      <c r="CW55" s="553"/>
      <c r="CX55" s="553"/>
      <c r="CY55" s="554"/>
      <c r="DB55" s="169"/>
      <c r="DC55" s="167"/>
      <c r="DG55" s="179"/>
    </row>
    <row r="56" spans="1:111" s="164" customFormat="1" ht="9.75" customHeight="1">
      <c r="A56" s="178"/>
      <c r="C56" s="167"/>
      <c r="E56" s="561" t="s">
        <v>210</v>
      </c>
      <c r="F56" s="562"/>
      <c r="G56" s="562"/>
      <c r="H56" s="562"/>
      <c r="I56" s="562"/>
      <c r="J56" s="562"/>
      <c r="K56" s="562"/>
      <c r="L56" s="562"/>
      <c r="N56" s="496"/>
      <c r="O56" s="496"/>
      <c r="P56" s="496"/>
      <c r="Q56" s="496"/>
      <c r="R56" s="496"/>
      <c r="S56" s="496"/>
      <c r="T56" s="496"/>
      <c r="U56" s="496"/>
      <c r="V56" s="496"/>
      <c r="W56" s="496"/>
      <c r="X56" s="496"/>
      <c r="Y56" s="496"/>
      <c r="Z56" s="496"/>
      <c r="AA56" s="496"/>
      <c r="AB56" s="496"/>
      <c r="AC56" s="496"/>
      <c r="AD56" s="496"/>
      <c r="AE56" s="496"/>
      <c r="AF56" s="496"/>
      <c r="AG56" s="496"/>
      <c r="AH56" s="496"/>
      <c r="AI56" s="496"/>
      <c r="AJ56" s="496"/>
      <c r="AK56" s="496"/>
      <c r="AL56" s="496"/>
      <c r="AM56" s="496"/>
      <c r="AN56" s="496"/>
      <c r="AO56" s="496"/>
      <c r="AP56" s="496"/>
      <c r="AQ56" s="496"/>
      <c r="AR56" s="496"/>
      <c r="AS56" s="496"/>
      <c r="AT56" s="496"/>
      <c r="AU56" s="496"/>
      <c r="AV56" s="496"/>
      <c r="AW56" s="496"/>
      <c r="AX56" s="496"/>
      <c r="AY56" s="496"/>
      <c r="AZ56" s="187"/>
      <c r="BA56" s="187"/>
      <c r="BB56" s="187"/>
      <c r="BC56" s="564" t="s">
        <v>250</v>
      </c>
      <c r="BD56" s="564"/>
      <c r="BE56" s="564"/>
      <c r="BF56" s="564"/>
      <c r="BG56" s="564"/>
      <c r="BH56" s="564"/>
      <c r="BI56" s="188"/>
      <c r="BJ56" s="188"/>
      <c r="BK56" s="434"/>
      <c r="BL56" s="434"/>
      <c r="BM56" s="434"/>
      <c r="BN56" s="434"/>
      <c r="BO56" s="434"/>
      <c r="BP56" s="434"/>
      <c r="BQ56" s="434"/>
      <c r="BR56" s="434"/>
      <c r="BS56" s="434"/>
      <c r="BT56" s="434"/>
      <c r="BU56" s="434"/>
      <c r="BV56" s="434"/>
      <c r="BW56" s="434"/>
      <c r="BX56" s="434"/>
      <c r="BY56" s="434"/>
      <c r="BZ56" s="434"/>
      <c r="CA56" s="434"/>
      <c r="CB56" s="434"/>
      <c r="CC56" s="434"/>
      <c r="CD56" s="434"/>
      <c r="CE56" s="434"/>
      <c r="CF56" s="434"/>
      <c r="CG56" s="434"/>
      <c r="CH56" s="434"/>
      <c r="CI56" s="434"/>
      <c r="CJ56" s="434"/>
      <c r="CK56" s="434"/>
      <c r="CL56" s="434"/>
      <c r="CM56" s="434"/>
      <c r="CN56" s="434"/>
      <c r="CO56" s="434"/>
      <c r="CP56" s="434"/>
      <c r="CQ56" s="434"/>
      <c r="CR56" s="434"/>
      <c r="CS56" s="434"/>
      <c r="CT56" s="186"/>
      <c r="CU56" s="186"/>
      <c r="CV56" s="555"/>
      <c r="CW56" s="556"/>
      <c r="CX56" s="556"/>
      <c r="CY56" s="557"/>
      <c r="DB56" s="169"/>
      <c r="DC56" s="167"/>
      <c r="DG56" s="179"/>
    </row>
    <row r="57" spans="1:111" s="164" customFormat="1" ht="9.75" customHeight="1">
      <c r="A57" s="178"/>
      <c r="C57" s="167"/>
      <c r="D57" s="169"/>
      <c r="E57" s="562"/>
      <c r="F57" s="562"/>
      <c r="G57" s="562"/>
      <c r="H57" s="562"/>
      <c r="I57" s="562"/>
      <c r="J57" s="562"/>
      <c r="K57" s="562"/>
      <c r="L57" s="562"/>
      <c r="N57" s="563"/>
      <c r="O57" s="563"/>
      <c r="P57" s="563"/>
      <c r="Q57" s="563"/>
      <c r="R57" s="563"/>
      <c r="S57" s="563"/>
      <c r="T57" s="563"/>
      <c r="U57" s="563"/>
      <c r="V57" s="563"/>
      <c r="W57" s="563"/>
      <c r="X57" s="563"/>
      <c r="Y57" s="563"/>
      <c r="Z57" s="563"/>
      <c r="AA57" s="563"/>
      <c r="AB57" s="563"/>
      <c r="AC57" s="563"/>
      <c r="AD57" s="563"/>
      <c r="AE57" s="563"/>
      <c r="AF57" s="563"/>
      <c r="AG57" s="563"/>
      <c r="AH57" s="563"/>
      <c r="AI57" s="563"/>
      <c r="AJ57" s="563"/>
      <c r="AK57" s="563"/>
      <c r="AL57" s="563"/>
      <c r="AM57" s="563"/>
      <c r="AN57" s="563"/>
      <c r="AO57" s="563"/>
      <c r="AP57" s="563"/>
      <c r="AQ57" s="563"/>
      <c r="AR57" s="563"/>
      <c r="AS57" s="563"/>
      <c r="AT57" s="563"/>
      <c r="AU57" s="563"/>
      <c r="AV57" s="563"/>
      <c r="AW57" s="563"/>
      <c r="AX57" s="563"/>
      <c r="AY57" s="563"/>
      <c r="AZ57" s="187"/>
      <c r="BA57" s="187"/>
      <c r="BB57" s="187"/>
      <c r="BC57" s="564"/>
      <c r="BD57" s="564"/>
      <c r="BE57" s="564"/>
      <c r="BF57" s="564"/>
      <c r="BG57" s="564"/>
      <c r="BH57" s="564"/>
      <c r="BI57" s="188"/>
      <c r="BJ57" s="188"/>
      <c r="BK57" s="551"/>
      <c r="BL57" s="551"/>
      <c r="BM57" s="551"/>
      <c r="BN57" s="551"/>
      <c r="BO57" s="551"/>
      <c r="BP57" s="551"/>
      <c r="BQ57" s="551"/>
      <c r="BR57" s="551"/>
      <c r="BS57" s="551"/>
      <c r="BT57" s="551"/>
      <c r="BU57" s="551"/>
      <c r="BV57" s="551"/>
      <c r="BW57" s="551"/>
      <c r="BX57" s="551"/>
      <c r="BY57" s="551"/>
      <c r="BZ57" s="551"/>
      <c r="CA57" s="551"/>
      <c r="CB57" s="551"/>
      <c r="CC57" s="551"/>
      <c r="CD57" s="551"/>
      <c r="CE57" s="551"/>
      <c r="CF57" s="551"/>
      <c r="CG57" s="551"/>
      <c r="CH57" s="551"/>
      <c r="CI57" s="551"/>
      <c r="CJ57" s="551"/>
      <c r="CK57" s="551"/>
      <c r="CL57" s="551"/>
      <c r="CM57" s="551"/>
      <c r="CN57" s="551"/>
      <c r="CO57" s="551"/>
      <c r="CP57" s="551"/>
      <c r="CQ57" s="551"/>
      <c r="CR57" s="551"/>
      <c r="CS57" s="551"/>
      <c r="CT57" s="186"/>
      <c r="CU57" s="186"/>
      <c r="CV57" s="558"/>
      <c r="CW57" s="559"/>
      <c r="CX57" s="559"/>
      <c r="CY57" s="560"/>
      <c r="DB57" s="169"/>
      <c r="DC57" s="167"/>
      <c r="DG57" s="179"/>
    </row>
    <row r="58" spans="1:111" ht="6.95" customHeight="1">
      <c r="A58" s="178"/>
      <c r="C58" s="173"/>
      <c r="D58" s="172"/>
      <c r="E58" s="172"/>
      <c r="F58" s="172"/>
      <c r="G58" s="172"/>
      <c r="H58" s="172"/>
      <c r="I58" s="172"/>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2"/>
      <c r="BN58" s="172"/>
      <c r="BO58" s="172"/>
      <c r="BP58" s="172"/>
      <c r="BQ58" s="172"/>
      <c r="BR58" s="172"/>
      <c r="BS58" s="172"/>
      <c r="BT58" s="172"/>
      <c r="BU58" s="172"/>
      <c r="BV58" s="172"/>
      <c r="BW58" s="172"/>
      <c r="BX58" s="172"/>
      <c r="BY58" s="172"/>
      <c r="BZ58" s="172"/>
      <c r="CA58" s="172"/>
      <c r="CB58" s="172"/>
      <c r="CC58" s="172"/>
      <c r="CD58" s="172"/>
      <c r="CE58" s="172"/>
      <c r="CF58" s="172"/>
      <c r="CG58" s="172"/>
      <c r="CH58" s="172"/>
      <c r="CI58" s="172"/>
      <c r="CJ58" s="172"/>
      <c r="CK58" s="172"/>
      <c r="CL58" s="172"/>
      <c r="CM58" s="172"/>
      <c r="CN58" s="172"/>
      <c r="CO58" s="172"/>
      <c r="CP58" s="172"/>
      <c r="CQ58" s="172"/>
      <c r="CR58" s="172"/>
      <c r="CS58" s="172"/>
      <c r="CT58" s="172"/>
      <c r="CU58" s="172"/>
      <c r="CV58" s="172"/>
      <c r="CY58" s="169"/>
      <c r="DC58" s="165"/>
      <c r="DD58" s="179"/>
    </row>
    <row r="59" spans="1:111" ht="22.35" customHeight="1">
      <c r="A59" s="178"/>
      <c r="C59" s="189"/>
      <c r="D59" s="579" t="s">
        <v>251</v>
      </c>
      <c r="E59" s="579"/>
      <c r="F59" s="579"/>
      <c r="G59" s="579"/>
      <c r="H59" s="579"/>
      <c r="I59" s="579"/>
      <c r="J59" s="579"/>
      <c r="K59" s="579"/>
      <c r="L59" s="579"/>
      <c r="M59" s="579"/>
      <c r="N59" s="579"/>
      <c r="O59" s="579"/>
      <c r="P59" s="579"/>
      <c r="Q59" s="579"/>
      <c r="R59" s="579"/>
      <c r="S59" s="579"/>
      <c r="T59" s="579"/>
      <c r="U59" s="579"/>
      <c r="V59" s="190"/>
      <c r="W59" s="190"/>
      <c r="X59" s="190"/>
      <c r="Y59" s="190"/>
      <c r="Z59" s="190"/>
      <c r="AA59" s="190"/>
      <c r="AB59" s="190"/>
      <c r="AC59" s="190"/>
      <c r="AD59" s="190"/>
      <c r="AE59" s="190"/>
      <c r="AF59" s="190"/>
      <c r="AG59" s="190"/>
      <c r="AH59" s="190"/>
      <c r="CW59" s="191"/>
      <c r="CX59" s="191"/>
      <c r="CY59" s="192"/>
      <c r="CZ59" s="191"/>
      <c r="DA59" s="191"/>
      <c r="DB59" s="191"/>
      <c r="DC59" s="165"/>
      <c r="DD59" s="179"/>
    </row>
    <row r="60" spans="1:111" s="164" customFormat="1" ht="19.350000000000001" customHeight="1">
      <c r="A60" s="178"/>
      <c r="C60" s="162"/>
      <c r="E60" s="580" t="s">
        <v>302</v>
      </c>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0"/>
      <c r="AL60" s="580"/>
      <c r="AM60" s="580"/>
      <c r="AN60" s="580"/>
      <c r="AO60" s="580"/>
      <c r="AP60" s="580"/>
      <c r="AQ60" s="580"/>
      <c r="AR60" s="580"/>
      <c r="AS60" s="580"/>
      <c r="AT60" s="580"/>
      <c r="AU60" s="580"/>
      <c r="AV60" s="580"/>
      <c r="AW60" s="580"/>
      <c r="AX60" s="580"/>
      <c r="AY60" s="580"/>
      <c r="AZ60" s="580"/>
      <c r="BA60" s="580"/>
      <c r="BB60" s="580"/>
      <c r="BC60" s="580"/>
      <c r="BD60" s="580"/>
      <c r="BE60" s="163"/>
      <c r="BF60" s="163"/>
      <c r="BG60" s="163"/>
      <c r="BH60" s="163"/>
      <c r="BI60" s="163"/>
      <c r="BJ60" s="163"/>
      <c r="BK60" s="163"/>
      <c r="BL60" s="163"/>
      <c r="BM60" s="163"/>
      <c r="BN60" s="163"/>
      <c r="BO60" s="163"/>
      <c r="BP60" s="163"/>
      <c r="BQ60" s="163"/>
      <c r="BR60" s="163"/>
      <c r="BS60" s="163"/>
      <c r="BT60" s="163"/>
      <c r="BU60" s="163"/>
      <c r="BV60" s="163"/>
      <c r="BW60" s="163"/>
      <c r="BX60" s="163"/>
      <c r="BY60" s="163"/>
      <c r="BZ60" s="163"/>
      <c r="CA60" s="163"/>
      <c r="CB60" s="163"/>
      <c r="CC60" s="163"/>
      <c r="CD60" s="163"/>
      <c r="CE60" s="163"/>
      <c r="CF60" s="163"/>
      <c r="CG60" s="163"/>
      <c r="CH60" s="163"/>
      <c r="CI60" s="163"/>
      <c r="CJ60" s="163"/>
      <c r="CK60" s="163"/>
      <c r="CL60" s="163"/>
      <c r="CM60" s="163"/>
      <c r="CN60" s="163"/>
      <c r="CO60" s="163"/>
      <c r="CP60" s="163"/>
      <c r="CQ60" s="163"/>
      <c r="CR60" s="163"/>
      <c r="CS60" s="163"/>
      <c r="CT60" s="163"/>
      <c r="CU60" s="163"/>
      <c r="CV60" s="163"/>
      <c r="CY60" s="169"/>
      <c r="DB60" s="168"/>
      <c r="DD60" s="179"/>
    </row>
    <row r="61" spans="1:111" ht="6.95" customHeight="1">
      <c r="A61" s="178"/>
      <c r="C61" s="165"/>
      <c r="N61" s="193"/>
      <c r="O61" s="193"/>
      <c r="P61" s="193"/>
      <c r="Q61" s="193"/>
      <c r="R61" s="193"/>
      <c r="S61" s="193"/>
      <c r="T61" s="193"/>
      <c r="U61" s="193"/>
      <c r="V61" s="193"/>
      <c r="W61" s="193"/>
      <c r="X61" s="193"/>
      <c r="Y61" s="193"/>
      <c r="Z61" s="193"/>
      <c r="AA61" s="193"/>
      <c r="AB61" s="193"/>
      <c r="AC61" s="193"/>
      <c r="AD61" s="193"/>
      <c r="AE61" s="193"/>
      <c r="AF61" s="193"/>
      <c r="AG61" s="193"/>
      <c r="AH61" s="193"/>
      <c r="AI61" s="193"/>
      <c r="AJ61" s="193"/>
      <c r="AK61" s="193"/>
      <c r="AL61" s="193"/>
      <c r="AM61" s="193"/>
      <c r="AN61" s="193"/>
      <c r="AO61" s="193"/>
      <c r="AP61" s="193"/>
      <c r="AQ61" s="193"/>
      <c r="AR61" s="193"/>
      <c r="AS61" s="193"/>
      <c r="AY61" s="169"/>
      <c r="AZ61" s="169"/>
      <c r="BA61" s="169"/>
      <c r="BB61" s="169"/>
      <c r="BC61" s="188"/>
      <c r="BD61" s="188"/>
      <c r="BE61" s="188"/>
      <c r="BF61" s="188"/>
      <c r="BG61" s="188"/>
      <c r="BH61" s="188"/>
      <c r="BI61" s="188"/>
      <c r="BJ61" s="188"/>
      <c r="BK61" s="188"/>
      <c r="BL61" s="188"/>
      <c r="BM61" s="188"/>
      <c r="BN61" s="188"/>
      <c r="BO61" s="188"/>
      <c r="BP61" s="188"/>
      <c r="BQ61" s="188"/>
      <c r="BR61" s="188"/>
      <c r="BS61" s="188"/>
      <c r="BT61" s="188"/>
      <c r="BU61" s="188"/>
      <c r="BV61" s="188"/>
      <c r="BW61" s="188"/>
      <c r="BX61" s="188"/>
      <c r="BY61" s="188"/>
      <c r="BZ61" s="188"/>
      <c r="CA61" s="188"/>
      <c r="CB61" s="188"/>
      <c r="CC61" s="188"/>
      <c r="CD61" s="188"/>
      <c r="CE61" s="188"/>
      <c r="CF61" s="188"/>
      <c r="CG61" s="188"/>
      <c r="CH61" s="188"/>
      <c r="CI61" s="188"/>
      <c r="CJ61" s="188"/>
      <c r="DB61" s="166"/>
      <c r="DD61" s="179"/>
    </row>
    <row r="62" spans="1:111" ht="9.75" customHeight="1">
      <c r="A62" s="178"/>
      <c r="C62" s="165"/>
      <c r="N62" s="194"/>
      <c r="O62" s="194"/>
      <c r="P62" s="194"/>
      <c r="Q62" s="194"/>
      <c r="R62" s="194"/>
      <c r="S62" s="194"/>
      <c r="T62" s="194"/>
      <c r="U62" s="581"/>
      <c r="V62" s="581"/>
      <c r="W62" s="581"/>
      <c r="X62" s="581"/>
      <c r="Y62" s="581"/>
      <c r="Z62" s="581"/>
      <c r="AA62" s="581"/>
      <c r="AB62" s="525" t="s">
        <v>241</v>
      </c>
      <c r="AC62" s="525"/>
      <c r="AD62" s="581"/>
      <c r="AE62" s="581"/>
      <c r="AF62" s="581"/>
      <c r="AG62" s="581"/>
      <c r="AH62" s="525" t="s">
        <v>242</v>
      </c>
      <c r="AI62" s="525"/>
      <c r="AJ62" s="581"/>
      <c r="AK62" s="581"/>
      <c r="AL62" s="581"/>
      <c r="AM62" s="525" t="s">
        <v>243</v>
      </c>
      <c r="AN62" s="525"/>
      <c r="AO62" s="194"/>
      <c r="AP62" s="194"/>
      <c r="AQ62" s="194"/>
      <c r="AR62" s="194"/>
      <c r="AS62" s="194"/>
      <c r="AZ62" s="188"/>
      <c r="BA62" s="188"/>
      <c r="BB62" s="188"/>
      <c r="BC62" s="564" t="s">
        <v>255</v>
      </c>
      <c r="BD62" s="564"/>
      <c r="BE62" s="564"/>
      <c r="BF62" s="564"/>
      <c r="BG62" s="564"/>
      <c r="BH62" s="564"/>
      <c r="BI62" s="188"/>
      <c r="BJ62" s="188"/>
      <c r="BK62" s="496"/>
      <c r="BL62" s="496"/>
      <c r="BM62" s="496"/>
      <c r="BN62" s="496"/>
      <c r="BO62" s="496"/>
      <c r="BP62" s="496"/>
      <c r="BQ62" s="496"/>
      <c r="BR62" s="496"/>
      <c r="BS62" s="496"/>
      <c r="BT62" s="496"/>
      <c r="BU62" s="496"/>
      <c r="BV62" s="496"/>
      <c r="BW62" s="496"/>
      <c r="BX62" s="496"/>
      <c r="BY62" s="496"/>
      <c r="BZ62" s="496"/>
      <c r="CA62" s="496"/>
      <c r="CB62" s="496"/>
      <c r="CC62" s="496"/>
      <c r="CD62" s="496"/>
      <c r="CE62" s="496"/>
      <c r="CF62" s="496"/>
      <c r="CG62" s="496"/>
      <c r="CH62" s="496"/>
      <c r="CI62" s="496"/>
      <c r="CJ62" s="496"/>
      <c r="CK62" s="496"/>
      <c r="CL62" s="496"/>
      <c r="CM62" s="496"/>
      <c r="CN62" s="496"/>
      <c r="CO62" s="496"/>
      <c r="CP62" s="496"/>
      <c r="CQ62" s="496"/>
      <c r="CR62" s="496"/>
      <c r="CS62" s="496"/>
      <c r="CV62" s="552" t="s">
        <v>256</v>
      </c>
      <c r="CW62" s="553"/>
      <c r="CX62" s="553"/>
      <c r="CY62" s="554"/>
      <c r="DB62" s="166"/>
      <c r="DD62" s="179"/>
    </row>
    <row r="63" spans="1:111" ht="9.75" customHeight="1">
      <c r="A63" s="178"/>
      <c r="C63" s="165"/>
      <c r="N63" s="194"/>
      <c r="O63" s="194"/>
      <c r="P63" s="194"/>
      <c r="Q63" s="194"/>
      <c r="R63" s="194"/>
      <c r="S63" s="194"/>
      <c r="T63" s="194"/>
      <c r="U63" s="581"/>
      <c r="V63" s="581"/>
      <c r="W63" s="581"/>
      <c r="X63" s="581"/>
      <c r="Y63" s="581"/>
      <c r="Z63" s="581"/>
      <c r="AA63" s="581"/>
      <c r="AB63" s="525"/>
      <c r="AC63" s="525"/>
      <c r="AD63" s="581"/>
      <c r="AE63" s="581"/>
      <c r="AF63" s="581"/>
      <c r="AG63" s="581"/>
      <c r="AH63" s="525"/>
      <c r="AI63" s="525"/>
      <c r="AJ63" s="581"/>
      <c r="AK63" s="581"/>
      <c r="AL63" s="581"/>
      <c r="AM63" s="525"/>
      <c r="AN63" s="525"/>
      <c r="AO63" s="194"/>
      <c r="AP63" s="194"/>
      <c r="AQ63" s="194"/>
      <c r="AR63" s="194"/>
      <c r="AS63" s="194"/>
      <c r="AY63" s="188"/>
      <c r="AZ63" s="188"/>
      <c r="BA63" s="188"/>
      <c r="BB63" s="188"/>
      <c r="BC63" s="564"/>
      <c r="BD63" s="564"/>
      <c r="BE63" s="564"/>
      <c r="BF63" s="564"/>
      <c r="BG63" s="564"/>
      <c r="BH63" s="564"/>
      <c r="BI63" s="188"/>
      <c r="BJ63" s="188"/>
      <c r="BK63" s="496"/>
      <c r="BL63" s="496"/>
      <c r="BM63" s="496"/>
      <c r="BN63" s="496"/>
      <c r="BO63" s="496"/>
      <c r="BP63" s="496"/>
      <c r="BQ63" s="496"/>
      <c r="BR63" s="496"/>
      <c r="BS63" s="496"/>
      <c r="BT63" s="496"/>
      <c r="BU63" s="496"/>
      <c r="BV63" s="496"/>
      <c r="BW63" s="496"/>
      <c r="BX63" s="496"/>
      <c r="BY63" s="496"/>
      <c r="BZ63" s="496"/>
      <c r="CA63" s="496"/>
      <c r="CB63" s="496"/>
      <c r="CC63" s="496"/>
      <c r="CD63" s="496"/>
      <c r="CE63" s="496"/>
      <c r="CF63" s="496"/>
      <c r="CG63" s="496"/>
      <c r="CH63" s="496"/>
      <c r="CI63" s="496"/>
      <c r="CJ63" s="496"/>
      <c r="CK63" s="496"/>
      <c r="CL63" s="496"/>
      <c r="CM63" s="496"/>
      <c r="CN63" s="496"/>
      <c r="CO63" s="496"/>
      <c r="CP63" s="496"/>
      <c r="CQ63" s="496"/>
      <c r="CR63" s="496"/>
      <c r="CS63" s="496"/>
      <c r="CV63" s="555"/>
      <c r="CW63" s="556"/>
      <c r="CX63" s="556"/>
      <c r="CY63" s="557"/>
      <c r="DB63" s="166"/>
      <c r="DD63" s="179"/>
    </row>
    <row r="64" spans="1:111" ht="9.75" customHeight="1">
      <c r="A64" s="178"/>
      <c r="C64" s="165"/>
      <c r="M64" s="195"/>
      <c r="N64" s="195"/>
      <c r="O64" s="195"/>
      <c r="P64" s="195"/>
      <c r="Q64" s="195"/>
      <c r="R64" s="195"/>
      <c r="S64" s="195"/>
      <c r="T64" s="195"/>
      <c r="U64" s="581"/>
      <c r="V64" s="581"/>
      <c r="W64" s="581"/>
      <c r="X64" s="581"/>
      <c r="Y64" s="581"/>
      <c r="Z64" s="581"/>
      <c r="AA64" s="581"/>
      <c r="AB64" s="525"/>
      <c r="AC64" s="525"/>
      <c r="AD64" s="581"/>
      <c r="AE64" s="581"/>
      <c r="AF64" s="581"/>
      <c r="AG64" s="581"/>
      <c r="AH64" s="525"/>
      <c r="AI64" s="525"/>
      <c r="AJ64" s="581"/>
      <c r="AK64" s="581"/>
      <c r="AL64" s="581"/>
      <c r="AM64" s="525"/>
      <c r="AN64" s="525"/>
      <c r="AO64" s="194"/>
      <c r="AP64" s="194"/>
      <c r="AQ64" s="194"/>
      <c r="AR64" s="194"/>
      <c r="AS64" s="194"/>
      <c r="AZ64" s="169"/>
      <c r="BA64" s="169"/>
      <c r="BB64" s="169"/>
      <c r="BC64" s="188"/>
      <c r="BD64" s="188"/>
      <c r="BE64" s="188"/>
      <c r="BF64" s="196"/>
      <c r="BG64" s="188"/>
      <c r="BH64" s="188"/>
      <c r="BI64" s="188"/>
      <c r="BJ64" s="188"/>
      <c r="BK64" s="563"/>
      <c r="BL64" s="563"/>
      <c r="BM64" s="563"/>
      <c r="BN64" s="563"/>
      <c r="BO64" s="563"/>
      <c r="BP64" s="563"/>
      <c r="BQ64" s="563"/>
      <c r="BR64" s="563"/>
      <c r="BS64" s="563"/>
      <c r="BT64" s="563"/>
      <c r="BU64" s="563"/>
      <c r="BV64" s="563"/>
      <c r="BW64" s="563"/>
      <c r="BX64" s="563"/>
      <c r="BY64" s="563"/>
      <c r="BZ64" s="563"/>
      <c r="CA64" s="563"/>
      <c r="CB64" s="563"/>
      <c r="CC64" s="563"/>
      <c r="CD64" s="563"/>
      <c r="CE64" s="563"/>
      <c r="CF64" s="563"/>
      <c r="CG64" s="563"/>
      <c r="CH64" s="563"/>
      <c r="CI64" s="563"/>
      <c r="CJ64" s="563"/>
      <c r="CK64" s="563"/>
      <c r="CL64" s="563"/>
      <c r="CM64" s="563"/>
      <c r="CN64" s="563"/>
      <c r="CO64" s="563"/>
      <c r="CP64" s="563"/>
      <c r="CQ64" s="563"/>
      <c r="CR64" s="563"/>
      <c r="CS64" s="563"/>
      <c r="CU64" s="197"/>
      <c r="CV64" s="558"/>
      <c r="CW64" s="559"/>
      <c r="CX64" s="559"/>
      <c r="CY64" s="560"/>
      <c r="DB64" s="166"/>
      <c r="DD64" s="179"/>
    </row>
    <row r="65" spans="1:108" ht="8.4499999999999993" customHeight="1">
      <c r="A65" s="178"/>
      <c r="C65" s="173"/>
      <c r="D65" s="172"/>
      <c r="E65" s="172"/>
      <c r="F65" s="172"/>
      <c r="G65" s="172"/>
      <c r="H65" s="172"/>
      <c r="I65" s="172"/>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c r="AY65" s="172"/>
      <c r="AZ65" s="172"/>
      <c r="BA65" s="172"/>
      <c r="BB65" s="172"/>
      <c r="BC65" s="172"/>
      <c r="BD65" s="172"/>
      <c r="BE65" s="172"/>
      <c r="BF65" s="172"/>
      <c r="BG65" s="172"/>
      <c r="BH65" s="172"/>
      <c r="BI65" s="172"/>
      <c r="BJ65" s="172"/>
      <c r="BK65" s="172"/>
      <c r="BL65" s="172"/>
      <c r="BM65" s="172"/>
      <c r="BN65" s="172"/>
      <c r="BO65" s="172"/>
      <c r="BP65" s="172"/>
      <c r="BQ65" s="172"/>
      <c r="BR65" s="172"/>
      <c r="BS65" s="172"/>
      <c r="BT65" s="172"/>
      <c r="BU65" s="172"/>
      <c r="BV65" s="172"/>
      <c r="BW65" s="172"/>
      <c r="BX65" s="172"/>
      <c r="BY65" s="172"/>
      <c r="BZ65" s="172"/>
      <c r="CA65" s="172"/>
      <c r="CB65" s="172"/>
      <c r="CC65" s="172"/>
      <c r="CD65" s="172"/>
      <c r="CE65" s="172"/>
      <c r="CF65" s="172"/>
      <c r="CG65" s="172"/>
      <c r="CH65" s="172"/>
      <c r="CI65" s="172"/>
      <c r="CJ65" s="172"/>
      <c r="CK65" s="172"/>
      <c r="CL65" s="172"/>
      <c r="CM65" s="172"/>
      <c r="CN65" s="172"/>
      <c r="CO65" s="172"/>
      <c r="CP65" s="172"/>
      <c r="CQ65" s="172"/>
      <c r="CR65" s="172"/>
      <c r="CS65" s="172"/>
      <c r="CT65" s="172"/>
      <c r="CU65" s="172"/>
      <c r="CV65" s="172"/>
      <c r="CW65" s="172"/>
      <c r="CX65" s="172"/>
      <c r="CY65" s="172"/>
      <c r="CZ65" s="172"/>
      <c r="DA65" s="172"/>
      <c r="DB65" s="174"/>
      <c r="DD65" s="179"/>
    </row>
    <row r="66" spans="1:108" ht="4.3499999999999996" customHeight="1">
      <c r="A66" s="178"/>
      <c r="DD66" s="179"/>
    </row>
    <row r="67" spans="1:108" ht="15.75" customHeight="1">
      <c r="A67" s="178"/>
      <c r="C67" s="578" t="s">
        <v>355</v>
      </c>
      <c r="D67" s="578"/>
      <c r="E67" s="578"/>
      <c r="F67" s="578"/>
      <c r="G67" s="578"/>
      <c r="H67" s="578"/>
      <c r="I67" s="578"/>
      <c r="J67" s="578"/>
      <c r="K67" s="578"/>
      <c r="L67" s="578"/>
      <c r="M67" s="578"/>
      <c r="N67" s="578"/>
      <c r="O67" s="578"/>
      <c r="P67" s="578"/>
      <c r="Q67" s="578"/>
      <c r="R67" s="578"/>
      <c r="S67" s="578"/>
      <c r="T67" s="578"/>
      <c r="U67" s="578"/>
      <c r="V67" s="578"/>
      <c r="W67" s="578"/>
      <c r="X67" s="578"/>
      <c r="Y67" s="578"/>
      <c r="Z67" s="578"/>
      <c r="AA67" s="578"/>
      <c r="AB67" s="578"/>
      <c r="AC67" s="578"/>
      <c r="AD67" s="578"/>
      <c r="AE67" s="578"/>
      <c r="AF67" s="578"/>
      <c r="AG67" s="578"/>
      <c r="AH67" s="578"/>
      <c r="AI67" s="578"/>
      <c r="AJ67" s="578"/>
      <c r="AK67" s="578"/>
      <c r="AL67" s="578"/>
      <c r="AM67" s="578"/>
      <c r="AN67" s="578"/>
      <c r="AO67" s="578"/>
      <c r="AP67" s="578"/>
      <c r="AQ67" s="578"/>
      <c r="AR67" s="578"/>
      <c r="AS67" s="578"/>
      <c r="AT67" s="578"/>
      <c r="AU67" s="578"/>
      <c r="AV67" s="578"/>
      <c r="AW67" s="578"/>
      <c r="AX67" s="578"/>
      <c r="AY67" s="578"/>
      <c r="AZ67" s="578"/>
      <c r="BA67" s="578"/>
      <c r="BB67" s="578"/>
      <c r="BC67" s="578"/>
      <c r="BD67" s="578"/>
      <c r="BE67" s="578"/>
      <c r="BF67" s="578"/>
      <c r="BG67" s="578"/>
      <c r="BH67" s="578"/>
      <c r="BI67" s="578"/>
      <c r="BJ67" s="578"/>
      <c r="BK67" s="578"/>
      <c r="BL67" s="578"/>
      <c r="BM67" s="578"/>
      <c r="BN67" s="578"/>
      <c r="BO67" s="578"/>
      <c r="BP67" s="578"/>
      <c r="BQ67" s="578"/>
      <c r="BR67" s="578"/>
      <c r="BS67" s="578"/>
      <c r="BT67" s="578"/>
      <c r="BU67" s="578"/>
      <c r="BV67" s="578"/>
      <c r="BW67" s="578"/>
      <c r="BX67" s="578"/>
      <c r="BY67" s="578"/>
      <c r="BZ67" s="578"/>
      <c r="CA67" s="578"/>
      <c r="CB67" s="578"/>
      <c r="CC67" s="578"/>
      <c r="CD67" s="578"/>
      <c r="CE67" s="578"/>
      <c r="CF67" s="578"/>
      <c r="CG67" s="578"/>
      <c r="CH67" s="578"/>
      <c r="CI67" s="578"/>
      <c r="CJ67" s="578"/>
      <c r="CK67" s="578"/>
      <c r="CL67" s="578"/>
      <c r="CM67" s="578"/>
      <c r="CN67" s="578"/>
      <c r="CO67" s="578"/>
      <c r="CP67" s="578"/>
      <c r="CQ67" s="578"/>
      <c r="CR67" s="578"/>
      <c r="CS67" s="578"/>
      <c r="CT67" s="578"/>
      <c r="CU67" s="578"/>
      <c r="CV67" s="578"/>
      <c r="CW67" s="578"/>
      <c r="CX67" s="578"/>
      <c r="CY67" s="578"/>
      <c r="CZ67" s="578"/>
      <c r="DA67" s="578"/>
      <c r="DB67" s="578"/>
      <c r="DD67" s="179"/>
    </row>
    <row r="68" spans="1:108" ht="9.75" customHeight="1">
      <c r="A68" s="178"/>
      <c r="C68" s="578"/>
      <c r="D68" s="578"/>
      <c r="E68" s="578"/>
      <c r="F68" s="578"/>
      <c r="G68" s="578"/>
      <c r="H68" s="578"/>
      <c r="I68" s="578"/>
      <c r="J68" s="578"/>
      <c r="K68" s="578"/>
      <c r="L68" s="578"/>
      <c r="M68" s="578"/>
      <c r="N68" s="578"/>
      <c r="O68" s="578"/>
      <c r="P68" s="578"/>
      <c r="Q68" s="578"/>
      <c r="R68" s="578"/>
      <c r="S68" s="578"/>
      <c r="T68" s="578"/>
      <c r="U68" s="578"/>
      <c r="V68" s="578"/>
      <c r="W68" s="578"/>
      <c r="X68" s="578"/>
      <c r="Y68" s="578"/>
      <c r="Z68" s="578"/>
      <c r="AA68" s="578"/>
      <c r="AB68" s="578"/>
      <c r="AC68" s="578"/>
      <c r="AD68" s="578"/>
      <c r="AE68" s="578"/>
      <c r="AF68" s="578"/>
      <c r="AG68" s="578"/>
      <c r="AH68" s="578"/>
      <c r="AI68" s="578"/>
      <c r="AJ68" s="578"/>
      <c r="AK68" s="578"/>
      <c r="AL68" s="578"/>
      <c r="AM68" s="578"/>
      <c r="AN68" s="578"/>
      <c r="AO68" s="578"/>
      <c r="AP68" s="578"/>
      <c r="AQ68" s="578"/>
      <c r="AR68" s="578"/>
      <c r="AS68" s="578"/>
      <c r="AT68" s="578"/>
      <c r="AU68" s="578"/>
      <c r="AV68" s="578"/>
      <c r="AW68" s="578"/>
      <c r="AX68" s="578"/>
      <c r="AY68" s="578"/>
      <c r="AZ68" s="578"/>
      <c r="BA68" s="578"/>
      <c r="BB68" s="578"/>
      <c r="BC68" s="578"/>
      <c r="BD68" s="578"/>
      <c r="BE68" s="578"/>
      <c r="BF68" s="578"/>
      <c r="BG68" s="578"/>
      <c r="BH68" s="578"/>
      <c r="BI68" s="578"/>
      <c r="BJ68" s="578"/>
      <c r="BK68" s="578"/>
      <c r="BL68" s="578"/>
      <c r="BM68" s="578"/>
      <c r="BN68" s="578"/>
      <c r="BO68" s="578"/>
      <c r="BP68" s="578"/>
      <c r="BQ68" s="578"/>
      <c r="BR68" s="578"/>
      <c r="BS68" s="578"/>
      <c r="BT68" s="578"/>
      <c r="BU68" s="578"/>
      <c r="BV68" s="578"/>
      <c r="BW68" s="578"/>
      <c r="BX68" s="578"/>
      <c r="BY68" s="578"/>
      <c r="BZ68" s="578"/>
      <c r="CA68" s="578"/>
      <c r="CB68" s="578"/>
      <c r="CC68" s="578"/>
      <c r="CD68" s="578"/>
      <c r="CE68" s="578"/>
      <c r="CF68" s="578"/>
      <c r="CG68" s="578"/>
      <c r="CH68" s="578"/>
      <c r="CI68" s="578"/>
      <c r="CJ68" s="578"/>
      <c r="CK68" s="578"/>
      <c r="CL68" s="578"/>
      <c r="CM68" s="578"/>
      <c r="CN68" s="578"/>
      <c r="CO68" s="578"/>
      <c r="CP68" s="578"/>
      <c r="CQ68" s="578"/>
      <c r="CR68" s="578"/>
      <c r="CS68" s="578"/>
      <c r="CT68" s="578"/>
      <c r="CU68" s="578"/>
      <c r="CV68" s="578"/>
      <c r="CW68" s="578"/>
      <c r="CX68" s="578"/>
      <c r="CY68" s="578"/>
      <c r="CZ68" s="578"/>
      <c r="DA68" s="578"/>
      <c r="DB68" s="578"/>
      <c r="DD68" s="179"/>
    </row>
    <row r="124" ht="9.75" customHeight="1"/>
  </sheetData>
  <mergeCells count="340">
    <mergeCell ref="CB28:CS28"/>
    <mergeCell ref="CB29:CS29"/>
    <mergeCell ref="CB30:CS30"/>
    <mergeCell ref="CB31:CS31"/>
    <mergeCell ref="CB32:CS32"/>
    <mergeCell ref="CB33:CS33"/>
    <mergeCell ref="CB34:CS34"/>
    <mergeCell ref="CB35:CS35"/>
    <mergeCell ref="CB36:CS36"/>
    <mergeCell ref="CH48:CL49"/>
    <mergeCell ref="CM48:CU49"/>
    <mergeCell ref="CV48:DB49"/>
    <mergeCell ref="BH47:DB47"/>
    <mergeCell ref="BH46:DB46"/>
    <mergeCell ref="AY46:BG47"/>
    <mergeCell ref="AY48:BG49"/>
    <mergeCell ref="BH48:BJ49"/>
    <mergeCell ref="BK48:BO49"/>
    <mergeCell ref="BP48:BT49"/>
    <mergeCell ref="BK62:CS64"/>
    <mergeCell ref="CV62:CY64"/>
    <mergeCell ref="C67:DB68"/>
    <mergeCell ref="D59:U59"/>
    <mergeCell ref="E60:BD60"/>
    <mergeCell ref="U62:AA64"/>
    <mergeCell ref="AB62:AC64"/>
    <mergeCell ref="AD62:AG64"/>
    <mergeCell ref="AH62:AI64"/>
    <mergeCell ref="AJ62:AL64"/>
    <mergeCell ref="AM62:AN64"/>
    <mergeCell ref="BC62:BH63"/>
    <mergeCell ref="E55:L55"/>
    <mergeCell ref="N55:AY55"/>
    <mergeCell ref="BK55:CS57"/>
    <mergeCell ref="CV55:CY57"/>
    <mergeCell ref="E56:L57"/>
    <mergeCell ref="N56:AY57"/>
    <mergeCell ref="BC56:BH57"/>
    <mergeCell ref="CR50:CT50"/>
    <mergeCell ref="E52:M53"/>
    <mergeCell ref="N52:AY53"/>
    <mergeCell ref="BD52:BN53"/>
    <mergeCell ref="BO52:BP53"/>
    <mergeCell ref="BQ52:BX53"/>
    <mergeCell ref="BY52:BZ53"/>
    <mergeCell ref="CA52:CH53"/>
    <mergeCell ref="CI52:CJ53"/>
    <mergeCell ref="CK52:CT53"/>
    <mergeCell ref="E50:BE50"/>
    <mergeCell ref="BV50:CC50"/>
    <mergeCell ref="CD50:CF50"/>
    <mergeCell ref="CG50:CJ50"/>
    <mergeCell ref="CK50:CM50"/>
    <mergeCell ref="CN50:CQ50"/>
    <mergeCell ref="M49:AK49"/>
    <mergeCell ref="AL49:AX49"/>
    <mergeCell ref="BX48:CB49"/>
    <mergeCell ref="CC48:CG49"/>
    <mergeCell ref="M47:AK47"/>
    <mergeCell ref="AL47:AX47"/>
    <mergeCell ref="C46:L47"/>
    <mergeCell ref="M46:AK46"/>
    <mergeCell ref="AL46:AX46"/>
    <mergeCell ref="C48:L49"/>
    <mergeCell ref="M48:AK48"/>
    <mergeCell ref="AL48:AX48"/>
    <mergeCell ref="BU48:BW49"/>
    <mergeCell ref="BN44:BS45"/>
    <mergeCell ref="BT44:BW45"/>
    <mergeCell ref="BX44:CA45"/>
    <mergeCell ref="CT44:DB45"/>
    <mergeCell ref="H45:AG45"/>
    <mergeCell ref="C44:G45"/>
    <mergeCell ref="H44:AG44"/>
    <mergeCell ref="AH44:AK45"/>
    <mergeCell ref="AL44:AX45"/>
    <mergeCell ref="AY44:BG45"/>
    <mergeCell ref="BH44:BM45"/>
    <mergeCell ref="CB44:CS44"/>
    <mergeCell ref="CB45:CS45"/>
    <mergeCell ref="BN42:BS43"/>
    <mergeCell ref="BT42:BW43"/>
    <mergeCell ref="BX42:CA43"/>
    <mergeCell ref="CT42:DB43"/>
    <mergeCell ref="H43:AG43"/>
    <mergeCell ref="C42:G43"/>
    <mergeCell ref="H42:AG42"/>
    <mergeCell ref="AH42:AK43"/>
    <mergeCell ref="AL42:AX43"/>
    <mergeCell ref="AY42:BG43"/>
    <mergeCell ref="BH42:BM43"/>
    <mergeCell ref="CB42:CS42"/>
    <mergeCell ref="CB43:CS43"/>
    <mergeCell ref="BN40:BS41"/>
    <mergeCell ref="BT40:BW41"/>
    <mergeCell ref="BX40:CA41"/>
    <mergeCell ref="CT40:DB41"/>
    <mergeCell ref="H41:AG41"/>
    <mergeCell ref="C40:G41"/>
    <mergeCell ref="H40:AG40"/>
    <mergeCell ref="AH40:AK41"/>
    <mergeCell ref="AL40:AX41"/>
    <mergeCell ref="AY40:BG41"/>
    <mergeCell ref="BH40:BM41"/>
    <mergeCell ref="CB40:CS40"/>
    <mergeCell ref="CB41:CS41"/>
    <mergeCell ref="BN38:BS39"/>
    <mergeCell ref="BT38:BW39"/>
    <mergeCell ref="BX38:CA39"/>
    <mergeCell ref="CT38:DB39"/>
    <mergeCell ref="H39:AG39"/>
    <mergeCell ref="C38:G39"/>
    <mergeCell ref="H38:AG38"/>
    <mergeCell ref="AH38:AK39"/>
    <mergeCell ref="AL38:AX39"/>
    <mergeCell ref="AY38:BG39"/>
    <mergeCell ref="BH38:BM39"/>
    <mergeCell ref="CB39:CS39"/>
    <mergeCell ref="CB38:CS38"/>
    <mergeCell ref="BX36:CA37"/>
    <mergeCell ref="CT36:DB37"/>
    <mergeCell ref="H37:AG37"/>
    <mergeCell ref="C36:G37"/>
    <mergeCell ref="H36:AG36"/>
    <mergeCell ref="AH36:AK37"/>
    <mergeCell ref="AL36:AX37"/>
    <mergeCell ref="AY36:BG37"/>
    <mergeCell ref="BH36:BM37"/>
    <mergeCell ref="CB37:CS37"/>
    <mergeCell ref="DD31:DD49"/>
    <mergeCell ref="C32:G33"/>
    <mergeCell ref="H32:AG32"/>
    <mergeCell ref="AH32:AK33"/>
    <mergeCell ref="AL32:AX33"/>
    <mergeCell ref="AY32:BG33"/>
    <mergeCell ref="BH32:BM33"/>
    <mergeCell ref="AL30:AX31"/>
    <mergeCell ref="AY30:BG31"/>
    <mergeCell ref="BH30:BM31"/>
    <mergeCell ref="BN30:BS31"/>
    <mergeCell ref="BT30:BW31"/>
    <mergeCell ref="BX30:CA31"/>
    <mergeCell ref="BN32:BS33"/>
    <mergeCell ref="BT32:BW33"/>
    <mergeCell ref="BX32:CA33"/>
    <mergeCell ref="CT32:DB33"/>
    <mergeCell ref="H33:AG33"/>
    <mergeCell ref="CT30:DB31"/>
    <mergeCell ref="H31:AG31"/>
    <mergeCell ref="BN34:BS35"/>
    <mergeCell ref="BT34:BW35"/>
    <mergeCell ref="AY34:BG35"/>
    <mergeCell ref="BH34:BM35"/>
    <mergeCell ref="BH28:BM29"/>
    <mergeCell ref="BN28:BS29"/>
    <mergeCell ref="BT28:BW29"/>
    <mergeCell ref="BX28:CA29"/>
    <mergeCell ref="CT28:DB29"/>
    <mergeCell ref="A28:A47"/>
    <mergeCell ref="C28:G29"/>
    <mergeCell ref="H28:AG28"/>
    <mergeCell ref="AH28:AK29"/>
    <mergeCell ref="AL28:AX29"/>
    <mergeCell ref="AY28:BG29"/>
    <mergeCell ref="H29:AG29"/>
    <mergeCell ref="C30:G31"/>
    <mergeCell ref="H30:AG30"/>
    <mergeCell ref="AH30:AK31"/>
    <mergeCell ref="BX34:CA35"/>
    <mergeCell ref="CT34:DB35"/>
    <mergeCell ref="H35:AG35"/>
    <mergeCell ref="C34:G35"/>
    <mergeCell ref="H34:AG34"/>
    <mergeCell ref="AH34:AK35"/>
    <mergeCell ref="AL34:AX35"/>
    <mergeCell ref="BN36:BS37"/>
    <mergeCell ref="BT36:BW37"/>
    <mergeCell ref="BN26:BS27"/>
    <mergeCell ref="BT26:BW27"/>
    <mergeCell ref="BX26:CA27"/>
    <mergeCell ref="CT26:DB27"/>
    <mergeCell ref="H27:AG27"/>
    <mergeCell ref="C26:G27"/>
    <mergeCell ref="H26:AG26"/>
    <mergeCell ref="AH26:AK27"/>
    <mergeCell ref="AL26:AX27"/>
    <mergeCell ref="AY26:BG27"/>
    <mergeCell ref="BH26:BM27"/>
    <mergeCell ref="CB26:CS26"/>
    <mergeCell ref="CB27:CS27"/>
    <mergeCell ref="BH24:BM25"/>
    <mergeCell ref="BN24:BS25"/>
    <mergeCell ref="BT24:BW25"/>
    <mergeCell ref="BX24:CA25"/>
    <mergeCell ref="CT24:DB25"/>
    <mergeCell ref="H23:AG23"/>
    <mergeCell ref="C24:G25"/>
    <mergeCell ref="H24:AG24"/>
    <mergeCell ref="AH24:AK25"/>
    <mergeCell ref="AL24:AX25"/>
    <mergeCell ref="AY24:BG25"/>
    <mergeCell ref="H25:AG25"/>
    <mergeCell ref="BH22:BM23"/>
    <mergeCell ref="BN22:BS23"/>
    <mergeCell ref="BT22:BW23"/>
    <mergeCell ref="BX22:CA23"/>
    <mergeCell ref="CT22:DB23"/>
    <mergeCell ref="CB22:CS22"/>
    <mergeCell ref="CB23:CS23"/>
    <mergeCell ref="CB24:CS24"/>
    <mergeCell ref="CB25:CS25"/>
    <mergeCell ref="CT18:DB19"/>
    <mergeCell ref="H19:AG19"/>
    <mergeCell ref="C20:G21"/>
    <mergeCell ref="H20:AG20"/>
    <mergeCell ref="AH20:AK21"/>
    <mergeCell ref="AL20:AX21"/>
    <mergeCell ref="AY20:BG21"/>
    <mergeCell ref="BH20:BM21"/>
    <mergeCell ref="BN20:BS21"/>
    <mergeCell ref="AL18:AX19"/>
    <mergeCell ref="AY18:BG19"/>
    <mergeCell ref="BH18:BM19"/>
    <mergeCell ref="BN18:BS19"/>
    <mergeCell ref="BT18:BW19"/>
    <mergeCell ref="BX18:CA19"/>
    <mergeCell ref="BT20:BW21"/>
    <mergeCell ref="BX20:CA21"/>
    <mergeCell ref="CT20:DB21"/>
    <mergeCell ref="H21:AG21"/>
    <mergeCell ref="CB18:CS18"/>
    <mergeCell ref="CB19:CS19"/>
    <mergeCell ref="CB20:CS20"/>
    <mergeCell ref="CB21:CS21"/>
    <mergeCell ref="A16:A27"/>
    <mergeCell ref="C16:G17"/>
    <mergeCell ref="H16:AG16"/>
    <mergeCell ref="AH16:AK17"/>
    <mergeCell ref="AL16:AX17"/>
    <mergeCell ref="AY16:BG17"/>
    <mergeCell ref="H17:AG17"/>
    <mergeCell ref="C18:G19"/>
    <mergeCell ref="H18:AG18"/>
    <mergeCell ref="AH18:AK19"/>
    <mergeCell ref="C22:G23"/>
    <mergeCell ref="H22:AG22"/>
    <mergeCell ref="AH22:AK23"/>
    <mergeCell ref="AL22:AX23"/>
    <mergeCell ref="AY22:BG23"/>
    <mergeCell ref="BH16:BM17"/>
    <mergeCell ref="BN16:BS17"/>
    <mergeCell ref="BT16:BW17"/>
    <mergeCell ref="BX16:CA17"/>
    <mergeCell ref="CT16:DB17"/>
    <mergeCell ref="CB14:CS14"/>
    <mergeCell ref="CB15:CS15"/>
    <mergeCell ref="CB16:CS16"/>
    <mergeCell ref="CB17:CS17"/>
    <mergeCell ref="CB8:CS8"/>
    <mergeCell ref="CB10:CS10"/>
    <mergeCell ref="CB11:CS11"/>
    <mergeCell ref="CB12:CS12"/>
    <mergeCell ref="CB13:CS13"/>
    <mergeCell ref="CT14:DB15"/>
    <mergeCell ref="H15:AG15"/>
    <mergeCell ref="C14:G15"/>
    <mergeCell ref="H14:AG14"/>
    <mergeCell ref="AH14:AK15"/>
    <mergeCell ref="AL14:AX15"/>
    <mergeCell ref="AY14:BG15"/>
    <mergeCell ref="BH14:BM15"/>
    <mergeCell ref="CT12:DB13"/>
    <mergeCell ref="H13:AG13"/>
    <mergeCell ref="C12:G13"/>
    <mergeCell ref="H12:AG12"/>
    <mergeCell ref="AH12:AK13"/>
    <mergeCell ref="AL12:AX13"/>
    <mergeCell ref="AY12:BG13"/>
    <mergeCell ref="BH12:BM13"/>
    <mergeCell ref="CB9:CS9"/>
    <mergeCell ref="DD6:DD29"/>
    <mergeCell ref="H7:AG7"/>
    <mergeCell ref="C8:G9"/>
    <mergeCell ref="H8:AG8"/>
    <mergeCell ref="AH8:AK9"/>
    <mergeCell ref="AL8:AX9"/>
    <mergeCell ref="AY8:BG9"/>
    <mergeCell ref="AH6:AK7"/>
    <mergeCell ref="AL6:AX7"/>
    <mergeCell ref="AY6:BG7"/>
    <mergeCell ref="BH6:BM7"/>
    <mergeCell ref="BN6:BS7"/>
    <mergeCell ref="BT6:BW7"/>
    <mergeCell ref="BH10:BM11"/>
    <mergeCell ref="BN10:BS11"/>
    <mergeCell ref="BT10:BW11"/>
    <mergeCell ref="BX10:CA11"/>
    <mergeCell ref="CT10:DB11"/>
    <mergeCell ref="H9:AG9"/>
    <mergeCell ref="C10:G11"/>
    <mergeCell ref="H10:AG10"/>
    <mergeCell ref="AH10:AK11"/>
    <mergeCell ref="CB7:CS7"/>
    <mergeCell ref="CT8:DB9"/>
    <mergeCell ref="A5:A15"/>
    <mergeCell ref="H5:AG5"/>
    <mergeCell ref="AL5:AX5"/>
    <mergeCell ref="AY5:BG5"/>
    <mergeCell ref="BT5:CA5"/>
    <mergeCell ref="C6:G7"/>
    <mergeCell ref="H6:AG6"/>
    <mergeCell ref="BX6:CA7"/>
    <mergeCell ref="AL10:AX11"/>
    <mergeCell ref="AY10:BG11"/>
    <mergeCell ref="H11:AG11"/>
    <mergeCell ref="BH8:BM9"/>
    <mergeCell ref="BN8:BS9"/>
    <mergeCell ref="BT8:BW9"/>
    <mergeCell ref="BX8:CA9"/>
    <mergeCell ref="BN14:BS15"/>
    <mergeCell ref="BT14:BW15"/>
    <mergeCell ref="BX14:CA15"/>
    <mergeCell ref="BN12:BS13"/>
    <mergeCell ref="BT12:BW13"/>
    <mergeCell ref="BX12:CA13"/>
    <mergeCell ref="CB6:CS6"/>
    <mergeCell ref="C1:AD3"/>
    <mergeCell ref="AP2:CU3"/>
    <mergeCell ref="CV2:DB3"/>
    <mergeCell ref="AJ3:AO3"/>
    <mergeCell ref="C4:G5"/>
    <mergeCell ref="H4:AG4"/>
    <mergeCell ref="AH4:AK5"/>
    <mergeCell ref="AL4:AX4"/>
    <mergeCell ref="AY4:BG4"/>
    <mergeCell ref="BH4:BM5"/>
    <mergeCell ref="BN4:BS5"/>
    <mergeCell ref="BT4:CA4"/>
    <mergeCell ref="CB4:DB5"/>
    <mergeCell ref="CT6:DB7"/>
  </mergeCells>
  <phoneticPr fontId="8" alignment="center"/>
  <dataValidations disablePrompts="1" count="1">
    <dataValidation type="list" allowBlank="1" showInputMessage="1" showErrorMessage="1" sqref="BT6:CA45 LP6:LW45 VL6:VS45 AFH6:AFO45 APD6:APK45 AYZ6:AZG45 BIV6:BJC45 BSR6:BSY45 CCN6:CCU45 CMJ6:CMQ45 CWF6:CWM45 DGB6:DGI45 DPX6:DQE45 DZT6:EAA45 EJP6:EJW45 ETL6:ETS45 FDH6:FDO45 FND6:FNK45 FWZ6:FXG45 GGV6:GHC45 GQR6:GQY45 HAN6:HAU45 HKJ6:HKQ45 HUF6:HUM45 IEB6:IEI45 INX6:IOE45 IXT6:IYA45 JHP6:JHW45 JRL6:JRS45 KBH6:KBO45 KLD6:KLK45 KUZ6:KVG45 LEV6:LFC45 LOR6:LOY45 LYN6:LYU45 MIJ6:MIQ45 MSF6:MSM45 NCB6:NCI45 NLX6:NME45 NVT6:NWA45 OFP6:OFW45 OPL6:OPS45 OZH6:OZO45 PJD6:PJK45 PSZ6:PTG45 QCV6:QDC45 QMR6:QMY45 QWN6:QWU45 RGJ6:RGQ45 RQF6:RQM45 SAB6:SAI45 SJX6:SKE45 STT6:SUA45 TDP6:TDW45 TNL6:TNS45 TXH6:TXO45 UHD6:UHK45 UQZ6:URG45 VAV6:VBC45 VKR6:VKY45 VUN6:VUU45 WEJ6:WEQ45 WOF6:WOM45 WYB6:WYI45 BT65542:CA65581 LP65542:LW65581 VL65542:VS65581 AFH65542:AFO65581 APD65542:APK65581 AYZ65542:AZG65581 BIV65542:BJC65581 BSR65542:BSY65581 CCN65542:CCU65581 CMJ65542:CMQ65581 CWF65542:CWM65581 DGB65542:DGI65581 DPX65542:DQE65581 DZT65542:EAA65581 EJP65542:EJW65581 ETL65542:ETS65581 FDH65542:FDO65581 FND65542:FNK65581 FWZ65542:FXG65581 GGV65542:GHC65581 GQR65542:GQY65581 HAN65542:HAU65581 HKJ65542:HKQ65581 HUF65542:HUM65581 IEB65542:IEI65581 INX65542:IOE65581 IXT65542:IYA65581 JHP65542:JHW65581 JRL65542:JRS65581 KBH65542:KBO65581 KLD65542:KLK65581 KUZ65542:KVG65581 LEV65542:LFC65581 LOR65542:LOY65581 LYN65542:LYU65581 MIJ65542:MIQ65581 MSF65542:MSM65581 NCB65542:NCI65581 NLX65542:NME65581 NVT65542:NWA65581 OFP65542:OFW65581 OPL65542:OPS65581 OZH65542:OZO65581 PJD65542:PJK65581 PSZ65542:PTG65581 QCV65542:QDC65581 QMR65542:QMY65581 QWN65542:QWU65581 RGJ65542:RGQ65581 RQF65542:RQM65581 SAB65542:SAI65581 SJX65542:SKE65581 STT65542:SUA65581 TDP65542:TDW65581 TNL65542:TNS65581 TXH65542:TXO65581 UHD65542:UHK65581 UQZ65542:URG65581 VAV65542:VBC65581 VKR65542:VKY65581 VUN65542:VUU65581 WEJ65542:WEQ65581 WOF65542:WOM65581 WYB65542:WYI65581 BT131078:CA131117 LP131078:LW131117 VL131078:VS131117 AFH131078:AFO131117 APD131078:APK131117 AYZ131078:AZG131117 BIV131078:BJC131117 BSR131078:BSY131117 CCN131078:CCU131117 CMJ131078:CMQ131117 CWF131078:CWM131117 DGB131078:DGI131117 DPX131078:DQE131117 DZT131078:EAA131117 EJP131078:EJW131117 ETL131078:ETS131117 FDH131078:FDO131117 FND131078:FNK131117 FWZ131078:FXG131117 GGV131078:GHC131117 GQR131078:GQY131117 HAN131078:HAU131117 HKJ131078:HKQ131117 HUF131078:HUM131117 IEB131078:IEI131117 INX131078:IOE131117 IXT131078:IYA131117 JHP131078:JHW131117 JRL131078:JRS131117 KBH131078:KBO131117 KLD131078:KLK131117 KUZ131078:KVG131117 LEV131078:LFC131117 LOR131078:LOY131117 LYN131078:LYU131117 MIJ131078:MIQ131117 MSF131078:MSM131117 NCB131078:NCI131117 NLX131078:NME131117 NVT131078:NWA131117 OFP131078:OFW131117 OPL131078:OPS131117 OZH131078:OZO131117 PJD131078:PJK131117 PSZ131078:PTG131117 QCV131078:QDC131117 QMR131078:QMY131117 QWN131078:QWU131117 RGJ131078:RGQ131117 RQF131078:RQM131117 SAB131078:SAI131117 SJX131078:SKE131117 STT131078:SUA131117 TDP131078:TDW131117 TNL131078:TNS131117 TXH131078:TXO131117 UHD131078:UHK131117 UQZ131078:URG131117 VAV131078:VBC131117 VKR131078:VKY131117 VUN131078:VUU131117 WEJ131078:WEQ131117 WOF131078:WOM131117 WYB131078:WYI131117 BT196614:CA196653 LP196614:LW196653 VL196614:VS196653 AFH196614:AFO196653 APD196614:APK196653 AYZ196614:AZG196653 BIV196614:BJC196653 BSR196614:BSY196653 CCN196614:CCU196653 CMJ196614:CMQ196653 CWF196614:CWM196653 DGB196614:DGI196653 DPX196614:DQE196653 DZT196614:EAA196653 EJP196614:EJW196653 ETL196614:ETS196653 FDH196614:FDO196653 FND196614:FNK196653 FWZ196614:FXG196653 GGV196614:GHC196653 GQR196614:GQY196653 HAN196614:HAU196653 HKJ196614:HKQ196653 HUF196614:HUM196653 IEB196614:IEI196653 INX196614:IOE196653 IXT196614:IYA196653 JHP196614:JHW196653 JRL196614:JRS196653 KBH196614:KBO196653 KLD196614:KLK196653 KUZ196614:KVG196653 LEV196614:LFC196653 LOR196614:LOY196653 LYN196614:LYU196653 MIJ196614:MIQ196653 MSF196614:MSM196653 NCB196614:NCI196653 NLX196614:NME196653 NVT196614:NWA196653 OFP196614:OFW196653 OPL196614:OPS196653 OZH196614:OZO196653 PJD196614:PJK196653 PSZ196614:PTG196653 QCV196614:QDC196653 QMR196614:QMY196653 QWN196614:QWU196653 RGJ196614:RGQ196653 RQF196614:RQM196653 SAB196614:SAI196653 SJX196614:SKE196653 STT196614:SUA196653 TDP196614:TDW196653 TNL196614:TNS196653 TXH196614:TXO196653 UHD196614:UHK196653 UQZ196614:URG196653 VAV196614:VBC196653 VKR196614:VKY196653 VUN196614:VUU196653 WEJ196614:WEQ196653 WOF196614:WOM196653 WYB196614:WYI196653 BT262150:CA262189 LP262150:LW262189 VL262150:VS262189 AFH262150:AFO262189 APD262150:APK262189 AYZ262150:AZG262189 BIV262150:BJC262189 BSR262150:BSY262189 CCN262150:CCU262189 CMJ262150:CMQ262189 CWF262150:CWM262189 DGB262150:DGI262189 DPX262150:DQE262189 DZT262150:EAA262189 EJP262150:EJW262189 ETL262150:ETS262189 FDH262150:FDO262189 FND262150:FNK262189 FWZ262150:FXG262189 GGV262150:GHC262189 GQR262150:GQY262189 HAN262150:HAU262189 HKJ262150:HKQ262189 HUF262150:HUM262189 IEB262150:IEI262189 INX262150:IOE262189 IXT262150:IYA262189 JHP262150:JHW262189 JRL262150:JRS262189 KBH262150:KBO262189 KLD262150:KLK262189 KUZ262150:KVG262189 LEV262150:LFC262189 LOR262150:LOY262189 LYN262150:LYU262189 MIJ262150:MIQ262189 MSF262150:MSM262189 NCB262150:NCI262189 NLX262150:NME262189 NVT262150:NWA262189 OFP262150:OFW262189 OPL262150:OPS262189 OZH262150:OZO262189 PJD262150:PJK262189 PSZ262150:PTG262189 QCV262150:QDC262189 QMR262150:QMY262189 QWN262150:QWU262189 RGJ262150:RGQ262189 RQF262150:RQM262189 SAB262150:SAI262189 SJX262150:SKE262189 STT262150:SUA262189 TDP262150:TDW262189 TNL262150:TNS262189 TXH262150:TXO262189 UHD262150:UHK262189 UQZ262150:URG262189 VAV262150:VBC262189 VKR262150:VKY262189 VUN262150:VUU262189 WEJ262150:WEQ262189 WOF262150:WOM262189 WYB262150:WYI262189 BT327686:CA327725 LP327686:LW327725 VL327686:VS327725 AFH327686:AFO327725 APD327686:APK327725 AYZ327686:AZG327725 BIV327686:BJC327725 BSR327686:BSY327725 CCN327686:CCU327725 CMJ327686:CMQ327725 CWF327686:CWM327725 DGB327686:DGI327725 DPX327686:DQE327725 DZT327686:EAA327725 EJP327686:EJW327725 ETL327686:ETS327725 FDH327686:FDO327725 FND327686:FNK327725 FWZ327686:FXG327725 GGV327686:GHC327725 GQR327686:GQY327725 HAN327686:HAU327725 HKJ327686:HKQ327725 HUF327686:HUM327725 IEB327686:IEI327725 INX327686:IOE327725 IXT327686:IYA327725 JHP327686:JHW327725 JRL327686:JRS327725 KBH327686:KBO327725 KLD327686:KLK327725 KUZ327686:KVG327725 LEV327686:LFC327725 LOR327686:LOY327725 LYN327686:LYU327725 MIJ327686:MIQ327725 MSF327686:MSM327725 NCB327686:NCI327725 NLX327686:NME327725 NVT327686:NWA327725 OFP327686:OFW327725 OPL327686:OPS327725 OZH327686:OZO327725 PJD327686:PJK327725 PSZ327686:PTG327725 QCV327686:QDC327725 QMR327686:QMY327725 QWN327686:QWU327725 RGJ327686:RGQ327725 RQF327686:RQM327725 SAB327686:SAI327725 SJX327686:SKE327725 STT327686:SUA327725 TDP327686:TDW327725 TNL327686:TNS327725 TXH327686:TXO327725 UHD327686:UHK327725 UQZ327686:URG327725 VAV327686:VBC327725 VKR327686:VKY327725 VUN327686:VUU327725 WEJ327686:WEQ327725 WOF327686:WOM327725 WYB327686:WYI327725 BT393222:CA393261 LP393222:LW393261 VL393222:VS393261 AFH393222:AFO393261 APD393222:APK393261 AYZ393222:AZG393261 BIV393222:BJC393261 BSR393222:BSY393261 CCN393222:CCU393261 CMJ393222:CMQ393261 CWF393222:CWM393261 DGB393222:DGI393261 DPX393222:DQE393261 DZT393222:EAA393261 EJP393222:EJW393261 ETL393222:ETS393261 FDH393222:FDO393261 FND393222:FNK393261 FWZ393222:FXG393261 GGV393222:GHC393261 GQR393222:GQY393261 HAN393222:HAU393261 HKJ393222:HKQ393261 HUF393222:HUM393261 IEB393222:IEI393261 INX393222:IOE393261 IXT393222:IYA393261 JHP393222:JHW393261 JRL393222:JRS393261 KBH393222:KBO393261 KLD393222:KLK393261 KUZ393222:KVG393261 LEV393222:LFC393261 LOR393222:LOY393261 LYN393222:LYU393261 MIJ393222:MIQ393261 MSF393222:MSM393261 NCB393222:NCI393261 NLX393222:NME393261 NVT393222:NWA393261 OFP393222:OFW393261 OPL393222:OPS393261 OZH393222:OZO393261 PJD393222:PJK393261 PSZ393222:PTG393261 QCV393222:QDC393261 QMR393222:QMY393261 QWN393222:QWU393261 RGJ393222:RGQ393261 RQF393222:RQM393261 SAB393222:SAI393261 SJX393222:SKE393261 STT393222:SUA393261 TDP393222:TDW393261 TNL393222:TNS393261 TXH393222:TXO393261 UHD393222:UHK393261 UQZ393222:URG393261 VAV393222:VBC393261 VKR393222:VKY393261 VUN393222:VUU393261 WEJ393222:WEQ393261 WOF393222:WOM393261 WYB393222:WYI393261 BT458758:CA458797 LP458758:LW458797 VL458758:VS458797 AFH458758:AFO458797 APD458758:APK458797 AYZ458758:AZG458797 BIV458758:BJC458797 BSR458758:BSY458797 CCN458758:CCU458797 CMJ458758:CMQ458797 CWF458758:CWM458797 DGB458758:DGI458797 DPX458758:DQE458797 DZT458758:EAA458797 EJP458758:EJW458797 ETL458758:ETS458797 FDH458758:FDO458797 FND458758:FNK458797 FWZ458758:FXG458797 GGV458758:GHC458797 GQR458758:GQY458797 HAN458758:HAU458797 HKJ458758:HKQ458797 HUF458758:HUM458797 IEB458758:IEI458797 INX458758:IOE458797 IXT458758:IYA458797 JHP458758:JHW458797 JRL458758:JRS458797 KBH458758:KBO458797 KLD458758:KLK458797 KUZ458758:KVG458797 LEV458758:LFC458797 LOR458758:LOY458797 LYN458758:LYU458797 MIJ458758:MIQ458797 MSF458758:MSM458797 NCB458758:NCI458797 NLX458758:NME458797 NVT458758:NWA458797 OFP458758:OFW458797 OPL458758:OPS458797 OZH458758:OZO458797 PJD458758:PJK458797 PSZ458758:PTG458797 QCV458758:QDC458797 QMR458758:QMY458797 QWN458758:QWU458797 RGJ458758:RGQ458797 RQF458758:RQM458797 SAB458758:SAI458797 SJX458758:SKE458797 STT458758:SUA458797 TDP458758:TDW458797 TNL458758:TNS458797 TXH458758:TXO458797 UHD458758:UHK458797 UQZ458758:URG458797 VAV458758:VBC458797 VKR458758:VKY458797 VUN458758:VUU458797 WEJ458758:WEQ458797 WOF458758:WOM458797 WYB458758:WYI458797 BT524294:CA524333 LP524294:LW524333 VL524294:VS524333 AFH524294:AFO524333 APD524294:APK524333 AYZ524294:AZG524333 BIV524294:BJC524333 BSR524294:BSY524333 CCN524294:CCU524333 CMJ524294:CMQ524333 CWF524294:CWM524333 DGB524294:DGI524333 DPX524294:DQE524333 DZT524294:EAA524333 EJP524294:EJW524333 ETL524294:ETS524333 FDH524294:FDO524333 FND524294:FNK524333 FWZ524294:FXG524333 GGV524294:GHC524333 GQR524294:GQY524333 HAN524294:HAU524333 HKJ524294:HKQ524333 HUF524294:HUM524333 IEB524294:IEI524333 INX524294:IOE524333 IXT524294:IYA524333 JHP524294:JHW524333 JRL524294:JRS524333 KBH524294:KBO524333 KLD524294:KLK524333 KUZ524294:KVG524333 LEV524294:LFC524333 LOR524294:LOY524333 LYN524294:LYU524333 MIJ524294:MIQ524333 MSF524294:MSM524333 NCB524294:NCI524333 NLX524294:NME524333 NVT524294:NWA524333 OFP524294:OFW524333 OPL524294:OPS524333 OZH524294:OZO524333 PJD524294:PJK524333 PSZ524294:PTG524333 QCV524294:QDC524333 QMR524294:QMY524333 QWN524294:QWU524333 RGJ524294:RGQ524333 RQF524294:RQM524333 SAB524294:SAI524333 SJX524294:SKE524333 STT524294:SUA524333 TDP524294:TDW524333 TNL524294:TNS524333 TXH524294:TXO524333 UHD524294:UHK524333 UQZ524294:URG524333 VAV524294:VBC524333 VKR524294:VKY524333 VUN524294:VUU524333 WEJ524294:WEQ524333 WOF524294:WOM524333 WYB524294:WYI524333 BT589830:CA589869 LP589830:LW589869 VL589830:VS589869 AFH589830:AFO589869 APD589830:APK589869 AYZ589830:AZG589869 BIV589830:BJC589869 BSR589830:BSY589869 CCN589830:CCU589869 CMJ589830:CMQ589869 CWF589830:CWM589869 DGB589830:DGI589869 DPX589830:DQE589869 DZT589830:EAA589869 EJP589830:EJW589869 ETL589830:ETS589869 FDH589830:FDO589869 FND589830:FNK589869 FWZ589830:FXG589869 GGV589830:GHC589869 GQR589830:GQY589869 HAN589830:HAU589869 HKJ589830:HKQ589869 HUF589830:HUM589869 IEB589830:IEI589869 INX589830:IOE589869 IXT589830:IYA589869 JHP589830:JHW589869 JRL589830:JRS589869 KBH589830:KBO589869 KLD589830:KLK589869 KUZ589830:KVG589869 LEV589830:LFC589869 LOR589830:LOY589869 LYN589830:LYU589869 MIJ589830:MIQ589869 MSF589830:MSM589869 NCB589830:NCI589869 NLX589830:NME589869 NVT589830:NWA589869 OFP589830:OFW589869 OPL589830:OPS589869 OZH589830:OZO589869 PJD589830:PJK589869 PSZ589830:PTG589869 QCV589830:QDC589869 QMR589830:QMY589869 QWN589830:QWU589869 RGJ589830:RGQ589869 RQF589830:RQM589869 SAB589830:SAI589869 SJX589830:SKE589869 STT589830:SUA589869 TDP589830:TDW589869 TNL589830:TNS589869 TXH589830:TXO589869 UHD589830:UHK589869 UQZ589830:URG589869 VAV589830:VBC589869 VKR589830:VKY589869 VUN589830:VUU589869 WEJ589830:WEQ589869 WOF589830:WOM589869 WYB589830:WYI589869 BT655366:CA655405 LP655366:LW655405 VL655366:VS655405 AFH655366:AFO655405 APD655366:APK655405 AYZ655366:AZG655405 BIV655366:BJC655405 BSR655366:BSY655405 CCN655366:CCU655405 CMJ655366:CMQ655405 CWF655366:CWM655405 DGB655366:DGI655405 DPX655366:DQE655405 DZT655366:EAA655405 EJP655366:EJW655405 ETL655366:ETS655405 FDH655366:FDO655405 FND655366:FNK655405 FWZ655366:FXG655405 GGV655366:GHC655405 GQR655366:GQY655405 HAN655366:HAU655405 HKJ655366:HKQ655405 HUF655366:HUM655405 IEB655366:IEI655405 INX655366:IOE655405 IXT655366:IYA655405 JHP655366:JHW655405 JRL655366:JRS655405 KBH655366:KBO655405 KLD655366:KLK655405 KUZ655366:KVG655405 LEV655366:LFC655405 LOR655366:LOY655405 LYN655366:LYU655405 MIJ655366:MIQ655405 MSF655366:MSM655405 NCB655366:NCI655405 NLX655366:NME655405 NVT655366:NWA655405 OFP655366:OFW655405 OPL655366:OPS655405 OZH655366:OZO655405 PJD655366:PJK655405 PSZ655366:PTG655405 QCV655366:QDC655405 QMR655366:QMY655405 QWN655366:QWU655405 RGJ655366:RGQ655405 RQF655366:RQM655405 SAB655366:SAI655405 SJX655366:SKE655405 STT655366:SUA655405 TDP655366:TDW655405 TNL655366:TNS655405 TXH655366:TXO655405 UHD655366:UHK655405 UQZ655366:URG655405 VAV655366:VBC655405 VKR655366:VKY655405 VUN655366:VUU655405 WEJ655366:WEQ655405 WOF655366:WOM655405 WYB655366:WYI655405 BT720902:CA720941 LP720902:LW720941 VL720902:VS720941 AFH720902:AFO720941 APD720902:APK720941 AYZ720902:AZG720941 BIV720902:BJC720941 BSR720902:BSY720941 CCN720902:CCU720941 CMJ720902:CMQ720941 CWF720902:CWM720941 DGB720902:DGI720941 DPX720902:DQE720941 DZT720902:EAA720941 EJP720902:EJW720941 ETL720902:ETS720941 FDH720902:FDO720941 FND720902:FNK720941 FWZ720902:FXG720941 GGV720902:GHC720941 GQR720902:GQY720941 HAN720902:HAU720941 HKJ720902:HKQ720941 HUF720902:HUM720941 IEB720902:IEI720941 INX720902:IOE720941 IXT720902:IYA720941 JHP720902:JHW720941 JRL720902:JRS720941 KBH720902:KBO720941 KLD720902:KLK720941 KUZ720902:KVG720941 LEV720902:LFC720941 LOR720902:LOY720941 LYN720902:LYU720941 MIJ720902:MIQ720941 MSF720902:MSM720941 NCB720902:NCI720941 NLX720902:NME720941 NVT720902:NWA720941 OFP720902:OFW720941 OPL720902:OPS720941 OZH720902:OZO720941 PJD720902:PJK720941 PSZ720902:PTG720941 QCV720902:QDC720941 QMR720902:QMY720941 QWN720902:QWU720941 RGJ720902:RGQ720941 RQF720902:RQM720941 SAB720902:SAI720941 SJX720902:SKE720941 STT720902:SUA720941 TDP720902:TDW720941 TNL720902:TNS720941 TXH720902:TXO720941 UHD720902:UHK720941 UQZ720902:URG720941 VAV720902:VBC720941 VKR720902:VKY720941 VUN720902:VUU720941 WEJ720902:WEQ720941 WOF720902:WOM720941 WYB720902:WYI720941 BT786438:CA786477 LP786438:LW786477 VL786438:VS786477 AFH786438:AFO786477 APD786438:APK786477 AYZ786438:AZG786477 BIV786438:BJC786477 BSR786438:BSY786477 CCN786438:CCU786477 CMJ786438:CMQ786477 CWF786438:CWM786477 DGB786438:DGI786477 DPX786438:DQE786477 DZT786438:EAA786477 EJP786438:EJW786477 ETL786438:ETS786477 FDH786438:FDO786477 FND786438:FNK786477 FWZ786438:FXG786477 GGV786438:GHC786477 GQR786438:GQY786477 HAN786438:HAU786477 HKJ786438:HKQ786477 HUF786438:HUM786477 IEB786438:IEI786477 INX786438:IOE786477 IXT786438:IYA786477 JHP786438:JHW786477 JRL786438:JRS786477 KBH786438:KBO786477 KLD786438:KLK786477 KUZ786438:KVG786477 LEV786438:LFC786477 LOR786438:LOY786477 LYN786438:LYU786477 MIJ786438:MIQ786477 MSF786438:MSM786477 NCB786438:NCI786477 NLX786438:NME786477 NVT786438:NWA786477 OFP786438:OFW786477 OPL786438:OPS786477 OZH786438:OZO786477 PJD786438:PJK786477 PSZ786438:PTG786477 QCV786438:QDC786477 QMR786438:QMY786477 QWN786438:QWU786477 RGJ786438:RGQ786477 RQF786438:RQM786477 SAB786438:SAI786477 SJX786438:SKE786477 STT786438:SUA786477 TDP786438:TDW786477 TNL786438:TNS786477 TXH786438:TXO786477 UHD786438:UHK786477 UQZ786438:URG786477 VAV786438:VBC786477 VKR786438:VKY786477 VUN786438:VUU786477 WEJ786438:WEQ786477 WOF786438:WOM786477 WYB786438:WYI786477 BT851974:CA852013 LP851974:LW852013 VL851974:VS852013 AFH851974:AFO852013 APD851974:APK852013 AYZ851974:AZG852013 BIV851974:BJC852013 BSR851974:BSY852013 CCN851974:CCU852013 CMJ851974:CMQ852013 CWF851974:CWM852013 DGB851974:DGI852013 DPX851974:DQE852013 DZT851974:EAA852013 EJP851974:EJW852013 ETL851974:ETS852013 FDH851974:FDO852013 FND851974:FNK852013 FWZ851974:FXG852013 GGV851974:GHC852013 GQR851974:GQY852013 HAN851974:HAU852013 HKJ851974:HKQ852013 HUF851974:HUM852013 IEB851974:IEI852013 INX851974:IOE852013 IXT851974:IYA852013 JHP851974:JHW852013 JRL851974:JRS852013 KBH851974:KBO852013 KLD851974:KLK852013 KUZ851974:KVG852013 LEV851974:LFC852013 LOR851974:LOY852013 LYN851974:LYU852013 MIJ851974:MIQ852013 MSF851974:MSM852013 NCB851974:NCI852013 NLX851974:NME852013 NVT851974:NWA852013 OFP851974:OFW852013 OPL851974:OPS852013 OZH851974:OZO852013 PJD851974:PJK852013 PSZ851974:PTG852013 QCV851974:QDC852013 QMR851974:QMY852013 QWN851974:QWU852013 RGJ851974:RGQ852013 RQF851974:RQM852013 SAB851974:SAI852013 SJX851974:SKE852013 STT851974:SUA852013 TDP851974:TDW852013 TNL851974:TNS852013 TXH851974:TXO852013 UHD851974:UHK852013 UQZ851974:URG852013 VAV851974:VBC852013 VKR851974:VKY852013 VUN851974:VUU852013 WEJ851974:WEQ852013 WOF851974:WOM852013 WYB851974:WYI852013 BT917510:CA917549 LP917510:LW917549 VL917510:VS917549 AFH917510:AFO917549 APD917510:APK917549 AYZ917510:AZG917549 BIV917510:BJC917549 BSR917510:BSY917549 CCN917510:CCU917549 CMJ917510:CMQ917549 CWF917510:CWM917549 DGB917510:DGI917549 DPX917510:DQE917549 DZT917510:EAA917549 EJP917510:EJW917549 ETL917510:ETS917549 FDH917510:FDO917549 FND917510:FNK917549 FWZ917510:FXG917549 GGV917510:GHC917549 GQR917510:GQY917549 HAN917510:HAU917549 HKJ917510:HKQ917549 HUF917510:HUM917549 IEB917510:IEI917549 INX917510:IOE917549 IXT917510:IYA917549 JHP917510:JHW917549 JRL917510:JRS917549 KBH917510:KBO917549 KLD917510:KLK917549 KUZ917510:KVG917549 LEV917510:LFC917549 LOR917510:LOY917549 LYN917510:LYU917549 MIJ917510:MIQ917549 MSF917510:MSM917549 NCB917510:NCI917549 NLX917510:NME917549 NVT917510:NWA917549 OFP917510:OFW917549 OPL917510:OPS917549 OZH917510:OZO917549 PJD917510:PJK917549 PSZ917510:PTG917549 QCV917510:QDC917549 QMR917510:QMY917549 QWN917510:QWU917549 RGJ917510:RGQ917549 RQF917510:RQM917549 SAB917510:SAI917549 SJX917510:SKE917549 STT917510:SUA917549 TDP917510:TDW917549 TNL917510:TNS917549 TXH917510:TXO917549 UHD917510:UHK917549 UQZ917510:URG917549 VAV917510:VBC917549 VKR917510:VKY917549 VUN917510:VUU917549 WEJ917510:WEQ917549 WOF917510:WOM917549 WYB917510:WYI917549 BT983046:CA983085 LP983046:LW983085 VL983046:VS983085 AFH983046:AFO983085 APD983046:APK983085 AYZ983046:AZG983085 BIV983046:BJC983085 BSR983046:BSY983085 CCN983046:CCU983085 CMJ983046:CMQ983085 CWF983046:CWM983085 DGB983046:DGI983085 DPX983046:DQE983085 DZT983046:EAA983085 EJP983046:EJW983085 ETL983046:ETS983085 FDH983046:FDO983085 FND983046:FNK983085 FWZ983046:FXG983085 GGV983046:GHC983085 GQR983046:GQY983085 HAN983046:HAU983085 HKJ983046:HKQ983085 HUF983046:HUM983085 IEB983046:IEI983085 INX983046:IOE983085 IXT983046:IYA983085 JHP983046:JHW983085 JRL983046:JRS983085 KBH983046:KBO983085 KLD983046:KLK983085 KUZ983046:KVG983085 LEV983046:LFC983085 LOR983046:LOY983085 LYN983046:LYU983085 MIJ983046:MIQ983085 MSF983046:MSM983085 NCB983046:NCI983085 NLX983046:NME983085 NVT983046:NWA983085 OFP983046:OFW983085 OPL983046:OPS983085 OZH983046:OZO983085 PJD983046:PJK983085 PSZ983046:PTG983085 QCV983046:QDC983085 QMR983046:QMY983085 QWN983046:QWU983085 RGJ983046:RGQ983085 RQF983046:RQM983085 SAB983046:SAI983085 SJX983046:SKE983085 STT983046:SUA983085 TDP983046:TDW983085 TNL983046:TNS983085 TXH983046:TXO983085 UHD983046:UHK983085 UQZ983046:URG983085 VAV983046:VBC983085 VKR983046:VKY983085 VUN983046:VUU983085 WEJ983046:WEQ983085 WOF983046:WOM983085 WYB983046:WYI983085" xr:uid="{00000000-0002-0000-1200-000000000000}">
      <formula1>"右,左,両,　"</formula1>
    </dataValidation>
  </dataValidations>
  <pageMargins left="0.3" right="0" top="0.70866141732283472" bottom="0" header="0.35433070866141736" footer="0.19685039370078741"/>
  <pageSetup paperSize="9" scale="72" orientation="portrait" r:id="rId1"/>
  <headerFooter alignWithMargins="0">
    <oddHeader>&amp;C&amp;"ＭＳ ゴシック,標準"&amp;6▲</oddHead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I10"/>
  <sheetViews>
    <sheetView workbookViewId="0">
      <selection sqref="A1:I1"/>
    </sheetView>
  </sheetViews>
  <sheetFormatPr defaultRowHeight="13.5"/>
  <cols>
    <col min="5" max="5" width="16.625" bestFit="1" customWidth="1"/>
    <col min="6" max="6" width="17.875" customWidth="1"/>
  </cols>
  <sheetData>
    <row r="1" spans="1:9" ht="18.75">
      <c r="A1" s="273" t="s">
        <v>76</v>
      </c>
      <c r="B1" s="273"/>
      <c r="C1" s="273"/>
      <c r="D1" s="273"/>
      <c r="E1" s="273"/>
      <c r="F1" s="273"/>
      <c r="G1" s="273"/>
      <c r="H1" s="273"/>
      <c r="I1" s="273"/>
    </row>
    <row r="3" spans="1:9">
      <c r="A3" t="s">
        <v>80</v>
      </c>
    </row>
    <row r="5" spans="1:9">
      <c r="B5" t="s">
        <v>85</v>
      </c>
    </row>
    <row r="7" spans="1:9">
      <c r="A7" s="274" t="s">
        <v>83</v>
      </c>
      <c r="B7" s="274"/>
      <c r="C7" s="274"/>
      <c r="E7" s="28" t="s">
        <v>84</v>
      </c>
    </row>
    <row r="8" spans="1:9">
      <c r="A8" s="1" t="s">
        <v>77</v>
      </c>
      <c r="B8" s="1" t="s">
        <v>78</v>
      </c>
      <c r="C8" s="1" t="s">
        <v>79</v>
      </c>
      <c r="E8" s="1" t="s">
        <v>12</v>
      </c>
    </row>
    <row r="9" spans="1:9">
      <c r="A9" s="24">
        <v>2000</v>
      </c>
      <c r="B9" s="25">
        <v>12</v>
      </c>
      <c r="C9" s="26">
        <v>31</v>
      </c>
      <c r="D9" s="4" t="s">
        <v>81</v>
      </c>
      <c r="E9" s="27">
        <f>DATE(A9,B9,C9)</f>
        <v>36891</v>
      </c>
      <c r="F9" s="23" t="s">
        <v>86</v>
      </c>
    </row>
    <row r="10" spans="1:9">
      <c r="F10" t="s">
        <v>82</v>
      </c>
    </row>
  </sheetData>
  <mergeCells count="2">
    <mergeCell ref="A1:I1"/>
    <mergeCell ref="A7:C7"/>
  </mergeCells>
  <phoneticPr fontId="6"/>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99"/>
  </sheetPr>
  <dimension ref="A1:CT108"/>
  <sheetViews>
    <sheetView zoomScaleNormal="100" workbookViewId="0">
      <selection activeCell="C53" sqref="C53"/>
    </sheetView>
  </sheetViews>
  <sheetFormatPr defaultRowHeight="13.5"/>
  <cols>
    <col min="1" max="1" width="2.625" style="175" customWidth="1"/>
    <col min="2" max="2" width="0.875" style="160" customWidth="1"/>
    <col min="3" max="96" width="1.125" style="160" customWidth="1"/>
    <col min="97" max="97" width="0.875" style="160" customWidth="1"/>
    <col min="98" max="98" width="2.625" style="160" customWidth="1"/>
    <col min="99" max="246" width="9" style="160"/>
    <col min="247" max="247" width="2.625" style="160" customWidth="1"/>
    <col min="248" max="248" width="0.875" style="160" customWidth="1"/>
    <col min="249" max="352" width="1.125" style="160" customWidth="1"/>
    <col min="353" max="353" width="0.875" style="160" customWidth="1"/>
    <col min="354" max="354" width="2.625" style="160" customWidth="1"/>
    <col min="355" max="502" width="9" style="160"/>
    <col min="503" max="503" width="2.625" style="160" customWidth="1"/>
    <col min="504" max="504" width="0.875" style="160" customWidth="1"/>
    <col min="505" max="608" width="1.125" style="160" customWidth="1"/>
    <col min="609" max="609" width="0.875" style="160" customWidth="1"/>
    <col min="610" max="610" width="2.625" style="160" customWidth="1"/>
    <col min="611" max="758" width="9" style="160"/>
    <col min="759" max="759" width="2.625" style="160" customWidth="1"/>
    <col min="760" max="760" width="0.875" style="160" customWidth="1"/>
    <col min="761" max="864" width="1.125" style="160" customWidth="1"/>
    <col min="865" max="865" width="0.875" style="160" customWidth="1"/>
    <col min="866" max="866" width="2.625" style="160" customWidth="1"/>
    <col min="867" max="1014" width="9" style="160"/>
    <col min="1015" max="1015" width="2.625" style="160" customWidth="1"/>
    <col min="1016" max="1016" width="0.875" style="160" customWidth="1"/>
    <col min="1017" max="1120" width="1.125" style="160" customWidth="1"/>
    <col min="1121" max="1121" width="0.875" style="160" customWidth="1"/>
    <col min="1122" max="1122" width="2.625" style="160" customWidth="1"/>
    <col min="1123" max="1270" width="9" style="160"/>
    <col min="1271" max="1271" width="2.625" style="160" customWidth="1"/>
    <col min="1272" max="1272" width="0.875" style="160" customWidth="1"/>
    <col min="1273" max="1376" width="1.125" style="160" customWidth="1"/>
    <col min="1377" max="1377" width="0.875" style="160" customWidth="1"/>
    <col min="1378" max="1378" width="2.625" style="160" customWidth="1"/>
    <col min="1379" max="1526" width="9" style="160"/>
    <col min="1527" max="1527" width="2.625" style="160" customWidth="1"/>
    <col min="1528" max="1528" width="0.875" style="160" customWidth="1"/>
    <col min="1529" max="1632" width="1.125" style="160" customWidth="1"/>
    <col min="1633" max="1633" width="0.875" style="160" customWidth="1"/>
    <col min="1634" max="1634" width="2.625" style="160" customWidth="1"/>
    <col min="1635" max="1782" width="9" style="160"/>
    <col min="1783" max="1783" width="2.625" style="160" customWidth="1"/>
    <col min="1784" max="1784" width="0.875" style="160" customWidth="1"/>
    <col min="1785" max="1888" width="1.125" style="160" customWidth="1"/>
    <col min="1889" max="1889" width="0.875" style="160" customWidth="1"/>
    <col min="1890" max="1890" width="2.625" style="160" customWidth="1"/>
    <col min="1891" max="2038" width="9" style="160"/>
    <col min="2039" max="2039" width="2.625" style="160" customWidth="1"/>
    <col min="2040" max="2040" width="0.875" style="160" customWidth="1"/>
    <col min="2041" max="2144" width="1.125" style="160" customWidth="1"/>
    <col min="2145" max="2145" width="0.875" style="160" customWidth="1"/>
    <col min="2146" max="2146" width="2.625" style="160" customWidth="1"/>
    <col min="2147" max="2294" width="9" style="160"/>
    <col min="2295" max="2295" width="2.625" style="160" customWidth="1"/>
    <col min="2296" max="2296" width="0.875" style="160" customWidth="1"/>
    <col min="2297" max="2400" width="1.125" style="160" customWidth="1"/>
    <col min="2401" max="2401" width="0.875" style="160" customWidth="1"/>
    <col min="2402" max="2402" width="2.625" style="160" customWidth="1"/>
    <col min="2403" max="2550" width="9" style="160"/>
    <col min="2551" max="2551" width="2.625" style="160" customWidth="1"/>
    <col min="2552" max="2552" width="0.875" style="160" customWidth="1"/>
    <col min="2553" max="2656" width="1.125" style="160" customWidth="1"/>
    <col min="2657" max="2657" width="0.875" style="160" customWidth="1"/>
    <col min="2658" max="2658" width="2.625" style="160" customWidth="1"/>
    <col min="2659" max="2806" width="9" style="160"/>
    <col min="2807" max="2807" width="2.625" style="160" customWidth="1"/>
    <col min="2808" max="2808" width="0.875" style="160" customWidth="1"/>
    <col min="2809" max="2912" width="1.125" style="160" customWidth="1"/>
    <col min="2913" max="2913" width="0.875" style="160" customWidth="1"/>
    <col min="2914" max="2914" width="2.625" style="160" customWidth="1"/>
    <col min="2915" max="3062" width="9" style="160"/>
    <col min="3063" max="3063" width="2.625" style="160" customWidth="1"/>
    <col min="3064" max="3064" width="0.875" style="160" customWidth="1"/>
    <col min="3065" max="3168" width="1.125" style="160" customWidth="1"/>
    <col min="3169" max="3169" width="0.875" style="160" customWidth="1"/>
    <col min="3170" max="3170" width="2.625" style="160" customWidth="1"/>
    <col min="3171" max="3318" width="9" style="160"/>
    <col min="3319" max="3319" width="2.625" style="160" customWidth="1"/>
    <col min="3320" max="3320" width="0.875" style="160" customWidth="1"/>
    <col min="3321" max="3424" width="1.125" style="160" customWidth="1"/>
    <col min="3425" max="3425" width="0.875" style="160" customWidth="1"/>
    <col min="3426" max="3426" width="2.625" style="160" customWidth="1"/>
    <col min="3427" max="3574" width="9" style="160"/>
    <col min="3575" max="3575" width="2.625" style="160" customWidth="1"/>
    <col min="3576" max="3576" width="0.875" style="160" customWidth="1"/>
    <col min="3577" max="3680" width="1.125" style="160" customWidth="1"/>
    <col min="3681" max="3681" width="0.875" style="160" customWidth="1"/>
    <col min="3682" max="3682" width="2.625" style="160" customWidth="1"/>
    <col min="3683" max="3830" width="9" style="160"/>
    <col min="3831" max="3831" width="2.625" style="160" customWidth="1"/>
    <col min="3832" max="3832" width="0.875" style="160" customWidth="1"/>
    <col min="3833" max="3936" width="1.125" style="160" customWidth="1"/>
    <col min="3937" max="3937" width="0.875" style="160" customWidth="1"/>
    <col min="3938" max="3938" width="2.625" style="160" customWidth="1"/>
    <col min="3939" max="4086" width="9" style="160"/>
    <col min="4087" max="4087" width="2.625" style="160" customWidth="1"/>
    <col min="4088" max="4088" width="0.875" style="160" customWidth="1"/>
    <col min="4089" max="4192" width="1.125" style="160" customWidth="1"/>
    <col min="4193" max="4193" width="0.875" style="160" customWidth="1"/>
    <col min="4194" max="4194" width="2.625" style="160" customWidth="1"/>
    <col min="4195" max="4342" width="9" style="160"/>
    <col min="4343" max="4343" width="2.625" style="160" customWidth="1"/>
    <col min="4344" max="4344" width="0.875" style="160" customWidth="1"/>
    <col min="4345" max="4448" width="1.125" style="160" customWidth="1"/>
    <col min="4449" max="4449" width="0.875" style="160" customWidth="1"/>
    <col min="4450" max="4450" width="2.625" style="160" customWidth="1"/>
    <col min="4451" max="4598" width="9" style="160"/>
    <col min="4599" max="4599" width="2.625" style="160" customWidth="1"/>
    <col min="4600" max="4600" width="0.875" style="160" customWidth="1"/>
    <col min="4601" max="4704" width="1.125" style="160" customWidth="1"/>
    <col min="4705" max="4705" width="0.875" style="160" customWidth="1"/>
    <col min="4706" max="4706" width="2.625" style="160" customWidth="1"/>
    <col min="4707" max="4854" width="9" style="160"/>
    <col min="4855" max="4855" width="2.625" style="160" customWidth="1"/>
    <col min="4856" max="4856" width="0.875" style="160" customWidth="1"/>
    <col min="4857" max="4960" width="1.125" style="160" customWidth="1"/>
    <col min="4961" max="4961" width="0.875" style="160" customWidth="1"/>
    <col min="4962" max="4962" width="2.625" style="160" customWidth="1"/>
    <col min="4963" max="5110" width="9" style="160"/>
    <col min="5111" max="5111" width="2.625" style="160" customWidth="1"/>
    <col min="5112" max="5112" width="0.875" style="160" customWidth="1"/>
    <col min="5113" max="5216" width="1.125" style="160" customWidth="1"/>
    <col min="5217" max="5217" width="0.875" style="160" customWidth="1"/>
    <col min="5218" max="5218" width="2.625" style="160" customWidth="1"/>
    <col min="5219" max="5366" width="9" style="160"/>
    <col min="5367" max="5367" width="2.625" style="160" customWidth="1"/>
    <col min="5368" max="5368" width="0.875" style="160" customWidth="1"/>
    <col min="5369" max="5472" width="1.125" style="160" customWidth="1"/>
    <col min="5473" max="5473" width="0.875" style="160" customWidth="1"/>
    <col min="5474" max="5474" width="2.625" style="160" customWidth="1"/>
    <col min="5475" max="5622" width="9" style="160"/>
    <col min="5623" max="5623" width="2.625" style="160" customWidth="1"/>
    <col min="5624" max="5624" width="0.875" style="160" customWidth="1"/>
    <col min="5625" max="5728" width="1.125" style="160" customWidth="1"/>
    <col min="5729" max="5729" width="0.875" style="160" customWidth="1"/>
    <col min="5730" max="5730" width="2.625" style="160" customWidth="1"/>
    <col min="5731" max="5878" width="9" style="160"/>
    <col min="5879" max="5879" width="2.625" style="160" customWidth="1"/>
    <col min="5880" max="5880" width="0.875" style="160" customWidth="1"/>
    <col min="5881" max="5984" width="1.125" style="160" customWidth="1"/>
    <col min="5985" max="5985" width="0.875" style="160" customWidth="1"/>
    <col min="5986" max="5986" width="2.625" style="160" customWidth="1"/>
    <col min="5987" max="6134" width="9" style="160"/>
    <col min="6135" max="6135" width="2.625" style="160" customWidth="1"/>
    <col min="6136" max="6136" width="0.875" style="160" customWidth="1"/>
    <col min="6137" max="6240" width="1.125" style="160" customWidth="1"/>
    <col min="6241" max="6241" width="0.875" style="160" customWidth="1"/>
    <col min="6242" max="6242" width="2.625" style="160" customWidth="1"/>
    <col min="6243" max="6390" width="9" style="160"/>
    <col min="6391" max="6391" width="2.625" style="160" customWidth="1"/>
    <col min="6392" max="6392" width="0.875" style="160" customWidth="1"/>
    <col min="6393" max="6496" width="1.125" style="160" customWidth="1"/>
    <col min="6497" max="6497" width="0.875" style="160" customWidth="1"/>
    <col min="6498" max="6498" width="2.625" style="160" customWidth="1"/>
    <col min="6499" max="6646" width="9" style="160"/>
    <col min="6647" max="6647" width="2.625" style="160" customWidth="1"/>
    <col min="6648" max="6648" width="0.875" style="160" customWidth="1"/>
    <col min="6649" max="6752" width="1.125" style="160" customWidth="1"/>
    <col min="6753" max="6753" width="0.875" style="160" customWidth="1"/>
    <col min="6754" max="6754" width="2.625" style="160" customWidth="1"/>
    <col min="6755" max="6902" width="9" style="160"/>
    <col min="6903" max="6903" width="2.625" style="160" customWidth="1"/>
    <col min="6904" max="6904" width="0.875" style="160" customWidth="1"/>
    <col min="6905" max="7008" width="1.125" style="160" customWidth="1"/>
    <col min="7009" max="7009" width="0.875" style="160" customWidth="1"/>
    <col min="7010" max="7010" width="2.625" style="160" customWidth="1"/>
    <col min="7011" max="7158" width="9" style="160"/>
    <col min="7159" max="7159" width="2.625" style="160" customWidth="1"/>
    <col min="7160" max="7160" width="0.875" style="160" customWidth="1"/>
    <col min="7161" max="7264" width="1.125" style="160" customWidth="1"/>
    <col min="7265" max="7265" width="0.875" style="160" customWidth="1"/>
    <col min="7266" max="7266" width="2.625" style="160" customWidth="1"/>
    <col min="7267" max="7414" width="9" style="160"/>
    <col min="7415" max="7415" width="2.625" style="160" customWidth="1"/>
    <col min="7416" max="7416" width="0.875" style="160" customWidth="1"/>
    <col min="7417" max="7520" width="1.125" style="160" customWidth="1"/>
    <col min="7521" max="7521" width="0.875" style="160" customWidth="1"/>
    <col min="7522" max="7522" width="2.625" style="160" customWidth="1"/>
    <col min="7523" max="7670" width="9" style="160"/>
    <col min="7671" max="7671" width="2.625" style="160" customWidth="1"/>
    <col min="7672" max="7672" width="0.875" style="160" customWidth="1"/>
    <col min="7673" max="7776" width="1.125" style="160" customWidth="1"/>
    <col min="7777" max="7777" width="0.875" style="160" customWidth="1"/>
    <col min="7778" max="7778" width="2.625" style="160" customWidth="1"/>
    <col min="7779" max="7926" width="9" style="160"/>
    <col min="7927" max="7927" width="2.625" style="160" customWidth="1"/>
    <col min="7928" max="7928" width="0.875" style="160" customWidth="1"/>
    <col min="7929" max="8032" width="1.125" style="160" customWidth="1"/>
    <col min="8033" max="8033" width="0.875" style="160" customWidth="1"/>
    <col min="8034" max="8034" width="2.625" style="160" customWidth="1"/>
    <col min="8035" max="8182" width="9" style="160"/>
    <col min="8183" max="8183" width="2.625" style="160" customWidth="1"/>
    <col min="8184" max="8184" width="0.875" style="160" customWidth="1"/>
    <col min="8185" max="8288" width="1.125" style="160" customWidth="1"/>
    <col min="8289" max="8289" width="0.875" style="160" customWidth="1"/>
    <col min="8290" max="8290" width="2.625" style="160" customWidth="1"/>
    <col min="8291" max="8438" width="9" style="160"/>
    <col min="8439" max="8439" width="2.625" style="160" customWidth="1"/>
    <col min="8440" max="8440" width="0.875" style="160" customWidth="1"/>
    <col min="8441" max="8544" width="1.125" style="160" customWidth="1"/>
    <col min="8545" max="8545" width="0.875" style="160" customWidth="1"/>
    <col min="8546" max="8546" width="2.625" style="160" customWidth="1"/>
    <col min="8547" max="8694" width="9" style="160"/>
    <col min="8695" max="8695" width="2.625" style="160" customWidth="1"/>
    <col min="8696" max="8696" width="0.875" style="160" customWidth="1"/>
    <col min="8697" max="8800" width="1.125" style="160" customWidth="1"/>
    <col min="8801" max="8801" width="0.875" style="160" customWidth="1"/>
    <col min="8802" max="8802" width="2.625" style="160" customWidth="1"/>
    <col min="8803" max="8950" width="9" style="160"/>
    <col min="8951" max="8951" width="2.625" style="160" customWidth="1"/>
    <col min="8952" max="8952" width="0.875" style="160" customWidth="1"/>
    <col min="8953" max="9056" width="1.125" style="160" customWidth="1"/>
    <col min="9057" max="9057" width="0.875" style="160" customWidth="1"/>
    <col min="9058" max="9058" width="2.625" style="160" customWidth="1"/>
    <col min="9059" max="9206" width="9" style="160"/>
    <col min="9207" max="9207" width="2.625" style="160" customWidth="1"/>
    <col min="9208" max="9208" width="0.875" style="160" customWidth="1"/>
    <col min="9209" max="9312" width="1.125" style="160" customWidth="1"/>
    <col min="9313" max="9313" width="0.875" style="160" customWidth="1"/>
    <col min="9314" max="9314" width="2.625" style="160" customWidth="1"/>
    <col min="9315" max="9462" width="9" style="160"/>
    <col min="9463" max="9463" width="2.625" style="160" customWidth="1"/>
    <col min="9464" max="9464" width="0.875" style="160" customWidth="1"/>
    <col min="9465" max="9568" width="1.125" style="160" customWidth="1"/>
    <col min="9569" max="9569" width="0.875" style="160" customWidth="1"/>
    <col min="9570" max="9570" width="2.625" style="160" customWidth="1"/>
    <col min="9571" max="9718" width="9" style="160"/>
    <col min="9719" max="9719" width="2.625" style="160" customWidth="1"/>
    <col min="9720" max="9720" width="0.875" style="160" customWidth="1"/>
    <col min="9721" max="9824" width="1.125" style="160" customWidth="1"/>
    <col min="9825" max="9825" width="0.875" style="160" customWidth="1"/>
    <col min="9826" max="9826" width="2.625" style="160" customWidth="1"/>
    <col min="9827" max="9974" width="9" style="160"/>
    <col min="9975" max="9975" width="2.625" style="160" customWidth="1"/>
    <col min="9976" max="9976" width="0.875" style="160" customWidth="1"/>
    <col min="9977" max="10080" width="1.125" style="160" customWidth="1"/>
    <col min="10081" max="10081" width="0.875" style="160" customWidth="1"/>
    <col min="10082" max="10082" width="2.625" style="160" customWidth="1"/>
    <col min="10083" max="10230" width="9" style="160"/>
    <col min="10231" max="10231" width="2.625" style="160" customWidth="1"/>
    <col min="10232" max="10232" width="0.875" style="160" customWidth="1"/>
    <col min="10233" max="10336" width="1.125" style="160" customWidth="1"/>
    <col min="10337" max="10337" width="0.875" style="160" customWidth="1"/>
    <col min="10338" max="10338" width="2.625" style="160" customWidth="1"/>
    <col min="10339" max="10486" width="9" style="160"/>
    <col min="10487" max="10487" width="2.625" style="160" customWidth="1"/>
    <col min="10488" max="10488" width="0.875" style="160" customWidth="1"/>
    <col min="10489" max="10592" width="1.125" style="160" customWidth="1"/>
    <col min="10593" max="10593" width="0.875" style="160" customWidth="1"/>
    <col min="10594" max="10594" width="2.625" style="160" customWidth="1"/>
    <col min="10595" max="10742" width="9" style="160"/>
    <col min="10743" max="10743" width="2.625" style="160" customWidth="1"/>
    <col min="10744" max="10744" width="0.875" style="160" customWidth="1"/>
    <col min="10745" max="10848" width="1.125" style="160" customWidth="1"/>
    <col min="10849" max="10849" width="0.875" style="160" customWidth="1"/>
    <col min="10850" max="10850" width="2.625" style="160" customWidth="1"/>
    <col min="10851" max="10998" width="9" style="160"/>
    <col min="10999" max="10999" width="2.625" style="160" customWidth="1"/>
    <col min="11000" max="11000" width="0.875" style="160" customWidth="1"/>
    <col min="11001" max="11104" width="1.125" style="160" customWidth="1"/>
    <col min="11105" max="11105" width="0.875" style="160" customWidth="1"/>
    <col min="11106" max="11106" width="2.625" style="160" customWidth="1"/>
    <col min="11107" max="11254" width="9" style="160"/>
    <col min="11255" max="11255" width="2.625" style="160" customWidth="1"/>
    <col min="11256" max="11256" width="0.875" style="160" customWidth="1"/>
    <col min="11257" max="11360" width="1.125" style="160" customWidth="1"/>
    <col min="11361" max="11361" width="0.875" style="160" customWidth="1"/>
    <col min="11362" max="11362" width="2.625" style="160" customWidth="1"/>
    <col min="11363" max="11510" width="9" style="160"/>
    <col min="11511" max="11511" width="2.625" style="160" customWidth="1"/>
    <col min="11512" max="11512" width="0.875" style="160" customWidth="1"/>
    <col min="11513" max="11616" width="1.125" style="160" customWidth="1"/>
    <col min="11617" max="11617" width="0.875" style="160" customWidth="1"/>
    <col min="11618" max="11618" width="2.625" style="160" customWidth="1"/>
    <col min="11619" max="11766" width="9" style="160"/>
    <col min="11767" max="11767" width="2.625" style="160" customWidth="1"/>
    <col min="11768" max="11768" width="0.875" style="160" customWidth="1"/>
    <col min="11769" max="11872" width="1.125" style="160" customWidth="1"/>
    <col min="11873" max="11873" width="0.875" style="160" customWidth="1"/>
    <col min="11874" max="11874" width="2.625" style="160" customWidth="1"/>
    <col min="11875" max="12022" width="9" style="160"/>
    <col min="12023" max="12023" width="2.625" style="160" customWidth="1"/>
    <col min="12024" max="12024" width="0.875" style="160" customWidth="1"/>
    <col min="12025" max="12128" width="1.125" style="160" customWidth="1"/>
    <col min="12129" max="12129" width="0.875" style="160" customWidth="1"/>
    <col min="12130" max="12130" width="2.625" style="160" customWidth="1"/>
    <col min="12131" max="12278" width="9" style="160"/>
    <col min="12279" max="12279" width="2.625" style="160" customWidth="1"/>
    <col min="12280" max="12280" width="0.875" style="160" customWidth="1"/>
    <col min="12281" max="12384" width="1.125" style="160" customWidth="1"/>
    <col min="12385" max="12385" width="0.875" style="160" customWidth="1"/>
    <col min="12386" max="12386" width="2.625" style="160" customWidth="1"/>
    <col min="12387" max="12534" width="9" style="160"/>
    <col min="12535" max="12535" width="2.625" style="160" customWidth="1"/>
    <col min="12536" max="12536" width="0.875" style="160" customWidth="1"/>
    <col min="12537" max="12640" width="1.125" style="160" customWidth="1"/>
    <col min="12641" max="12641" width="0.875" style="160" customWidth="1"/>
    <col min="12642" max="12642" width="2.625" style="160" customWidth="1"/>
    <col min="12643" max="12790" width="9" style="160"/>
    <col min="12791" max="12791" width="2.625" style="160" customWidth="1"/>
    <col min="12792" max="12792" width="0.875" style="160" customWidth="1"/>
    <col min="12793" max="12896" width="1.125" style="160" customWidth="1"/>
    <col min="12897" max="12897" width="0.875" style="160" customWidth="1"/>
    <col min="12898" max="12898" width="2.625" style="160" customWidth="1"/>
    <col min="12899" max="13046" width="9" style="160"/>
    <col min="13047" max="13047" width="2.625" style="160" customWidth="1"/>
    <col min="13048" max="13048" width="0.875" style="160" customWidth="1"/>
    <col min="13049" max="13152" width="1.125" style="160" customWidth="1"/>
    <col min="13153" max="13153" width="0.875" style="160" customWidth="1"/>
    <col min="13154" max="13154" width="2.625" style="160" customWidth="1"/>
    <col min="13155" max="13302" width="9" style="160"/>
    <col min="13303" max="13303" width="2.625" style="160" customWidth="1"/>
    <col min="13304" max="13304" width="0.875" style="160" customWidth="1"/>
    <col min="13305" max="13408" width="1.125" style="160" customWidth="1"/>
    <col min="13409" max="13409" width="0.875" style="160" customWidth="1"/>
    <col min="13410" max="13410" width="2.625" style="160" customWidth="1"/>
    <col min="13411" max="13558" width="9" style="160"/>
    <col min="13559" max="13559" width="2.625" style="160" customWidth="1"/>
    <col min="13560" max="13560" width="0.875" style="160" customWidth="1"/>
    <col min="13561" max="13664" width="1.125" style="160" customWidth="1"/>
    <col min="13665" max="13665" width="0.875" style="160" customWidth="1"/>
    <col min="13666" max="13666" width="2.625" style="160" customWidth="1"/>
    <col min="13667" max="13814" width="9" style="160"/>
    <col min="13815" max="13815" width="2.625" style="160" customWidth="1"/>
    <col min="13816" max="13816" width="0.875" style="160" customWidth="1"/>
    <col min="13817" max="13920" width="1.125" style="160" customWidth="1"/>
    <col min="13921" max="13921" width="0.875" style="160" customWidth="1"/>
    <col min="13922" max="13922" width="2.625" style="160" customWidth="1"/>
    <col min="13923" max="14070" width="9" style="160"/>
    <col min="14071" max="14071" width="2.625" style="160" customWidth="1"/>
    <col min="14072" max="14072" width="0.875" style="160" customWidth="1"/>
    <col min="14073" max="14176" width="1.125" style="160" customWidth="1"/>
    <col min="14177" max="14177" width="0.875" style="160" customWidth="1"/>
    <col min="14178" max="14178" width="2.625" style="160" customWidth="1"/>
    <col min="14179" max="14326" width="9" style="160"/>
    <col min="14327" max="14327" width="2.625" style="160" customWidth="1"/>
    <col min="14328" max="14328" width="0.875" style="160" customWidth="1"/>
    <col min="14329" max="14432" width="1.125" style="160" customWidth="1"/>
    <col min="14433" max="14433" width="0.875" style="160" customWidth="1"/>
    <col min="14434" max="14434" width="2.625" style="160" customWidth="1"/>
    <col min="14435" max="14582" width="9" style="160"/>
    <col min="14583" max="14583" width="2.625" style="160" customWidth="1"/>
    <col min="14584" max="14584" width="0.875" style="160" customWidth="1"/>
    <col min="14585" max="14688" width="1.125" style="160" customWidth="1"/>
    <col min="14689" max="14689" width="0.875" style="160" customWidth="1"/>
    <col min="14690" max="14690" width="2.625" style="160" customWidth="1"/>
    <col min="14691" max="14838" width="9" style="160"/>
    <col min="14839" max="14839" width="2.625" style="160" customWidth="1"/>
    <col min="14840" max="14840" width="0.875" style="160" customWidth="1"/>
    <col min="14841" max="14944" width="1.125" style="160" customWidth="1"/>
    <col min="14945" max="14945" width="0.875" style="160" customWidth="1"/>
    <col min="14946" max="14946" width="2.625" style="160" customWidth="1"/>
    <col min="14947" max="15094" width="9" style="160"/>
    <col min="15095" max="15095" width="2.625" style="160" customWidth="1"/>
    <col min="15096" max="15096" width="0.875" style="160" customWidth="1"/>
    <col min="15097" max="15200" width="1.125" style="160" customWidth="1"/>
    <col min="15201" max="15201" width="0.875" style="160" customWidth="1"/>
    <col min="15202" max="15202" width="2.625" style="160" customWidth="1"/>
    <col min="15203" max="15350" width="9" style="160"/>
    <col min="15351" max="15351" width="2.625" style="160" customWidth="1"/>
    <col min="15352" max="15352" width="0.875" style="160" customWidth="1"/>
    <col min="15353" max="15456" width="1.125" style="160" customWidth="1"/>
    <col min="15457" max="15457" width="0.875" style="160" customWidth="1"/>
    <col min="15458" max="15458" width="2.625" style="160" customWidth="1"/>
    <col min="15459" max="15606" width="9" style="160"/>
    <col min="15607" max="15607" width="2.625" style="160" customWidth="1"/>
    <col min="15608" max="15608" width="0.875" style="160" customWidth="1"/>
    <col min="15609" max="15712" width="1.125" style="160" customWidth="1"/>
    <col min="15713" max="15713" width="0.875" style="160" customWidth="1"/>
    <col min="15714" max="15714" width="2.625" style="160" customWidth="1"/>
    <col min="15715" max="15862" width="9" style="160"/>
    <col min="15863" max="15863" width="2.625" style="160" customWidth="1"/>
    <col min="15864" max="15864" width="0.875" style="160" customWidth="1"/>
    <col min="15865" max="15968" width="1.125" style="160" customWidth="1"/>
    <col min="15969" max="15969" width="0.875" style="160" customWidth="1"/>
    <col min="15970" max="15970" width="2.625" style="160" customWidth="1"/>
    <col min="15971" max="16118" width="9" style="160"/>
    <col min="16119" max="16119" width="2.625" style="160" customWidth="1"/>
    <col min="16120" max="16120" width="0.875" style="160" customWidth="1"/>
    <col min="16121" max="16224" width="1.125" style="160" customWidth="1"/>
    <col min="16225" max="16225" width="0.875" style="160" customWidth="1"/>
    <col min="16226" max="16226" width="2.625" style="160" customWidth="1"/>
    <col min="16227" max="16374" width="9" style="160"/>
    <col min="16375" max="16384" width="9" style="160" customWidth="1"/>
  </cols>
  <sheetData>
    <row r="1" spans="1:98" ht="10.5" customHeight="1">
      <c r="C1" s="432" t="s">
        <v>364</v>
      </c>
      <c r="D1" s="432"/>
      <c r="E1" s="432"/>
      <c r="F1" s="432"/>
      <c r="G1" s="432"/>
      <c r="H1" s="432"/>
      <c r="I1" s="432"/>
      <c r="J1" s="432"/>
      <c r="K1" s="432"/>
      <c r="L1" s="432"/>
      <c r="M1" s="432"/>
      <c r="N1" s="432"/>
      <c r="O1" s="432"/>
      <c r="P1" s="432"/>
      <c r="Q1" s="432"/>
      <c r="R1" s="432"/>
      <c r="S1" s="432"/>
      <c r="T1" s="432"/>
      <c r="U1" s="432"/>
      <c r="V1" s="432"/>
      <c r="W1" s="432"/>
      <c r="X1" s="432"/>
      <c r="Y1" s="432"/>
      <c r="Z1" s="432"/>
      <c r="AA1" s="432"/>
      <c r="AB1" s="432"/>
      <c r="AC1" s="432"/>
      <c r="AD1" s="432"/>
      <c r="AE1" s="176"/>
      <c r="AF1" s="176"/>
      <c r="AG1" s="176"/>
      <c r="AH1" s="176"/>
      <c r="AI1" s="176"/>
      <c r="AJ1" s="176"/>
      <c r="AK1" s="176"/>
      <c r="AL1" s="176"/>
      <c r="AM1" s="176"/>
      <c r="AN1" s="176"/>
      <c r="AO1" s="176"/>
    </row>
    <row r="2" spans="1:98" ht="14.25" customHeight="1">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176"/>
      <c r="AF2" s="176"/>
      <c r="AG2" s="176"/>
      <c r="AH2" s="176"/>
      <c r="AI2" s="176"/>
      <c r="AJ2" s="176"/>
      <c r="AK2" s="176"/>
      <c r="AL2" s="176"/>
      <c r="AM2" s="176"/>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4"/>
      <c r="BU2" s="434"/>
      <c r="BV2" s="434"/>
      <c r="BW2" s="434"/>
      <c r="BX2" s="434"/>
      <c r="BY2" s="434"/>
      <c r="BZ2" s="434"/>
      <c r="CA2" s="434"/>
      <c r="CB2" s="434"/>
      <c r="CC2" s="434"/>
      <c r="CD2" s="434"/>
      <c r="CE2" s="434"/>
      <c r="CF2" s="434"/>
      <c r="CG2" s="434"/>
      <c r="CH2" s="434"/>
      <c r="CI2" s="434"/>
      <c r="CJ2" s="434"/>
      <c r="CK2" s="434"/>
      <c r="CL2" s="434"/>
      <c r="CM2" s="434"/>
      <c r="CN2" s="434"/>
      <c r="CO2" s="434"/>
      <c r="CP2" s="496"/>
      <c r="CQ2" s="496"/>
      <c r="CR2" s="496"/>
    </row>
    <row r="3" spans="1:98" ht="14.25" customHeight="1">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177"/>
      <c r="AF3" s="177"/>
      <c r="AG3" s="177"/>
      <c r="AH3" s="177"/>
      <c r="AI3" s="438" t="s">
        <v>336</v>
      </c>
      <c r="AJ3" s="438"/>
      <c r="AK3" s="438"/>
      <c r="AL3" s="438"/>
      <c r="AM3" s="438"/>
      <c r="AN3" s="438"/>
      <c r="AO3" s="438"/>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514"/>
      <c r="CQ3" s="514"/>
      <c r="CR3" s="514"/>
    </row>
    <row r="4" spans="1:98" ht="13.5" customHeight="1">
      <c r="C4" s="439" t="s">
        <v>212</v>
      </c>
      <c r="D4" s="439"/>
      <c r="E4" s="439"/>
      <c r="F4" s="439"/>
      <c r="G4" s="439"/>
      <c r="H4" s="600" t="s">
        <v>213</v>
      </c>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2"/>
      <c r="AH4" s="443" t="s">
        <v>214</v>
      </c>
      <c r="AI4" s="444"/>
      <c r="AJ4" s="444"/>
      <c r="AK4" s="444"/>
      <c r="AL4" s="603"/>
      <c r="AM4" s="604"/>
      <c r="AN4" s="604"/>
      <c r="AO4" s="604"/>
      <c r="AP4" s="604"/>
      <c r="AQ4" s="604"/>
      <c r="AR4" s="604"/>
      <c r="AS4" s="604"/>
      <c r="AT4" s="604"/>
      <c r="AU4" s="604"/>
      <c r="AV4" s="604"/>
      <c r="AW4" s="604"/>
      <c r="AX4" s="604"/>
      <c r="AY4" s="605"/>
      <c r="AZ4" s="605"/>
      <c r="BA4" s="605"/>
      <c r="BB4" s="605"/>
      <c r="BC4" s="605"/>
      <c r="BD4" s="605"/>
      <c r="BE4" s="605"/>
      <c r="BF4" s="605"/>
      <c r="BG4" s="605"/>
      <c r="BH4" s="605"/>
      <c r="BI4" s="605"/>
      <c r="BJ4" s="605"/>
      <c r="BK4" s="605"/>
      <c r="BL4" s="605"/>
      <c r="BM4" s="605"/>
      <c r="BN4" s="605"/>
      <c r="BO4" s="605"/>
      <c r="BP4" s="605"/>
      <c r="BQ4" s="605"/>
      <c r="BR4" s="605"/>
      <c r="BS4" s="605"/>
      <c r="BT4" s="605"/>
      <c r="BU4" s="605"/>
      <c r="BV4" s="605"/>
      <c r="BW4" s="605"/>
      <c r="BX4" s="605"/>
      <c r="BY4" s="605"/>
      <c r="BZ4" s="605"/>
      <c r="CA4" s="605"/>
      <c r="CB4" s="605"/>
      <c r="CC4" s="605"/>
      <c r="CD4" s="605"/>
      <c r="CE4" s="605"/>
      <c r="CF4" s="605"/>
      <c r="CG4" s="605"/>
      <c r="CH4" s="605"/>
      <c r="CI4" s="605"/>
      <c r="CJ4" s="605"/>
      <c r="CK4" s="605"/>
      <c r="CL4" s="605"/>
      <c r="CM4" s="605"/>
      <c r="CN4" s="605"/>
      <c r="CO4" s="605"/>
      <c r="CP4" s="605"/>
      <c r="CQ4" s="605"/>
      <c r="CR4" s="606"/>
      <c r="CT4" s="161"/>
    </row>
    <row r="5" spans="1:98" ht="15" customHeight="1">
      <c r="A5" s="456" t="s">
        <v>268</v>
      </c>
      <c r="C5" s="439"/>
      <c r="D5" s="439"/>
      <c r="E5" s="439"/>
      <c r="F5" s="439"/>
      <c r="G5" s="439"/>
      <c r="H5" s="613" t="s">
        <v>221</v>
      </c>
      <c r="I5" s="614"/>
      <c r="J5" s="614"/>
      <c r="K5" s="614"/>
      <c r="L5" s="614"/>
      <c r="M5" s="614"/>
      <c r="N5" s="614"/>
      <c r="O5" s="614"/>
      <c r="P5" s="614"/>
      <c r="Q5" s="614"/>
      <c r="R5" s="614"/>
      <c r="S5" s="614"/>
      <c r="T5" s="614"/>
      <c r="U5" s="614"/>
      <c r="V5" s="614"/>
      <c r="W5" s="614"/>
      <c r="X5" s="614"/>
      <c r="Y5" s="614"/>
      <c r="Z5" s="614"/>
      <c r="AA5" s="614"/>
      <c r="AB5" s="614"/>
      <c r="AC5" s="614"/>
      <c r="AD5" s="614"/>
      <c r="AE5" s="614"/>
      <c r="AF5" s="614"/>
      <c r="AG5" s="615"/>
      <c r="AH5" s="445"/>
      <c r="AI5" s="438"/>
      <c r="AJ5" s="438"/>
      <c r="AK5" s="438"/>
      <c r="AL5" s="607"/>
      <c r="AM5" s="608"/>
      <c r="AN5" s="608"/>
      <c r="AO5" s="608"/>
      <c r="AP5" s="608"/>
      <c r="AQ5" s="608"/>
      <c r="AR5" s="608"/>
      <c r="AS5" s="608"/>
      <c r="AT5" s="608"/>
      <c r="AU5" s="608"/>
      <c r="AV5" s="608"/>
      <c r="AW5" s="608"/>
      <c r="AX5" s="608"/>
      <c r="AY5" s="608"/>
      <c r="AZ5" s="608"/>
      <c r="BA5" s="608"/>
      <c r="BB5" s="608"/>
      <c r="BC5" s="608"/>
      <c r="BD5" s="608"/>
      <c r="BE5" s="608"/>
      <c r="BF5" s="608"/>
      <c r="BG5" s="608"/>
      <c r="BH5" s="608"/>
      <c r="BI5" s="608"/>
      <c r="BJ5" s="608"/>
      <c r="BK5" s="608"/>
      <c r="BL5" s="608"/>
      <c r="BM5" s="608"/>
      <c r="BN5" s="608"/>
      <c r="BO5" s="608"/>
      <c r="BP5" s="608"/>
      <c r="BQ5" s="608"/>
      <c r="BR5" s="608"/>
      <c r="BS5" s="608"/>
      <c r="BT5" s="608"/>
      <c r="BU5" s="608"/>
      <c r="BV5" s="608"/>
      <c r="BW5" s="608"/>
      <c r="BX5" s="608"/>
      <c r="BY5" s="608"/>
      <c r="BZ5" s="608"/>
      <c r="CA5" s="608"/>
      <c r="CB5" s="608"/>
      <c r="CC5" s="608"/>
      <c r="CD5" s="608"/>
      <c r="CE5" s="608"/>
      <c r="CF5" s="608"/>
      <c r="CG5" s="608"/>
      <c r="CH5" s="608"/>
      <c r="CI5" s="608"/>
      <c r="CJ5" s="608"/>
      <c r="CK5" s="608"/>
      <c r="CL5" s="608"/>
      <c r="CM5" s="608"/>
      <c r="CN5" s="608"/>
      <c r="CO5" s="608"/>
      <c r="CP5" s="608"/>
      <c r="CQ5" s="608"/>
      <c r="CR5" s="609"/>
      <c r="CT5" s="161"/>
    </row>
    <row r="6" spans="1:98" ht="12" customHeight="1">
      <c r="A6" s="456"/>
      <c r="C6" s="463" t="s">
        <v>308</v>
      </c>
      <c r="D6" s="464"/>
      <c r="E6" s="464"/>
      <c r="F6" s="464"/>
      <c r="G6" s="465"/>
      <c r="H6" s="469" t="str">
        <f>PHONETIC(H7)</f>
        <v/>
      </c>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1"/>
      <c r="AH6" s="500"/>
      <c r="AI6" s="501"/>
      <c r="AJ6" s="501"/>
      <c r="AK6" s="501"/>
      <c r="AL6" s="607"/>
      <c r="AM6" s="608"/>
      <c r="AN6" s="608"/>
      <c r="AO6" s="608"/>
      <c r="AP6" s="608"/>
      <c r="AQ6" s="608"/>
      <c r="AR6" s="608"/>
      <c r="AS6" s="608"/>
      <c r="AT6" s="608"/>
      <c r="AU6" s="608"/>
      <c r="AV6" s="608"/>
      <c r="AW6" s="608"/>
      <c r="AX6" s="608"/>
      <c r="AY6" s="608"/>
      <c r="AZ6" s="608"/>
      <c r="BA6" s="608"/>
      <c r="BB6" s="608"/>
      <c r="BC6" s="608"/>
      <c r="BD6" s="608"/>
      <c r="BE6" s="608"/>
      <c r="BF6" s="608"/>
      <c r="BG6" s="608"/>
      <c r="BH6" s="608"/>
      <c r="BI6" s="608"/>
      <c r="BJ6" s="608"/>
      <c r="BK6" s="608"/>
      <c r="BL6" s="608"/>
      <c r="BM6" s="608"/>
      <c r="BN6" s="608"/>
      <c r="BO6" s="608"/>
      <c r="BP6" s="608"/>
      <c r="BQ6" s="608"/>
      <c r="BR6" s="608"/>
      <c r="BS6" s="608"/>
      <c r="BT6" s="608"/>
      <c r="BU6" s="608"/>
      <c r="BV6" s="608"/>
      <c r="BW6" s="608"/>
      <c r="BX6" s="608"/>
      <c r="BY6" s="608"/>
      <c r="BZ6" s="608"/>
      <c r="CA6" s="608"/>
      <c r="CB6" s="608"/>
      <c r="CC6" s="608"/>
      <c r="CD6" s="608"/>
      <c r="CE6" s="608"/>
      <c r="CF6" s="608"/>
      <c r="CG6" s="608"/>
      <c r="CH6" s="608"/>
      <c r="CI6" s="608"/>
      <c r="CJ6" s="608"/>
      <c r="CK6" s="608"/>
      <c r="CL6" s="608"/>
      <c r="CM6" s="608"/>
      <c r="CN6" s="608"/>
      <c r="CO6" s="608"/>
      <c r="CP6" s="608"/>
      <c r="CQ6" s="608"/>
      <c r="CR6" s="609"/>
      <c r="CS6" s="170"/>
      <c r="CT6" s="498"/>
    </row>
    <row r="7" spans="1:98" ht="26.1" customHeight="1">
      <c r="A7" s="456"/>
      <c r="C7" s="466"/>
      <c r="D7" s="467"/>
      <c r="E7" s="467"/>
      <c r="F7" s="467"/>
      <c r="G7" s="468"/>
      <c r="H7" s="489"/>
      <c r="I7" s="490"/>
      <c r="J7" s="490"/>
      <c r="K7" s="490"/>
      <c r="L7" s="490"/>
      <c r="M7" s="490"/>
      <c r="N7" s="490"/>
      <c r="O7" s="490"/>
      <c r="P7" s="490"/>
      <c r="Q7" s="490"/>
      <c r="R7" s="490"/>
      <c r="S7" s="490"/>
      <c r="T7" s="490"/>
      <c r="U7" s="490"/>
      <c r="V7" s="490"/>
      <c r="W7" s="490"/>
      <c r="X7" s="490"/>
      <c r="Y7" s="490"/>
      <c r="Z7" s="490"/>
      <c r="AA7" s="490"/>
      <c r="AB7" s="490"/>
      <c r="AC7" s="490"/>
      <c r="AD7" s="490"/>
      <c r="AE7" s="490"/>
      <c r="AF7" s="490"/>
      <c r="AG7" s="491"/>
      <c r="AH7" s="500"/>
      <c r="AI7" s="501"/>
      <c r="AJ7" s="501"/>
      <c r="AK7" s="501"/>
      <c r="AL7" s="607"/>
      <c r="AM7" s="608"/>
      <c r="AN7" s="608"/>
      <c r="AO7" s="608"/>
      <c r="AP7" s="608"/>
      <c r="AQ7" s="608"/>
      <c r="AR7" s="608"/>
      <c r="AS7" s="608"/>
      <c r="AT7" s="608"/>
      <c r="AU7" s="608"/>
      <c r="AV7" s="608"/>
      <c r="AW7" s="608"/>
      <c r="AX7" s="608"/>
      <c r="AY7" s="608"/>
      <c r="AZ7" s="608"/>
      <c r="BA7" s="608"/>
      <c r="BB7" s="608"/>
      <c r="BC7" s="608"/>
      <c r="BD7" s="608"/>
      <c r="BE7" s="608"/>
      <c r="BF7" s="608"/>
      <c r="BG7" s="608"/>
      <c r="BH7" s="608"/>
      <c r="BI7" s="608"/>
      <c r="BJ7" s="608"/>
      <c r="BK7" s="608"/>
      <c r="BL7" s="608"/>
      <c r="BM7" s="608"/>
      <c r="BN7" s="608"/>
      <c r="BO7" s="608"/>
      <c r="BP7" s="608"/>
      <c r="BQ7" s="608"/>
      <c r="BR7" s="608"/>
      <c r="BS7" s="608"/>
      <c r="BT7" s="608"/>
      <c r="BU7" s="608"/>
      <c r="BV7" s="608"/>
      <c r="BW7" s="608"/>
      <c r="BX7" s="608"/>
      <c r="BY7" s="608"/>
      <c r="BZ7" s="608"/>
      <c r="CA7" s="608"/>
      <c r="CB7" s="608"/>
      <c r="CC7" s="608"/>
      <c r="CD7" s="608"/>
      <c r="CE7" s="608"/>
      <c r="CF7" s="608"/>
      <c r="CG7" s="608"/>
      <c r="CH7" s="608"/>
      <c r="CI7" s="608"/>
      <c r="CJ7" s="608"/>
      <c r="CK7" s="608"/>
      <c r="CL7" s="608"/>
      <c r="CM7" s="608"/>
      <c r="CN7" s="608"/>
      <c r="CO7" s="608"/>
      <c r="CP7" s="608"/>
      <c r="CQ7" s="608"/>
      <c r="CR7" s="609"/>
      <c r="CS7" s="170"/>
      <c r="CT7" s="499"/>
    </row>
    <row r="8" spans="1:98" ht="12" customHeight="1">
      <c r="A8" s="456"/>
      <c r="C8" s="463" t="s">
        <v>271</v>
      </c>
      <c r="D8" s="464"/>
      <c r="E8" s="464"/>
      <c r="F8" s="464"/>
      <c r="G8" s="465"/>
      <c r="H8" s="469" t="str">
        <f>PHONETIC(H9)</f>
        <v/>
      </c>
      <c r="I8" s="470"/>
      <c r="J8" s="470"/>
      <c r="K8" s="470"/>
      <c r="L8" s="470"/>
      <c r="M8" s="470"/>
      <c r="N8" s="470"/>
      <c r="O8" s="470"/>
      <c r="P8" s="470"/>
      <c r="Q8" s="470"/>
      <c r="R8" s="470"/>
      <c r="S8" s="470"/>
      <c r="T8" s="470"/>
      <c r="U8" s="470"/>
      <c r="V8" s="470"/>
      <c r="W8" s="470"/>
      <c r="X8" s="470"/>
      <c r="Y8" s="470"/>
      <c r="Z8" s="470"/>
      <c r="AA8" s="470"/>
      <c r="AB8" s="470"/>
      <c r="AC8" s="470"/>
      <c r="AD8" s="470"/>
      <c r="AE8" s="470"/>
      <c r="AF8" s="470"/>
      <c r="AG8" s="471"/>
      <c r="AH8" s="500"/>
      <c r="AI8" s="501"/>
      <c r="AJ8" s="501"/>
      <c r="AK8" s="501"/>
      <c r="AL8" s="607"/>
      <c r="AM8" s="608"/>
      <c r="AN8" s="608"/>
      <c r="AO8" s="608"/>
      <c r="AP8" s="608"/>
      <c r="AQ8" s="608"/>
      <c r="AR8" s="608"/>
      <c r="AS8" s="608"/>
      <c r="AT8" s="608"/>
      <c r="AU8" s="608"/>
      <c r="AV8" s="608"/>
      <c r="AW8" s="608"/>
      <c r="AX8" s="608"/>
      <c r="AY8" s="608"/>
      <c r="AZ8" s="608"/>
      <c r="BA8" s="608"/>
      <c r="BB8" s="608"/>
      <c r="BC8" s="608"/>
      <c r="BD8" s="608"/>
      <c r="BE8" s="608"/>
      <c r="BF8" s="608"/>
      <c r="BG8" s="608"/>
      <c r="BH8" s="608"/>
      <c r="BI8" s="608"/>
      <c r="BJ8" s="608"/>
      <c r="BK8" s="608"/>
      <c r="BL8" s="608"/>
      <c r="BM8" s="608"/>
      <c r="BN8" s="608"/>
      <c r="BO8" s="608"/>
      <c r="BP8" s="608"/>
      <c r="BQ8" s="608"/>
      <c r="BR8" s="608"/>
      <c r="BS8" s="608"/>
      <c r="BT8" s="608"/>
      <c r="BU8" s="608"/>
      <c r="BV8" s="608"/>
      <c r="BW8" s="608"/>
      <c r="BX8" s="608"/>
      <c r="BY8" s="608"/>
      <c r="BZ8" s="608"/>
      <c r="CA8" s="608"/>
      <c r="CB8" s="608"/>
      <c r="CC8" s="608"/>
      <c r="CD8" s="608"/>
      <c r="CE8" s="608"/>
      <c r="CF8" s="608"/>
      <c r="CG8" s="608"/>
      <c r="CH8" s="608"/>
      <c r="CI8" s="608"/>
      <c r="CJ8" s="608"/>
      <c r="CK8" s="608"/>
      <c r="CL8" s="608"/>
      <c r="CM8" s="608"/>
      <c r="CN8" s="608"/>
      <c r="CO8" s="608"/>
      <c r="CP8" s="608"/>
      <c r="CQ8" s="608"/>
      <c r="CR8" s="609"/>
      <c r="CS8" s="170"/>
      <c r="CT8" s="499"/>
    </row>
    <row r="9" spans="1:98" ht="26.1" customHeight="1">
      <c r="A9" s="456"/>
      <c r="C9" s="466"/>
      <c r="D9" s="467"/>
      <c r="E9" s="467"/>
      <c r="F9" s="467"/>
      <c r="G9" s="468"/>
      <c r="H9" s="508"/>
      <c r="I9" s="509"/>
      <c r="J9" s="509"/>
      <c r="K9" s="509"/>
      <c r="L9" s="509"/>
      <c r="M9" s="509"/>
      <c r="N9" s="509"/>
      <c r="O9" s="509"/>
      <c r="P9" s="509"/>
      <c r="Q9" s="509"/>
      <c r="R9" s="509"/>
      <c r="S9" s="509"/>
      <c r="T9" s="509"/>
      <c r="U9" s="509"/>
      <c r="V9" s="509"/>
      <c r="W9" s="509"/>
      <c r="X9" s="509"/>
      <c r="Y9" s="509"/>
      <c r="Z9" s="509"/>
      <c r="AA9" s="509"/>
      <c r="AB9" s="509"/>
      <c r="AC9" s="509"/>
      <c r="AD9" s="509"/>
      <c r="AE9" s="509"/>
      <c r="AF9" s="509"/>
      <c r="AG9" s="510"/>
      <c r="AH9" s="500"/>
      <c r="AI9" s="501"/>
      <c r="AJ9" s="501"/>
      <c r="AK9" s="501"/>
      <c r="AL9" s="607"/>
      <c r="AM9" s="608"/>
      <c r="AN9" s="608"/>
      <c r="AO9" s="608"/>
      <c r="AP9" s="608"/>
      <c r="AQ9" s="608"/>
      <c r="AR9" s="608"/>
      <c r="AS9" s="608"/>
      <c r="AT9" s="608"/>
      <c r="AU9" s="608"/>
      <c r="AV9" s="608"/>
      <c r="AW9" s="608"/>
      <c r="AX9" s="608"/>
      <c r="AY9" s="608"/>
      <c r="AZ9" s="608"/>
      <c r="BA9" s="608"/>
      <c r="BB9" s="608"/>
      <c r="BC9" s="608"/>
      <c r="BD9" s="608"/>
      <c r="BE9" s="608"/>
      <c r="BF9" s="608"/>
      <c r="BG9" s="608"/>
      <c r="BH9" s="608"/>
      <c r="BI9" s="608"/>
      <c r="BJ9" s="608"/>
      <c r="BK9" s="608"/>
      <c r="BL9" s="608"/>
      <c r="BM9" s="608"/>
      <c r="BN9" s="608"/>
      <c r="BO9" s="608"/>
      <c r="BP9" s="608"/>
      <c r="BQ9" s="608"/>
      <c r="BR9" s="608"/>
      <c r="BS9" s="608"/>
      <c r="BT9" s="608"/>
      <c r="BU9" s="608"/>
      <c r="BV9" s="608"/>
      <c r="BW9" s="608"/>
      <c r="BX9" s="608"/>
      <c r="BY9" s="608"/>
      <c r="BZ9" s="608"/>
      <c r="CA9" s="608"/>
      <c r="CB9" s="608"/>
      <c r="CC9" s="608"/>
      <c r="CD9" s="608"/>
      <c r="CE9" s="608"/>
      <c r="CF9" s="608"/>
      <c r="CG9" s="608"/>
      <c r="CH9" s="608"/>
      <c r="CI9" s="608"/>
      <c r="CJ9" s="608"/>
      <c r="CK9" s="608"/>
      <c r="CL9" s="608"/>
      <c r="CM9" s="608"/>
      <c r="CN9" s="608"/>
      <c r="CO9" s="608"/>
      <c r="CP9" s="608"/>
      <c r="CQ9" s="608"/>
      <c r="CR9" s="609"/>
      <c r="CS9" s="170"/>
      <c r="CT9" s="499"/>
    </row>
    <row r="10" spans="1:98" ht="12" customHeight="1">
      <c r="A10" s="456"/>
      <c r="C10" s="463" t="s">
        <v>272</v>
      </c>
      <c r="D10" s="464"/>
      <c r="E10" s="464"/>
      <c r="F10" s="464"/>
      <c r="G10" s="465"/>
      <c r="H10" s="469" t="str">
        <f>PHONETIC(H11)</f>
        <v/>
      </c>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1"/>
      <c r="AH10" s="500"/>
      <c r="AI10" s="501"/>
      <c r="AJ10" s="501"/>
      <c r="AK10" s="501"/>
      <c r="AL10" s="607"/>
      <c r="AM10" s="608"/>
      <c r="AN10" s="608"/>
      <c r="AO10" s="608"/>
      <c r="AP10" s="608"/>
      <c r="AQ10" s="608"/>
      <c r="AR10" s="608"/>
      <c r="AS10" s="608"/>
      <c r="AT10" s="608"/>
      <c r="AU10" s="608"/>
      <c r="AV10" s="608"/>
      <c r="AW10" s="608"/>
      <c r="AX10" s="608"/>
      <c r="AY10" s="608"/>
      <c r="AZ10" s="608"/>
      <c r="BA10" s="608"/>
      <c r="BB10" s="608"/>
      <c r="BC10" s="608"/>
      <c r="BD10" s="608"/>
      <c r="BE10" s="608"/>
      <c r="BF10" s="608"/>
      <c r="BG10" s="608"/>
      <c r="BH10" s="608"/>
      <c r="BI10" s="608"/>
      <c r="BJ10" s="608"/>
      <c r="BK10" s="608"/>
      <c r="BL10" s="608"/>
      <c r="BM10" s="608"/>
      <c r="BN10" s="608"/>
      <c r="BO10" s="608"/>
      <c r="BP10" s="608"/>
      <c r="BQ10" s="608"/>
      <c r="BR10" s="608"/>
      <c r="BS10" s="608"/>
      <c r="BT10" s="608"/>
      <c r="BU10" s="608"/>
      <c r="BV10" s="608"/>
      <c r="BW10" s="608"/>
      <c r="BX10" s="608"/>
      <c r="BY10" s="608"/>
      <c r="BZ10" s="608"/>
      <c r="CA10" s="608"/>
      <c r="CB10" s="608"/>
      <c r="CC10" s="608"/>
      <c r="CD10" s="608"/>
      <c r="CE10" s="608"/>
      <c r="CF10" s="608"/>
      <c r="CG10" s="608"/>
      <c r="CH10" s="608"/>
      <c r="CI10" s="608"/>
      <c r="CJ10" s="608"/>
      <c r="CK10" s="608"/>
      <c r="CL10" s="608"/>
      <c r="CM10" s="608"/>
      <c r="CN10" s="608"/>
      <c r="CO10" s="608"/>
      <c r="CP10" s="608"/>
      <c r="CQ10" s="608"/>
      <c r="CR10" s="609"/>
      <c r="CS10" s="170"/>
      <c r="CT10" s="499"/>
    </row>
    <row r="11" spans="1:98" ht="26.1" customHeight="1">
      <c r="A11" s="456"/>
      <c r="C11" s="466"/>
      <c r="D11" s="467"/>
      <c r="E11" s="467"/>
      <c r="F11" s="467"/>
      <c r="G11" s="468"/>
      <c r="H11" s="489"/>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1"/>
      <c r="AH11" s="500"/>
      <c r="AI11" s="501"/>
      <c r="AJ11" s="501"/>
      <c r="AK11" s="501"/>
      <c r="AL11" s="607"/>
      <c r="AM11" s="608"/>
      <c r="AN11" s="608"/>
      <c r="AO11" s="608"/>
      <c r="AP11" s="608"/>
      <c r="AQ11" s="608"/>
      <c r="AR11" s="608"/>
      <c r="AS11" s="608"/>
      <c r="AT11" s="608"/>
      <c r="AU11" s="608"/>
      <c r="AV11" s="608"/>
      <c r="AW11" s="608"/>
      <c r="AX11" s="608"/>
      <c r="AY11" s="608"/>
      <c r="AZ11" s="608"/>
      <c r="BA11" s="608"/>
      <c r="BB11" s="608"/>
      <c r="BC11" s="608"/>
      <c r="BD11" s="608"/>
      <c r="BE11" s="608"/>
      <c r="BF11" s="608"/>
      <c r="BG11" s="608"/>
      <c r="BH11" s="608"/>
      <c r="BI11" s="608"/>
      <c r="BJ11" s="608"/>
      <c r="BK11" s="608"/>
      <c r="BL11" s="608"/>
      <c r="BM11" s="608"/>
      <c r="BN11" s="608"/>
      <c r="BO11" s="608"/>
      <c r="BP11" s="608"/>
      <c r="BQ11" s="608"/>
      <c r="BR11" s="608"/>
      <c r="BS11" s="608"/>
      <c r="BT11" s="608"/>
      <c r="BU11" s="608"/>
      <c r="BV11" s="608"/>
      <c r="BW11" s="608"/>
      <c r="BX11" s="608"/>
      <c r="BY11" s="608"/>
      <c r="BZ11" s="608"/>
      <c r="CA11" s="608"/>
      <c r="CB11" s="608"/>
      <c r="CC11" s="608"/>
      <c r="CD11" s="608"/>
      <c r="CE11" s="608"/>
      <c r="CF11" s="608"/>
      <c r="CG11" s="608"/>
      <c r="CH11" s="608"/>
      <c r="CI11" s="608"/>
      <c r="CJ11" s="608"/>
      <c r="CK11" s="608"/>
      <c r="CL11" s="608"/>
      <c r="CM11" s="608"/>
      <c r="CN11" s="608"/>
      <c r="CO11" s="608"/>
      <c r="CP11" s="608"/>
      <c r="CQ11" s="608"/>
      <c r="CR11" s="609"/>
      <c r="CS11" s="170"/>
      <c r="CT11" s="499"/>
    </row>
    <row r="12" spans="1:98" ht="12" customHeight="1">
      <c r="A12" s="456"/>
      <c r="C12" s="463" t="s">
        <v>273</v>
      </c>
      <c r="D12" s="464"/>
      <c r="E12" s="464"/>
      <c r="F12" s="464"/>
      <c r="G12" s="465"/>
      <c r="H12" s="469" t="str">
        <f>PHONETIC(H13)</f>
        <v/>
      </c>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1"/>
      <c r="AH12" s="500"/>
      <c r="AI12" s="501"/>
      <c r="AJ12" s="501"/>
      <c r="AK12" s="501"/>
      <c r="AL12" s="607"/>
      <c r="AM12" s="608"/>
      <c r="AN12" s="608"/>
      <c r="AO12" s="608"/>
      <c r="AP12" s="608"/>
      <c r="AQ12" s="608"/>
      <c r="AR12" s="608"/>
      <c r="AS12" s="608"/>
      <c r="AT12" s="608"/>
      <c r="AU12" s="608"/>
      <c r="AV12" s="608"/>
      <c r="AW12" s="608"/>
      <c r="AX12" s="608"/>
      <c r="AY12" s="608"/>
      <c r="AZ12" s="608"/>
      <c r="BA12" s="608"/>
      <c r="BB12" s="608"/>
      <c r="BC12" s="608"/>
      <c r="BD12" s="608"/>
      <c r="BE12" s="608"/>
      <c r="BF12" s="608"/>
      <c r="BG12" s="608"/>
      <c r="BH12" s="608"/>
      <c r="BI12" s="608"/>
      <c r="BJ12" s="608"/>
      <c r="BK12" s="608"/>
      <c r="BL12" s="608"/>
      <c r="BM12" s="608"/>
      <c r="BN12" s="608"/>
      <c r="BO12" s="608"/>
      <c r="BP12" s="608"/>
      <c r="BQ12" s="608"/>
      <c r="BR12" s="608"/>
      <c r="BS12" s="608"/>
      <c r="BT12" s="608"/>
      <c r="BU12" s="608"/>
      <c r="BV12" s="608"/>
      <c r="BW12" s="608"/>
      <c r="BX12" s="608"/>
      <c r="BY12" s="608"/>
      <c r="BZ12" s="608"/>
      <c r="CA12" s="608"/>
      <c r="CB12" s="608"/>
      <c r="CC12" s="608"/>
      <c r="CD12" s="608"/>
      <c r="CE12" s="608"/>
      <c r="CF12" s="608"/>
      <c r="CG12" s="608"/>
      <c r="CH12" s="608"/>
      <c r="CI12" s="608"/>
      <c r="CJ12" s="608"/>
      <c r="CK12" s="608"/>
      <c r="CL12" s="608"/>
      <c r="CM12" s="608"/>
      <c r="CN12" s="608"/>
      <c r="CO12" s="608"/>
      <c r="CP12" s="608"/>
      <c r="CQ12" s="608"/>
      <c r="CR12" s="609"/>
      <c r="CS12" s="170"/>
      <c r="CT12" s="499"/>
    </row>
    <row r="13" spans="1:98" ht="26.1" customHeight="1">
      <c r="A13" s="456"/>
      <c r="C13" s="466"/>
      <c r="D13" s="467"/>
      <c r="E13" s="467"/>
      <c r="F13" s="467"/>
      <c r="G13" s="468"/>
      <c r="H13" s="489"/>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1"/>
      <c r="AH13" s="500"/>
      <c r="AI13" s="501"/>
      <c r="AJ13" s="501"/>
      <c r="AK13" s="501"/>
      <c r="AL13" s="607"/>
      <c r="AM13" s="608"/>
      <c r="AN13" s="608"/>
      <c r="AO13" s="608"/>
      <c r="AP13" s="608"/>
      <c r="AQ13" s="608"/>
      <c r="AR13" s="608"/>
      <c r="AS13" s="608"/>
      <c r="AT13" s="608"/>
      <c r="AU13" s="608"/>
      <c r="AV13" s="608"/>
      <c r="AW13" s="608"/>
      <c r="AX13" s="608"/>
      <c r="AY13" s="608"/>
      <c r="AZ13" s="608"/>
      <c r="BA13" s="608"/>
      <c r="BB13" s="608"/>
      <c r="BC13" s="608"/>
      <c r="BD13" s="608"/>
      <c r="BE13" s="608"/>
      <c r="BF13" s="608"/>
      <c r="BG13" s="608"/>
      <c r="BH13" s="608"/>
      <c r="BI13" s="608"/>
      <c r="BJ13" s="608"/>
      <c r="BK13" s="608"/>
      <c r="BL13" s="608"/>
      <c r="BM13" s="608"/>
      <c r="BN13" s="608"/>
      <c r="BO13" s="608"/>
      <c r="BP13" s="608"/>
      <c r="BQ13" s="608"/>
      <c r="BR13" s="608"/>
      <c r="BS13" s="608"/>
      <c r="BT13" s="608"/>
      <c r="BU13" s="608"/>
      <c r="BV13" s="608"/>
      <c r="BW13" s="608"/>
      <c r="BX13" s="608"/>
      <c r="BY13" s="608"/>
      <c r="BZ13" s="608"/>
      <c r="CA13" s="608"/>
      <c r="CB13" s="608"/>
      <c r="CC13" s="608"/>
      <c r="CD13" s="608"/>
      <c r="CE13" s="608"/>
      <c r="CF13" s="608"/>
      <c r="CG13" s="608"/>
      <c r="CH13" s="608"/>
      <c r="CI13" s="608"/>
      <c r="CJ13" s="608"/>
      <c r="CK13" s="608"/>
      <c r="CL13" s="608"/>
      <c r="CM13" s="608"/>
      <c r="CN13" s="608"/>
      <c r="CO13" s="608"/>
      <c r="CP13" s="608"/>
      <c r="CQ13" s="608"/>
      <c r="CR13" s="609"/>
      <c r="CS13" s="170"/>
      <c r="CT13" s="499"/>
    </row>
    <row r="14" spans="1:98" ht="12" customHeight="1">
      <c r="A14" s="456"/>
      <c r="C14" s="463" t="s">
        <v>274</v>
      </c>
      <c r="D14" s="464"/>
      <c r="E14" s="464"/>
      <c r="F14" s="464"/>
      <c r="G14" s="465"/>
      <c r="H14" s="469" t="str">
        <f>PHONETIC(H15)</f>
        <v/>
      </c>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1"/>
      <c r="AH14" s="500"/>
      <c r="AI14" s="501"/>
      <c r="AJ14" s="501"/>
      <c r="AK14" s="501"/>
      <c r="AL14" s="607"/>
      <c r="AM14" s="608"/>
      <c r="AN14" s="608"/>
      <c r="AO14" s="608"/>
      <c r="AP14" s="608"/>
      <c r="AQ14" s="608"/>
      <c r="AR14" s="608"/>
      <c r="AS14" s="608"/>
      <c r="AT14" s="608"/>
      <c r="AU14" s="608"/>
      <c r="AV14" s="608"/>
      <c r="AW14" s="608"/>
      <c r="AX14" s="608"/>
      <c r="AY14" s="608"/>
      <c r="AZ14" s="608"/>
      <c r="BA14" s="608"/>
      <c r="BB14" s="608"/>
      <c r="BC14" s="608"/>
      <c r="BD14" s="608"/>
      <c r="BE14" s="608"/>
      <c r="BF14" s="608"/>
      <c r="BG14" s="608"/>
      <c r="BH14" s="608"/>
      <c r="BI14" s="608"/>
      <c r="BJ14" s="608"/>
      <c r="BK14" s="608"/>
      <c r="BL14" s="608"/>
      <c r="BM14" s="608"/>
      <c r="BN14" s="608"/>
      <c r="BO14" s="608"/>
      <c r="BP14" s="608"/>
      <c r="BQ14" s="608"/>
      <c r="BR14" s="608"/>
      <c r="BS14" s="608"/>
      <c r="BT14" s="608"/>
      <c r="BU14" s="608"/>
      <c r="BV14" s="608"/>
      <c r="BW14" s="608"/>
      <c r="BX14" s="608"/>
      <c r="BY14" s="608"/>
      <c r="BZ14" s="608"/>
      <c r="CA14" s="608"/>
      <c r="CB14" s="608"/>
      <c r="CC14" s="608"/>
      <c r="CD14" s="608"/>
      <c r="CE14" s="608"/>
      <c r="CF14" s="608"/>
      <c r="CG14" s="608"/>
      <c r="CH14" s="608"/>
      <c r="CI14" s="608"/>
      <c r="CJ14" s="608"/>
      <c r="CK14" s="608"/>
      <c r="CL14" s="608"/>
      <c r="CM14" s="608"/>
      <c r="CN14" s="608"/>
      <c r="CO14" s="608"/>
      <c r="CP14" s="608"/>
      <c r="CQ14" s="608"/>
      <c r="CR14" s="609"/>
      <c r="CS14" s="170"/>
      <c r="CT14" s="499"/>
    </row>
    <row r="15" spans="1:98" ht="26.1" customHeight="1">
      <c r="A15" s="456"/>
      <c r="C15" s="466"/>
      <c r="D15" s="467"/>
      <c r="E15" s="467"/>
      <c r="F15" s="467"/>
      <c r="G15" s="468"/>
      <c r="H15" s="489"/>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1"/>
      <c r="AH15" s="500"/>
      <c r="AI15" s="501"/>
      <c r="AJ15" s="501"/>
      <c r="AK15" s="501"/>
      <c r="AL15" s="607"/>
      <c r="AM15" s="608"/>
      <c r="AN15" s="608"/>
      <c r="AO15" s="608"/>
      <c r="AP15" s="608"/>
      <c r="AQ15" s="608"/>
      <c r="AR15" s="608"/>
      <c r="AS15" s="608"/>
      <c r="AT15" s="608"/>
      <c r="AU15" s="608"/>
      <c r="AV15" s="608"/>
      <c r="AW15" s="608"/>
      <c r="AX15" s="608"/>
      <c r="AY15" s="608"/>
      <c r="AZ15" s="608"/>
      <c r="BA15" s="608"/>
      <c r="BB15" s="608"/>
      <c r="BC15" s="608"/>
      <c r="BD15" s="608"/>
      <c r="BE15" s="608"/>
      <c r="BF15" s="608"/>
      <c r="BG15" s="608"/>
      <c r="BH15" s="608"/>
      <c r="BI15" s="608"/>
      <c r="BJ15" s="608"/>
      <c r="BK15" s="608"/>
      <c r="BL15" s="608"/>
      <c r="BM15" s="608"/>
      <c r="BN15" s="608"/>
      <c r="BO15" s="608"/>
      <c r="BP15" s="608"/>
      <c r="BQ15" s="608"/>
      <c r="BR15" s="608"/>
      <c r="BS15" s="608"/>
      <c r="BT15" s="608"/>
      <c r="BU15" s="608"/>
      <c r="BV15" s="608"/>
      <c r="BW15" s="608"/>
      <c r="BX15" s="608"/>
      <c r="BY15" s="608"/>
      <c r="BZ15" s="608"/>
      <c r="CA15" s="608"/>
      <c r="CB15" s="608"/>
      <c r="CC15" s="608"/>
      <c r="CD15" s="608"/>
      <c r="CE15" s="608"/>
      <c r="CF15" s="608"/>
      <c r="CG15" s="608"/>
      <c r="CH15" s="608"/>
      <c r="CI15" s="608"/>
      <c r="CJ15" s="608"/>
      <c r="CK15" s="608"/>
      <c r="CL15" s="608"/>
      <c r="CM15" s="608"/>
      <c r="CN15" s="608"/>
      <c r="CO15" s="608"/>
      <c r="CP15" s="608"/>
      <c r="CQ15" s="608"/>
      <c r="CR15" s="609"/>
      <c r="CS15" s="170"/>
      <c r="CT15" s="499"/>
    </row>
    <row r="16" spans="1:98" ht="12" customHeight="1">
      <c r="A16" s="456" t="s">
        <v>275</v>
      </c>
      <c r="C16" s="463" t="s">
        <v>309</v>
      </c>
      <c r="D16" s="464"/>
      <c r="E16" s="464"/>
      <c r="F16" s="464"/>
      <c r="G16" s="465"/>
      <c r="H16" s="469" t="str">
        <f>PHONETIC(H17)</f>
        <v/>
      </c>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1"/>
      <c r="AH16" s="500"/>
      <c r="AI16" s="501"/>
      <c r="AJ16" s="501"/>
      <c r="AK16" s="501"/>
      <c r="AL16" s="607"/>
      <c r="AM16" s="608"/>
      <c r="AN16" s="608"/>
      <c r="AO16" s="608"/>
      <c r="AP16" s="608"/>
      <c r="AQ16" s="608"/>
      <c r="AR16" s="608"/>
      <c r="AS16" s="608"/>
      <c r="AT16" s="608"/>
      <c r="AU16" s="608"/>
      <c r="AV16" s="608"/>
      <c r="AW16" s="608"/>
      <c r="AX16" s="608"/>
      <c r="AY16" s="608"/>
      <c r="AZ16" s="608"/>
      <c r="BA16" s="608"/>
      <c r="BB16" s="608"/>
      <c r="BC16" s="608"/>
      <c r="BD16" s="608"/>
      <c r="BE16" s="608"/>
      <c r="BF16" s="608"/>
      <c r="BG16" s="608"/>
      <c r="BH16" s="608"/>
      <c r="BI16" s="608"/>
      <c r="BJ16" s="608"/>
      <c r="BK16" s="608"/>
      <c r="BL16" s="608"/>
      <c r="BM16" s="608"/>
      <c r="BN16" s="608"/>
      <c r="BO16" s="608"/>
      <c r="BP16" s="608"/>
      <c r="BQ16" s="608"/>
      <c r="BR16" s="608"/>
      <c r="BS16" s="608"/>
      <c r="BT16" s="608"/>
      <c r="BU16" s="608"/>
      <c r="BV16" s="608"/>
      <c r="BW16" s="608"/>
      <c r="BX16" s="608"/>
      <c r="BY16" s="608"/>
      <c r="BZ16" s="608"/>
      <c r="CA16" s="608"/>
      <c r="CB16" s="608"/>
      <c r="CC16" s="608"/>
      <c r="CD16" s="608"/>
      <c r="CE16" s="608"/>
      <c r="CF16" s="608"/>
      <c r="CG16" s="608"/>
      <c r="CH16" s="608"/>
      <c r="CI16" s="608"/>
      <c r="CJ16" s="608"/>
      <c r="CK16" s="608"/>
      <c r="CL16" s="608"/>
      <c r="CM16" s="608"/>
      <c r="CN16" s="608"/>
      <c r="CO16" s="608"/>
      <c r="CP16" s="608"/>
      <c r="CQ16" s="608"/>
      <c r="CR16" s="609"/>
      <c r="CS16" s="170"/>
      <c r="CT16" s="499"/>
    </row>
    <row r="17" spans="1:98" ht="26.1" customHeight="1">
      <c r="A17" s="456"/>
      <c r="C17" s="466"/>
      <c r="D17" s="467"/>
      <c r="E17" s="467"/>
      <c r="F17" s="467"/>
      <c r="G17" s="468"/>
      <c r="H17" s="489"/>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1"/>
      <c r="AH17" s="500"/>
      <c r="AI17" s="501"/>
      <c r="AJ17" s="501"/>
      <c r="AK17" s="501"/>
      <c r="AL17" s="607"/>
      <c r="AM17" s="608"/>
      <c r="AN17" s="608"/>
      <c r="AO17" s="608"/>
      <c r="AP17" s="608"/>
      <c r="AQ17" s="608"/>
      <c r="AR17" s="608"/>
      <c r="AS17" s="608"/>
      <c r="AT17" s="608"/>
      <c r="AU17" s="608"/>
      <c r="AV17" s="608"/>
      <c r="AW17" s="608"/>
      <c r="AX17" s="608"/>
      <c r="AY17" s="608"/>
      <c r="AZ17" s="608"/>
      <c r="BA17" s="608"/>
      <c r="BB17" s="608"/>
      <c r="BC17" s="608"/>
      <c r="BD17" s="608"/>
      <c r="BE17" s="608"/>
      <c r="BF17" s="608"/>
      <c r="BG17" s="608"/>
      <c r="BH17" s="608"/>
      <c r="BI17" s="608"/>
      <c r="BJ17" s="608"/>
      <c r="BK17" s="608"/>
      <c r="BL17" s="608"/>
      <c r="BM17" s="608"/>
      <c r="BN17" s="608"/>
      <c r="BO17" s="608"/>
      <c r="BP17" s="608"/>
      <c r="BQ17" s="608"/>
      <c r="BR17" s="608"/>
      <c r="BS17" s="608"/>
      <c r="BT17" s="608"/>
      <c r="BU17" s="608"/>
      <c r="BV17" s="608"/>
      <c r="BW17" s="608"/>
      <c r="BX17" s="608"/>
      <c r="BY17" s="608"/>
      <c r="BZ17" s="608"/>
      <c r="CA17" s="608"/>
      <c r="CB17" s="608"/>
      <c r="CC17" s="608"/>
      <c r="CD17" s="608"/>
      <c r="CE17" s="608"/>
      <c r="CF17" s="608"/>
      <c r="CG17" s="608"/>
      <c r="CH17" s="608"/>
      <c r="CI17" s="608"/>
      <c r="CJ17" s="608"/>
      <c r="CK17" s="608"/>
      <c r="CL17" s="608"/>
      <c r="CM17" s="608"/>
      <c r="CN17" s="608"/>
      <c r="CO17" s="608"/>
      <c r="CP17" s="608"/>
      <c r="CQ17" s="608"/>
      <c r="CR17" s="609"/>
      <c r="CS17" s="170"/>
      <c r="CT17" s="499"/>
    </row>
    <row r="18" spans="1:98" ht="12" customHeight="1">
      <c r="A18" s="456"/>
      <c r="C18" s="463" t="s">
        <v>277</v>
      </c>
      <c r="D18" s="464"/>
      <c r="E18" s="464"/>
      <c r="F18" s="464"/>
      <c r="G18" s="465"/>
      <c r="H18" s="469" t="str">
        <f>PHONETIC(H19)</f>
        <v/>
      </c>
      <c r="I18" s="470"/>
      <c r="J18" s="470"/>
      <c r="K18" s="470"/>
      <c r="L18" s="470"/>
      <c r="M18" s="470"/>
      <c r="N18" s="470"/>
      <c r="O18" s="470"/>
      <c r="P18" s="470"/>
      <c r="Q18" s="470"/>
      <c r="R18" s="470"/>
      <c r="S18" s="470"/>
      <c r="T18" s="470"/>
      <c r="U18" s="470"/>
      <c r="V18" s="470"/>
      <c r="W18" s="470"/>
      <c r="X18" s="470"/>
      <c r="Y18" s="470"/>
      <c r="Z18" s="470"/>
      <c r="AA18" s="470"/>
      <c r="AB18" s="470"/>
      <c r="AC18" s="470"/>
      <c r="AD18" s="470"/>
      <c r="AE18" s="470"/>
      <c r="AF18" s="470"/>
      <c r="AG18" s="471"/>
      <c r="AH18" s="500"/>
      <c r="AI18" s="501"/>
      <c r="AJ18" s="501"/>
      <c r="AK18" s="501"/>
      <c r="AL18" s="607"/>
      <c r="AM18" s="608"/>
      <c r="AN18" s="608"/>
      <c r="AO18" s="608"/>
      <c r="AP18" s="608"/>
      <c r="AQ18" s="608"/>
      <c r="AR18" s="608"/>
      <c r="AS18" s="608"/>
      <c r="AT18" s="608"/>
      <c r="AU18" s="608"/>
      <c r="AV18" s="608"/>
      <c r="AW18" s="608"/>
      <c r="AX18" s="608"/>
      <c r="AY18" s="608"/>
      <c r="AZ18" s="608"/>
      <c r="BA18" s="608"/>
      <c r="BB18" s="608"/>
      <c r="BC18" s="608"/>
      <c r="BD18" s="608"/>
      <c r="BE18" s="608"/>
      <c r="BF18" s="608"/>
      <c r="BG18" s="608"/>
      <c r="BH18" s="608"/>
      <c r="BI18" s="608"/>
      <c r="BJ18" s="608"/>
      <c r="BK18" s="608"/>
      <c r="BL18" s="608"/>
      <c r="BM18" s="608"/>
      <c r="BN18" s="608"/>
      <c r="BO18" s="608"/>
      <c r="BP18" s="608"/>
      <c r="BQ18" s="608"/>
      <c r="BR18" s="608"/>
      <c r="BS18" s="608"/>
      <c r="BT18" s="608"/>
      <c r="BU18" s="608"/>
      <c r="BV18" s="608"/>
      <c r="BW18" s="608"/>
      <c r="BX18" s="608"/>
      <c r="BY18" s="608"/>
      <c r="BZ18" s="608"/>
      <c r="CA18" s="608"/>
      <c r="CB18" s="608"/>
      <c r="CC18" s="608"/>
      <c r="CD18" s="608"/>
      <c r="CE18" s="608"/>
      <c r="CF18" s="608"/>
      <c r="CG18" s="608"/>
      <c r="CH18" s="608"/>
      <c r="CI18" s="608"/>
      <c r="CJ18" s="608"/>
      <c r="CK18" s="608"/>
      <c r="CL18" s="608"/>
      <c r="CM18" s="608"/>
      <c r="CN18" s="608"/>
      <c r="CO18" s="608"/>
      <c r="CP18" s="608"/>
      <c r="CQ18" s="608"/>
      <c r="CR18" s="609"/>
      <c r="CS18" s="170"/>
      <c r="CT18" s="499"/>
    </row>
    <row r="19" spans="1:98" ht="26.1" customHeight="1">
      <c r="A19" s="456"/>
      <c r="C19" s="466"/>
      <c r="D19" s="467"/>
      <c r="E19" s="467"/>
      <c r="F19" s="467"/>
      <c r="G19" s="468"/>
      <c r="H19" s="489"/>
      <c r="I19" s="490"/>
      <c r="J19" s="490"/>
      <c r="K19" s="490"/>
      <c r="L19" s="490"/>
      <c r="M19" s="490"/>
      <c r="N19" s="490"/>
      <c r="O19" s="490"/>
      <c r="P19" s="490"/>
      <c r="Q19" s="490"/>
      <c r="R19" s="490"/>
      <c r="S19" s="490"/>
      <c r="T19" s="490"/>
      <c r="U19" s="490"/>
      <c r="V19" s="490"/>
      <c r="W19" s="490"/>
      <c r="X19" s="490"/>
      <c r="Y19" s="490"/>
      <c r="Z19" s="490"/>
      <c r="AA19" s="490"/>
      <c r="AB19" s="490"/>
      <c r="AC19" s="490"/>
      <c r="AD19" s="490"/>
      <c r="AE19" s="490"/>
      <c r="AF19" s="490"/>
      <c r="AG19" s="491"/>
      <c r="AH19" s="500"/>
      <c r="AI19" s="501"/>
      <c r="AJ19" s="501"/>
      <c r="AK19" s="501"/>
      <c r="AL19" s="607"/>
      <c r="AM19" s="608"/>
      <c r="AN19" s="608"/>
      <c r="AO19" s="608"/>
      <c r="AP19" s="608"/>
      <c r="AQ19" s="608"/>
      <c r="AR19" s="608"/>
      <c r="AS19" s="608"/>
      <c r="AT19" s="608"/>
      <c r="AU19" s="608"/>
      <c r="AV19" s="608"/>
      <c r="AW19" s="608"/>
      <c r="AX19" s="608"/>
      <c r="AY19" s="608"/>
      <c r="AZ19" s="608"/>
      <c r="BA19" s="608"/>
      <c r="BB19" s="608"/>
      <c r="BC19" s="608"/>
      <c r="BD19" s="608"/>
      <c r="BE19" s="608"/>
      <c r="BF19" s="608"/>
      <c r="BG19" s="608"/>
      <c r="BH19" s="608"/>
      <c r="BI19" s="608"/>
      <c r="BJ19" s="608"/>
      <c r="BK19" s="608"/>
      <c r="BL19" s="608"/>
      <c r="BM19" s="608"/>
      <c r="BN19" s="608"/>
      <c r="BO19" s="608"/>
      <c r="BP19" s="608"/>
      <c r="BQ19" s="608"/>
      <c r="BR19" s="608"/>
      <c r="BS19" s="608"/>
      <c r="BT19" s="608"/>
      <c r="BU19" s="608"/>
      <c r="BV19" s="608"/>
      <c r="BW19" s="608"/>
      <c r="BX19" s="608"/>
      <c r="BY19" s="608"/>
      <c r="BZ19" s="608"/>
      <c r="CA19" s="608"/>
      <c r="CB19" s="608"/>
      <c r="CC19" s="608"/>
      <c r="CD19" s="608"/>
      <c r="CE19" s="608"/>
      <c r="CF19" s="608"/>
      <c r="CG19" s="608"/>
      <c r="CH19" s="608"/>
      <c r="CI19" s="608"/>
      <c r="CJ19" s="608"/>
      <c r="CK19" s="608"/>
      <c r="CL19" s="608"/>
      <c r="CM19" s="608"/>
      <c r="CN19" s="608"/>
      <c r="CO19" s="608"/>
      <c r="CP19" s="608"/>
      <c r="CQ19" s="608"/>
      <c r="CR19" s="609"/>
      <c r="CS19" s="170"/>
      <c r="CT19" s="499"/>
    </row>
    <row r="20" spans="1:98" ht="12" customHeight="1">
      <c r="A20" s="456"/>
      <c r="C20" s="463" t="s">
        <v>278</v>
      </c>
      <c r="D20" s="464"/>
      <c r="E20" s="464"/>
      <c r="F20" s="464"/>
      <c r="G20" s="465"/>
      <c r="H20" s="469" t="str">
        <f>PHONETIC(H21)</f>
        <v/>
      </c>
      <c r="I20" s="470"/>
      <c r="J20" s="470"/>
      <c r="K20" s="470"/>
      <c r="L20" s="470"/>
      <c r="M20" s="470"/>
      <c r="N20" s="470"/>
      <c r="O20" s="470"/>
      <c r="P20" s="470"/>
      <c r="Q20" s="470"/>
      <c r="R20" s="470"/>
      <c r="S20" s="470"/>
      <c r="T20" s="470"/>
      <c r="U20" s="470"/>
      <c r="V20" s="470"/>
      <c r="W20" s="470"/>
      <c r="X20" s="470"/>
      <c r="Y20" s="470"/>
      <c r="Z20" s="470"/>
      <c r="AA20" s="470"/>
      <c r="AB20" s="470"/>
      <c r="AC20" s="470"/>
      <c r="AD20" s="470"/>
      <c r="AE20" s="470"/>
      <c r="AF20" s="470"/>
      <c r="AG20" s="471"/>
      <c r="AH20" s="500"/>
      <c r="AI20" s="501"/>
      <c r="AJ20" s="501"/>
      <c r="AK20" s="501"/>
      <c r="AL20" s="607"/>
      <c r="AM20" s="608"/>
      <c r="AN20" s="608"/>
      <c r="AO20" s="608"/>
      <c r="AP20" s="608"/>
      <c r="AQ20" s="608"/>
      <c r="AR20" s="608"/>
      <c r="AS20" s="608"/>
      <c r="AT20" s="608"/>
      <c r="AU20" s="608"/>
      <c r="AV20" s="608"/>
      <c r="AW20" s="608"/>
      <c r="AX20" s="608"/>
      <c r="AY20" s="608"/>
      <c r="AZ20" s="608"/>
      <c r="BA20" s="608"/>
      <c r="BB20" s="608"/>
      <c r="BC20" s="608"/>
      <c r="BD20" s="608"/>
      <c r="BE20" s="608"/>
      <c r="BF20" s="608"/>
      <c r="BG20" s="608"/>
      <c r="BH20" s="608"/>
      <c r="BI20" s="608"/>
      <c r="BJ20" s="608"/>
      <c r="BK20" s="608"/>
      <c r="BL20" s="608"/>
      <c r="BM20" s="608"/>
      <c r="BN20" s="608"/>
      <c r="BO20" s="608"/>
      <c r="BP20" s="608"/>
      <c r="BQ20" s="608"/>
      <c r="BR20" s="608"/>
      <c r="BS20" s="608"/>
      <c r="BT20" s="608"/>
      <c r="BU20" s="608"/>
      <c r="BV20" s="608"/>
      <c r="BW20" s="608"/>
      <c r="BX20" s="608"/>
      <c r="BY20" s="608"/>
      <c r="BZ20" s="608"/>
      <c r="CA20" s="608"/>
      <c r="CB20" s="608"/>
      <c r="CC20" s="608"/>
      <c r="CD20" s="608"/>
      <c r="CE20" s="608"/>
      <c r="CF20" s="608"/>
      <c r="CG20" s="608"/>
      <c r="CH20" s="608"/>
      <c r="CI20" s="608"/>
      <c r="CJ20" s="608"/>
      <c r="CK20" s="608"/>
      <c r="CL20" s="608"/>
      <c r="CM20" s="608"/>
      <c r="CN20" s="608"/>
      <c r="CO20" s="608"/>
      <c r="CP20" s="608"/>
      <c r="CQ20" s="608"/>
      <c r="CR20" s="609"/>
      <c r="CS20" s="170"/>
      <c r="CT20" s="499"/>
    </row>
    <row r="21" spans="1:98" ht="26.1" customHeight="1">
      <c r="A21" s="456"/>
      <c r="C21" s="466"/>
      <c r="D21" s="467"/>
      <c r="E21" s="467"/>
      <c r="F21" s="467"/>
      <c r="G21" s="468"/>
      <c r="H21" s="489"/>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1"/>
      <c r="AH21" s="500"/>
      <c r="AI21" s="501"/>
      <c r="AJ21" s="501"/>
      <c r="AK21" s="501"/>
      <c r="AL21" s="607"/>
      <c r="AM21" s="608"/>
      <c r="AN21" s="608"/>
      <c r="AO21" s="608"/>
      <c r="AP21" s="608"/>
      <c r="AQ21" s="608"/>
      <c r="AR21" s="608"/>
      <c r="AS21" s="608"/>
      <c r="AT21" s="608"/>
      <c r="AU21" s="608"/>
      <c r="AV21" s="608"/>
      <c r="AW21" s="608"/>
      <c r="AX21" s="608"/>
      <c r="AY21" s="608"/>
      <c r="AZ21" s="608"/>
      <c r="BA21" s="608"/>
      <c r="BB21" s="608"/>
      <c r="BC21" s="608"/>
      <c r="BD21" s="608"/>
      <c r="BE21" s="608"/>
      <c r="BF21" s="608"/>
      <c r="BG21" s="608"/>
      <c r="BH21" s="608"/>
      <c r="BI21" s="608"/>
      <c r="BJ21" s="608"/>
      <c r="BK21" s="608"/>
      <c r="BL21" s="608"/>
      <c r="BM21" s="608"/>
      <c r="BN21" s="608"/>
      <c r="BO21" s="608"/>
      <c r="BP21" s="608"/>
      <c r="BQ21" s="608"/>
      <c r="BR21" s="608"/>
      <c r="BS21" s="608"/>
      <c r="BT21" s="608"/>
      <c r="BU21" s="608"/>
      <c r="BV21" s="608"/>
      <c r="BW21" s="608"/>
      <c r="BX21" s="608"/>
      <c r="BY21" s="608"/>
      <c r="BZ21" s="608"/>
      <c r="CA21" s="608"/>
      <c r="CB21" s="608"/>
      <c r="CC21" s="608"/>
      <c r="CD21" s="608"/>
      <c r="CE21" s="608"/>
      <c r="CF21" s="608"/>
      <c r="CG21" s="608"/>
      <c r="CH21" s="608"/>
      <c r="CI21" s="608"/>
      <c r="CJ21" s="608"/>
      <c r="CK21" s="608"/>
      <c r="CL21" s="608"/>
      <c r="CM21" s="608"/>
      <c r="CN21" s="608"/>
      <c r="CO21" s="608"/>
      <c r="CP21" s="608"/>
      <c r="CQ21" s="608"/>
      <c r="CR21" s="609"/>
      <c r="CS21" s="170"/>
      <c r="CT21" s="499"/>
    </row>
    <row r="22" spans="1:98" ht="12" customHeight="1">
      <c r="A22" s="456"/>
      <c r="C22" s="463" t="s">
        <v>279</v>
      </c>
      <c r="D22" s="464"/>
      <c r="E22" s="464"/>
      <c r="F22" s="464"/>
      <c r="G22" s="465"/>
      <c r="H22" s="469" t="str">
        <f>PHONETIC(H23)</f>
        <v/>
      </c>
      <c r="I22" s="470"/>
      <c r="J22" s="470"/>
      <c r="K22" s="470"/>
      <c r="L22" s="470"/>
      <c r="M22" s="470"/>
      <c r="N22" s="470"/>
      <c r="O22" s="470"/>
      <c r="P22" s="470"/>
      <c r="Q22" s="470"/>
      <c r="R22" s="470"/>
      <c r="S22" s="470"/>
      <c r="T22" s="470"/>
      <c r="U22" s="470"/>
      <c r="V22" s="470"/>
      <c r="W22" s="470"/>
      <c r="X22" s="470"/>
      <c r="Y22" s="470"/>
      <c r="Z22" s="470"/>
      <c r="AA22" s="470"/>
      <c r="AB22" s="470"/>
      <c r="AC22" s="470"/>
      <c r="AD22" s="470"/>
      <c r="AE22" s="470"/>
      <c r="AF22" s="470"/>
      <c r="AG22" s="471"/>
      <c r="AH22" s="500"/>
      <c r="AI22" s="501"/>
      <c r="AJ22" s="501"/>
      <c r="AK22" s="501"/>
      <c r="AL22" s="607"/>
      <c r="AM22" s="608"/>
      <c r="AN22" s="608"/>
      <c r="AO22" s="608"/>
      <c r="AP22" s="608"/>
      <c r="AQ22" s="608"/>
      <c r="AR22" s="608"/>
      <c r="AS22" s="608"/>
      <c r="AT22" s="608"/>
      <c r="AU22" s="608"/>
      <c r="AV22" s="608"/>
      <c r="AW22" s="608"/>
      <c r="AX22" s="608"/>
      <c r="AY22" s="608"/>
      <c r="AZ22" s="608"/>
      <c r="BA22" s="608"/>
      <c r="BB22" s="608"/>
      <c r="BC22" s="608"/>
      <c r="BD22" s="608"/>
      <c r="BE22" s="608"/>
      <c r="BF22" s="608"/>
      <c r="BG22" s="608"/>
      <c r="BH22" s="608"/>
      <c r="BI22" s="608"/>
      <c r="BJ22" s="608"/>
      <c r="BK22" s="608"/>
      <c r="BL22" s="608"/>
      <c r="BM22" s="608"/>
      <c r="BN22" s="608"/>
      <c r="BO22" s="608"/>
      <c r="BP22" s="608"/>
      <c r="BQ22" s="608"/>
      <c r="BR22" s="608"/>
      <c r="BS22" s="608"/>
      <c r="BT22" s="608"/>
      <c r="BU22" s="608"/>
      <c r="BV22" s="608"/>
      <c r="BW22" s="608"/>
      <c r="BX22" s="608"/>
      <c r="BY22" s="608"/>
      <c r="BZ22" s="608"/>
      <c r="CA22" s="608"/>
      <c r="CB22" s="608"/>
      <c r="CC22" s="608"/>
      <c r="CD22" s="608"/>
      <c r="CE22" s="608"/>
      <c r="CF22" s="608"/>
      <c r="CG22" s="608"/>
      <c r="CH22" s="608"/>
      <c r="CI22" s="608"/>
      <c r="CJ22" s="608"/>
      <c r="CK22" s="608"/>
      <c r="CL22" s="608"/>
      <c r="CM22" s="608"/>
      <c r="CN22" s="608"/>
      <c r="CO22" s="608"/>
      <c r="CP22" s="608"/>
      <c r="CQ22" s="608"/>
      <c r="CR22" s="609"/>
      <c r="CS22" s="170"/>
      <c r="CT22" s="499"/>
    </row>
    <row r="23" spans="1:98" ht="26.1" customHeight="1">
      <c r="A23" s="456"/>
      <c r="C23" s="466"/>
      <c r="D23" s="467"/>
      <c r="E23" s="467"/>
      <c r="F23" s="467"/>
      <c r="G23" s="468"/>
      <c r="H23" s="489"/>
      <c r="I23" s="490"/>
      <c r="J23" s="490"/>
      <c r="K23" s="490"/>
      <c r="L23" s="490"/>
      <c r="M23" s="490"/>
      <c r="N23" s="490"/>
      <c r="O23" s="490"/>
      <c r="P23" s="490"/>
      <c r="Q23" s="490"/>
      <c r="R23" s="490"/>
      <c r="S23" s="490"/>
      <c r="T23" s="490"/>
      <c r="U23" s="490"/>
      <c r="V23" s="490"/>
      <c r="W23" s="490"/>
      <c r="X23" s="490"/>
      <c r="Y23" s="490"/>
      <c r="Z23" s="490"/>
      <c r="AA23" s="490"/>
      <c r="AB23" s="490"/>
      <c r="AC23" s="490"/>
      <c r="AD23" s="490"/>
      <c r="AE23" s="490"/>
      <c r="AF23" s="490"/>
      <c r="AG23" s="491"/>
      <c r="AH23" s="500"/>
      <c r="AI23" s="501"/>
      <c r="AJ23" s="501"/>
      <c r="AK23" s="501"/>
      <c r="AL23" s="607"/>
      <c r="AM23" s="608"/>
      <c r="AN23" s="608"/>
      <c r="AO23" s="608"/>
      <c r="AP23" s="608"/>
      <c r="AQ23" s="608"/>
      <c r="AR23" s="608"/>
      <c r="AS23" s="608"/>
      <c r="AT23" s="608"/>
      <c r="AU23" s="608"/>
      <c r="AV23" s="608"/>
      <c r="AW23" s="608"/>
      <c r="AX23" s="608"/>
      <c r="AY23" s="608"/>
      <c r="AZ23" s="608"/>
      <c r="BA23" s="608"/>
      <c r="BB23" s="608"/>
      <c r="BC23" s="608"/>
      <c r="BD23" s="608"/>
      <c r="BE23" s="608"/>
      <c r="BF23" s="608"/>
      <c r="BG23" s="608"/>
      <c r="BH23" s="608"/>
      <c r="BI23" s="608"/>
      <c r="BJ23" s="608"/>
      <c r="BK23" s="608"/>
      <c r="BL23" s="608"/>
      <c r="BM23" s="608"/>
      <c r="BN23" s="608"/>
      <c r="BO23" s="608"/>
      <c r="BP23" s="608"/>
      <c r="BQ23" s="608"/>
      <c r="BR23" s="608"/>
      <c r="BS23" s="608"/>
      <c r="BT23" s="608"/>
      <c r="BU23" s="608"/>
      <c r="BV23" s="608"/>
      <c r="BW23" s="608"/>
      <c r="BX23" s="608"/>
      <c r="BY23" s="608"/>
      <c r="BZ23" s="608"/>
      <c r="CA23" s="608"/>
      <c r="CB23" s="608"/>
      <c r="CC23" s="608"/>
      <c r="CD23" s="608"/>
      <c r="CE23" s="608"/>
      <c r="CF23" s="608"/>
      <c r="CG23" s="608"/>
      <c r="CH23" s="608"/>
      <c r="CI23" s="608"/>
      <c r="CJ23" s="608"/>
      <c r="CK23" s="608"/>
      <c r="CL23" s="608"/>
      <c r="CM23" s="608"/>
      <c r="CN23" s="608"/>
      <c r="CO23" s="608"/>
      <c r="CP23" s="608"/>
      <c r="CQ23" s="608"/>
      <c r="CR23" s="609"/>
      <c r="CS23" s="170"/>
      <c r="CT23" s="499"/>
    </row>
    <row r="24" spans="1:98" ht="12" customHeight="1">
      <c r="A24" s="456"/>
      <c r="C24" s="463" t="s">
        <v>310</v>
      </c>
      <c r="D24" s="464"/>
      <c r="E24" s="464"/>
      <c r="F24" s="464"/>
      <c r="G24" s="465"/>
      <c r="H24" s="469" t="str">
        <f>PHONETIC(H25)</f>
        <v/>
      </c>
      <c r="I24" s="470"/>
      <c r="J24" s="470"/>
      <c r="K24" s="470"/>
      <c r="L24" s="470"/>
      <c r="M24" s="470"/>
      <c r="N24" s="470"/>
      <c r="O24" s="470"/>
      <c r="P24" s="470"/>
      <c r="Q24" s="470"/>
      <c r="R24" s="470"/>
      <c r="S24" s="470"/>
      <c r="T24" s="470"/>
      <c r="U24" s="470"/>
      <c r="V24" s="470"/>
      <c r="W24" s="470"/>
      <c r="X24" s="470"/>
      <c r="Y24" s="470"/>
      <c r="Z24" s="470"/>
      <c r="AA24" s="470"/>
      <c r="AB24" s="470"/>
      <c r="AC24" s="470"/>
      <c r="AD24" s="470"/>
      <c r="AE24" s="470"/>
      <c r="AF24" s="470"/>
      <c r="AG24" s="471"/>
      <c r="AH24" s="500"/>
      <c r="AI24" s="501"/>
      <c r="AJ24" s="501"/>
      <c r="AK24" s="501"/>
      <c r="AL24" s="607"/>
      <c r="AM24" s="608"/>
      <c r="AN24" s="608"/>
      <c r="AO24" s="608"/>
      <c r="AP24" s="608"/>
      <c r="AQ24" s="608"/>
      <c r="AR24" s="608"/>
      <c r="AS24" s="608"/>
      <c r="AT24" s="608"/>
      <c r="AU24" s="608"/>
      <c r="AV24" s="608"/>
      <c r="AW24" s="608"/>
      <c r="AX24" s="608"/>
      <c r="AY24" s="608"/>
      <c r="AZ24" s="608"/>
      <c r="BA24" s="608"/>
      <c r="BB24" s="608"/>
      <c r="BC24" s="608"/>
      <c r="BD24" s="608"/>
      <c r="BE24" s="608"/>
      <c r="BF24" s="608"/>
      <c r="BG24" s="608"/>
      <c r="BH24" s="608"/>
      <c r="BI24" s="608"/>
      <c r="BJ24" s="608"/>
      <c r="BK24" s="608"/>
      <c r="BL24" s="608"/>
      <c r="BM24" s="608"/>
      <c r="BN24" s="608"/>
      <c r="BO24" s="608"/>
      <c r="BP24" s="608"/>
      <c r="BQ24" s="608"/>
      <c r="BR24" s="608"/>
      <c r="BS24" s="608"/>
      <c r="BT24" s="608"/>
      <c r="BU24" s="608"/>
      <c r="BV24" s="608"/>
      <c r="BW24" s="608"/>
      <c r="BX24" s="608"/>
      <c r="BY24" s="608"/>
      <c r="BZ24" s="608"/>
      <c r="CA24" s="608"/>
      <c r="CB24" s="608"/>
      <c r="CC24" s="608"/>
      <c r="CD24" s="608"/>
      <c r="CE24" s="608"/>
      <c r="CF24" s="608"/>
      <c r="CG24" s="608"/>
      <c r="CH24" s="608"/>
      <c r="CI24" s="608"/>
      <c r="CJ24" s="608"/>
      <c r="CK24" s="608"/>
      <c r="CL24" s="608"/>
      <c r="CM24" s="608"/>
      <c r="CN24" s="608"/>
      <c r="CO24" s="608"/>
      <c r="CP24" s="608"/>
      <c r="CQ24" s="608"/>
      <c r="CR24" s="609"/>
      <c r="CS24" s="170"/>
      <c r="CT24" s="499"/>
    </row>
    <row r="25" spans="1:98" ht="26.1" customHeight="1">
      <c r="A25" s="456"/>
      <c r="C25" s="466"/>
      <c r="D25" s="467"/>
      <c r="E25" s="467"/>
      <c r="F25" s="467"/>
      <c r="G25" s="468"/>
      <c r="H25" s="513"/>
      <c r="I25" s="514"/>
      <c r="J25" s="514"/>
      <c r="K25" s="514"/>
      <c r="L25" s="514"/>
      <c r="M25" s="514"/>
      <c r="N25" s="514"/>
      <c r="O25" s="514"/>
      <c r="P25" s="514"/>
      <c r="Q25" s="514"/>
      <c r="R25" s="514"/>
      <c r="S25" s="514"/>
      <c r="T25" s="514"/>
      <c r="U25" s="514"/>
      <c r="V25" s="514"/>
      <c r="W25" s="514"/>
      <c r="X25" s="514"/>
      <c r="Y25" s="514"/>
      <c r="Z25" s="514"/>
      <c r="AA25" s="514"/>
      <c r="AB25" s="514"/>
      <c r="AC25" s="514"/>
      <c r="AD25" s="514"/>
      <c r="AE25" s="514"/>
      <c r="AF25" s="514"/>
      <c r="AG25" s="515"/>
      <c r="AH25" s="500"/>
      <c r="AI25" s="501"/>
      <c r="AJ25" s="501"/>
      <c r="AK25" s="501"/>
      <c r="AL25" s="607"/>
      <c r="AM25" s="608"/>
      <c r="AN25" s="608"/>
      <c r="AO25" s="608"/>
      <c r="AP25" s="608"/>
      <c r="AQ25" s="608"/>
      <c r="AR25" s="608"/>
      <c r="AS25" s="608"/>
      <c r="AT25" s="608"/>
      <c r="AU25" s="608"/>
      <c r="AV25" s="608"/>
      <c r="AW25" s="608"/>
      <c r="AX25" s="608"/>
      <c r="AY25" s="608"/>
      <c r="AZ25" s="608"/>
      <c r="BA25" s="608"/>
      <c r="BB25" s="608"/>
      <c r="BC25" s="608"/>
      <c r="BD25" s="608"/>
      <c r="BE25" s="608"/>
      <c r="BF25" s="608"/>
      <c r="BG25" s="608"/>
      <c r="BH25" s="608"/>
      <c r="BI25" s="608"/>
      <c r="BJ25" s="608"/>
      <c r="BK25" s="608"/>
      <c r="BL25" s="608"/>
      <c r="BM25" s="608"/>
      <c r="BN25" s="608"/>
      <c r="BO25" s="608"/>
      <c r="BP25" s="608"/>
      <c r="BQ25" s="608"/>
      <c r="BR25" s="608"/>
      <c r="BS25" s="608"/>
      <c r="BT25" s="608"/>
      <c r="BU25" s="608"/>
      <c r="BV25" s="608"/>
      <c r="BW25" s="608"/>
      <c r="BX25" s="608"/>
      <c r="BY25" s="608"/>
      <c r="BZ25" s="608"/>
      <c r="CA25" s="608"/>
      <c r="CB25" s="608"/>
      <c r="CC25" s="608"/>
      <c r="CD25" s="608"/>
      <c r="CE25" s="608"/>
      <c r="CF25" s="608"/>
      <c r="CG25" s="608"/>
      <c r="CH25" s="608"/>
      <c r="CI25" s="608"/>
      <c r="CJ25" s="608"/>
      <c r="CK25" s="608"/>
      <c r="CL25" s="608"/>
      <c r="CM25" s="608"/>
      <c r="CN25" s="608"/>
      <c r="CO25" s="608"/>
      <c r="CP25" s="608"/>
      <c r="CQ25" s="608"/>
      <c r="CR25" s="609"/>
      <c r="CS25" s="170"/>
      <c r="CT25" s="499"/>
    </row>
    <row r="26" spans="1:98" ht="12" customHeight="1">
      <c r="A26" s="456"/>
      <c r="C26" s="463" t="s">
        <v>281</v>
      </c>
      <c r="D26" s="464"/>
      <c r="E26" s="464"/>
      <c r="F26" s="464"/>
      <c r="G26" s="465"/>
      <c r="H26" s="469" t="str">
        <f>PHONETIC(H27)</f>
        <v/>
      </c>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1"/>
      <c r="AH26" s="500"/>
      <c r="AI26" s="501"/>
      <c r="AJ26" s="501"/>
      <c r="AK26" s="501"/>
      <c r="AL26" s="607"/>
      <c r="AM26" s="608"/>
      <c r="AN26" s="608"/>
      <c r="AO26" s="608"/>
      <c r="AP26" s="608"/>
      <c r="AQ26" s="608"/>
      <c r="AR26" s="608"/>
      <c r="AS26" s="608"/>
      <c r="AT26" s="608"/>
      <c r="AU26" s="608"/>
      <c r="AV26" s="608"/>
      <c r="AW26" s="608"/>
      <c r="AX26" s="608"/>
      <c r="AY26" s="608"/>
      <c r="AZ26" s="608"/>
      <c r="BA26" s="608"/>
      <c r="BB26" s="608"/>
      <c r="BC26" s="608"/>
      <c r="BD26" s="608"/>
      <c r="BE26" s="608"/>
      <c r="BF26" s="608"/>
      <c r="BG26" s="608"/>
      <c r="BH26" s="608"/>
      <c r="BI26" s="608"/>
      <c r="BJ26" s="608"/>
      <c r="BK26" s="608"/>
      <c r="BL26" s="608"/>
      <c r="BM26" s="608"/>
      <c r="BN26" s="608"/>
      <c r="BO26" s="608"/>
      <c r="BP26" s="608"/>
      <c r="BQ26" s="608"/>
      <c r="BR26" s="608"/>
      <c r="BS26" s="608"/>
      <c r="BT26" s="608"/>
      <c r="BU26" s="608"/>
      <c r="BV26" s="608"/>
      <c r="BW26" s="608"/>
      <c r="BX26" s="608"/>
      <c r="BY26" s="608"/>
      <c r="BZ26" s="608"/>
      <c r="CA26" s="608"/>
      <c r="CB26" s="608"/>
      <c r="CC26" s="608"/>
      <c r="CD26" s="608"/>
      <c r="CE26" s="608"/>
      <c r="CF26" s="608"/>
      <c r="CG26" s="608"/>
      <c r="CH26" s="608"/>
      <c r="CI26" s="608"/>
      <c r="CJ26" s="608"/>
      <c r="CK26" s="608"/>
      <c r="CL26" s="608"/>
      <c r="CM26" s="608"/>
      <c r="CN26" s="608"/>
      <c r="CO26" s="608"/>
      <c r="CP26" s="608"/>
      <c r="CQ26" s="608"/>
      <c r="CR26" s="609"/>
      <c r="CS26" s="170"/>
      <c r="CT26" s="499"/>
    </row>
    <row r="27" spans="1:98" ht="26.1" customHeight="1">
      <c r="A27" s="456"/>
      <c r="C27" s="466"/>
      <c r="D27" s="467"/>
      <c r="E27" s="467"/>
      <c r="F27" s="467"/>
      <c r="G27" s="468"/>
      <c r="H27" s="489"/>
      <c r="I27" s="490"/>
      <c r="J27" s="490"/>
      <c r="K27" s="490"/>
      <c r="L27" s="490"/>
      <c r="M27" s="490"/>
      <c r="N27" s="490"/>
      <c r="O27" s="490"/>
      <c r="P27" s="490"/>
      <c r="Q27" s="490"/>
      <c r="R27" s="490"/>
      <c r="S27" s="490"/>
      <c r="T27" s="490"/>
      <c r="U27" s="490"/>
      <c r="V27" s="490"/>
      <c r="W27" s="490"/>
      <c r="X27" s="490"/>
      <c r="Y27" s="490"/>
      <c r="Z27" s="490"/>
      <c r="AA27" s="490"/>
      <c r="AB27" s="490"/>
      <c r="AC27" s="490"/>
      <c r="AD27" s="490"/>
      <c r="AE27" s="490"/>
      <c r="AF27" s="490"/>
      <c r="AG27" s="491"/>
      <c r="AH27" s="500"/>
      <c r="AI27" s="501"/>
      <c r="AJ27" s="501"/>
      <c r="AK27" s="501"/>
      <c r="AL27" s="607"/>
      <c r="AM27" s="608"/>
      <c r="AN27" s="608"/>
      <c r="AO27" s="608"/>
      <c r="AP27" s="608"/>
      <c r="AQ27" s="608"/>
      <c r="AR27" s="608"/>
      <c r="AS27" s="608"/>
      <c r="AT27" s="608"/>
      <c r="AU27" s="608"/>
      <c r="AV27" s="608"/>
      <c r="AW27" s="608"/>
      <c r="AX27" s="608"/>
      <c r="AY27" s="608"/>
      <c r="AZ27" s="608"/>
      <c r="BA27" s="608"/>
      <c r="BB27" s="608"/>
      <c r="BC27" s="608"/>
      <c r="BD27" s="608"/>
      <c r="BE27" s="608"/>
      <c r="BF27" s="608"/>
      <c r="BG27" s="608"/>
      <c r="BH27" s="608"/>
      <c r="BI27" s="608"/>
      <c r="BJ27" s="608"/>
      <c r="BK27" s="608"/>
      <c r="BL27" s="608"/>
      <c r="BM27" s="608"/>
      <c r="BN27" s="608"/>
      <c r="BO27" s="608"/>
      <c r="BP27" s="608"/>
      <c r="BQ27" s="608"/>
      <c r="BR27" s="608"/>
      <c r="BS27" s="608"/>
      <c r="BT27" s="608"/>
      <c r="BU27" s="608"/>
      <c r="BV27" s="608"/>
      <c r="BW27" s="608"/>
      <c r="BX27" s="608"/>
      <c r="BY27" s="608"/>
      <c r="BZ27" s="608"/>
      <c r="CA27" s="608"/>
      <c r="CB27" s="608"/>
      <c r="CC27" s="608"/>
      <c r="CD27" s="608"/>
      <c r="CE27" s="608"/>
      <c r="CF27" s="608"/>
      <c r="CG27" s="608"/>
      <c r="CH27" s="608"/>
      <c r="CI27" s="608"/>
      <c r="CJ27" s="608"/>
      <c r="CK27" s="608"/>
      <c r="CL27" s="608"/>
      <c r="CM27" s="608"/>
      <c r="CN27" s="608"/>
      <c r="CO27" s="608"/>
      <c r="CP27" s="608"/>
      <c r="CQ27" s="608"/>
      <c r="CR27" s="609"/>
      <c r="CS27" s="170"/>
      <c r="CT27" s="499"/>
    </row>
    <row r="28" spans="1:98" ht="12" customHeight="1">
      <c r="A28" s="456" t="s">
        <v>282</v>
      </c>
      <c r="C28" s="463" t="s">
        <v>283</v>
      </c>
      <c r="D28" s="464"/>
      <c r="E28" s="464"/>
      <c r="F28" s="464"/>
      <c r="G28" s="465"/>
      <c r="H28" s="469" t="str">
        <f>PHONETIC(H29)</f>
        <v/>
      </c>
      <c r="I28" s="470"/>
      <c r="J28" s="470"/>
      <c r="K28" s="470"/>
      <c r="L28" s="470"/>
      <c r="M28" s="470"/>
      <c r="N28" s="470"/>
      <c r="O28" s="470"/>
      <c r="P28" s="470"/>
      <c r="Q28" s="470"/>
      <c r="R28" s="470"/>
      <c r="S28" s="470"/>
      <c r="T28" s="470"/>
      <c r="U28" s="470"/>
      <c r="V28" s="470"/>
      <c r="W28" s="470"/>
      <c r="X28" s="470"/>
      <c r="Y28" s="470"/>
      <c r="Z28" s="470"/>
      <c r="AA28" s="470"/>
      <c r="AB28" s="470"/>
      <c r="AC28" s="470"/>
      <c r="AD28" s="470"/>
      <c r="AE28" s="470"/>
      <c r="AF28" s="470"/>
      <c r="AG28" s="471"/>
      <c r="AH28" s="500"/>
      <c r="AI28" s="501"/>
      <c r="AJ28" s="501"/>
      <c r="AK28" s="501"/>
      <c r="AL28" s="607"/>
      <c r="AM28" s="608"/>
      <c r="AN28" s="608"/>
      <c r="AO28" s="608"/>
      <c r="AP28" s="608"/>
      <c r="AQ28" s="608"/>
      <c r="AR28" s="608"/>
      <c r="AS28" s="608"/>
      <c r="AT28" s="608"/>
      <c r="AU28" s="608"/>
      <c r="AV28" s="608"/>
      <c r="AW28" s="608"/>
      <c r="AX28" s="608"/>
      <c r="AY28" s="608"/>
      <c r="AZ28" s="608"/>
      <c r="BA28" s="608"/>
      <c r="BB28" s="608"/>
      <c r="BC28" s="608"/>
      <c r="BD28" s="608"/>
      <c r="BE28" s="608"/>
      <c r="BF28" s="608"/>
      <c r="BG28" s="608"/>
      <c r="BH28" s="608"/>
      <c r="BI28" s="608"/>
      <c r="BJ28" s="608"/>
      <c r="BK28" s="608"/>
      <c r="BL28" s="608"/>
      <c r="BM28" s="608"/>
      <c r="BN28" s="608"/>
      <c r="BO28" s="608"/>
      <c r="BP28" s="608"/>
      <c r="BQ28" s="608"/>
      <c r="BR28" s="608"/>
      <c r="BS28" s="608"/>
      <c r="BT28" s="608"/>
      <c r="BU28" s="608"/>
      <c r="BV28" s="608"/>
      <c r="BW28" s="608"/>
      <c r="BX28" s="608"/>
      <c r="BY28" s="608"/>
      <c r="BZ28" s="608"/>
      <c r="CA28" s="608"/>
      <c r="CB28" s="608"/>
      <c r="CC28" s="608"/>
      <c r="CD28" s="608"/>
      <c r="CE28" s="608"/>
      <c r="CF28" s="608"/>
      <c r="CG28" s="608"/>
      <c r="CH28" s="608"/>
      <c r="CI28" s="608"/>
      <c r="CJ28" s="608"/>
      <c r="CK28" s="608"/>
      <c r="CL28" s="608"/>
      <c r="CM28" s="608"/>
      <c r="CN28" s="608"/>
      <c r="CO28" s="608"/>
      <c r="CP28" s="608"/>
      <c r="CQ28" s="608"/>
      <c r="CR28" s="609"/>
      <c r="CS28" s="170"/>
      <c r="CT28" s="499"/>
    </row>
    <row r="29" spans="1:98" ht="26.1" customHeight="1">
      <c r="A29" s="456"/>
      <c r="C29" s="466"/>
      <c r="D29" s="467"/>
      <c r="E29" s="467"/>
      <c r="F29" s="467"/>
      <c r="G29" s="468"/>
      <c r="H29" s="489"/>
      <c r="I29" s="490"/>
      <c r="J29" s="490"/>
      <c r="K29" s="490"/>
      <c r="L29" s="490"/>
      <c r="M29" s="490"/>
      <c r="N29" s="490"/>
      <c r="O29" s="490"/>
      <c r="P29" s="490"/>
      <c r="Q29" s="490"/>
      <c r="R29" s="490"/>
      <c r="S29" s="490"/>
      <c r="T29" s="490"/>
      <c r="U29" s="490"/>
      <c r="V29" s="490"/>
      <c r="W29" s="490"/>
      <c r="X29" s="490"/>
      <c r="Y29" s="490"/>
      <c r="Z29" s="490"/>
      <c r="AA29" s="490"/>
      <c r="AB29" s="490"/>
      <c r="AC29" s="490"/>
      <c r="AD29" s="490"/>
      <c r="AE29" s="490"/>
      <c r="AF29" s="490"/>
      <c r="AG29" s="491"/>
      <c r="AH29" s="500"/>
      <c r="AI29" s="501"/>
      <c r="AJ29" s="501"/>
      <c r="AK29" s="501"/>
      <c r="AL29" s="607"/>
      <c r="AM29" s="608"/>
      <c r="AN29" s="608"/>
      <c r="AO29" s="608"/>
      <c r="AP29" s="608"/>
      <c r="AQ29" s="608"/>
      <c r="AR29" s="608"/>
      <c r="AS29" s="608"/>
      <c r="AT29" s="608"/>
      <c r="AU29" s="608"/>
      <c r="AV29" s="608"/>
      <c r="AW29" s="608"/>
      <c r="AX29" s="608"/>
      <c r="AY29" s="608"/>
      <c r="AZ29" s="608"/>
      <c r="BA29" s="608"/>
      <c r="BB29" s="608"/>
      <c r="BC29" s="608"/>
      <c r="BD29" s="608"/>
      <c r="BE29" s="608"/>
      <c r="BF29" s="608"/>
      <c r="BG29" s="608"/>
      <c r="BH29" s="608"/>
      <c r="BI29" s="608"/>
      <c r="BJ29" s="608"/>
      <c r="BK29" s="608"/>
      <c r="BL29" s="608"/>
      <c r="BM29" s="608"/>
      <c r="BN29" s="608"/>
      <c r="BO29" s="608"/>
      <c r="BP29" s="608"/>
      <c r="BQ29" s="608"/>
      <c r="BR29" s="608"/>
      <c r="BS29" s="608"/>
      <c r="BT29" s="608"/>
      <c r="BU29" s="608"/>
      <c r="BV29" s="608"/>
      <c r="BW29" s="608"/>
      <c r="BX29" s="608"/>
      <c r="BY29" s="608"/>
      <c r="BZ29" s="608"/>
      <c r="CA29" s="608"/>
      <c r="CB29" s="608"/>
      <c r="CC29" s="608"/>
      <c r="CD29" s="608"/>
      <c r="CE29" s="608"/>
      <c r="CF29" s="608"/>
      <c r="CG29" s="608"/>
      <c r="CH29" s="608"/>
      <c r="CI29" s="608"/>
      <c r="CJ29" s="608"/>
      <c r="CK29" s="608"/>
      <c r="CL29" s="608"/>
      <c r="CM29" s="608"/>
      <c r="CN29" s="608"/>
      <c r="CO29" s="608"/>
      <c r="CP29" s="608"/>
      <c r="CQ29" s="608"/>
      <c r="CR29" s="609"/>
      <c r="CS29" s="170"/>
      <c r="CT29" s="499"/>
    </row>
    <row r="30" spans="1:98" ht="12" customHeight="1">
      <c r="A30" s="456"/>
      <c r="C30" s="463" t="s">
        <v>284</v>
      </c>
      <c r="D30" s="464"/>
      <c r="E30" s="464"/>
      <c r="F30" s="464"/>
      <c r="G30" s="465"/>
      <c r="H30" s="469" t="str">
        <f>PHONETIC(H31)</f>
        <v/>
      </c>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1"/>
      <c r="AH30" s="500"/>
      <c r="AI30" s="501"/>
      <c r="AJ30" s="501"/>
      <c r="AK30" s="501"/>
      <c r="AL30" s="607"/>
      <c r="AM30" s="608"/>
      <c r="AN30" s="608"/>
      <c r="AO30" s="608"/>
      <c r="AP30" s="608"/>
      <c r="AQ30" s="608"/>
      <c r="AR30" s="608"/>
      <c r="AS30" s="608"/>
      <c r="AT30" s="608"/>
      <c r="AU30" s="608"/>
      <c r="AV30" s="608"/>
      <c r="AW30" s="608"/>
      <c r="AX30" s="608"/>
      <c r="AY30" s="608"/>
      <c r="AZ30" s="608"/>
      <c r="BA30" s="608"/>
      <c r="BB30" s="608"/>
      <c r="BC30" s="608"/>
      <c r="BD30" s="608"/>
      <c r="BE30" s="608"/>
      <c r="BF30" s="608"/>
      <c r="BG30" s="608"/>
      <c r="BH30" s="608"/>
      <c r="BI30" s="608"/>
      <c r="BJ30" s="608"/>
      <c r="BK30" s="608"/>
      <c r="BL30" s="608"/>
      <c r="BM30" s="608"/>
      <c r="BN30" s="608"/>
      <c r="BO30" s="608"/>
      <c r="BP30" s="608"/>
      <c r="BQ30" s="608"/>
      <c r="BR30" s="608"/>
      <c r="BS30" s="608"/>
      <c r="BT30" s="608"/>
      <c r="BU30" s="608"/>
      <c r="BV30" s="608"/>
      <c r="BW30" s="608"/>
      <c r="BX30" s="608"/>
      <c r="BY30" s="608"/>
      <c r="BZ30" s="608"/>
      <c r="CA30" s="608"/>
      <c r="CB30" s="608"/>
      <c r="CC30" s="608"/>
      <c r="CD30" s="608"/>
      <c r="CE30" s="608"/>
      <c r="CF30" s="608"/>
      <c r="CG30" s="608"/>
      <c r="CH30" s="608"/>
      <c r="CI30" s="608"/>
      <c r="CJ30" s="608"/>
      <c r="CK30" s="608"/>
      <c r="CL30" s="608"/>
      <c r="CM30" s="608"/>
      <c r="CN30" s="608"/>
      <c r="CO30" s="608"/>
      <c r="CP30" s="608"/>
      <c r="CQ30" s="608"/>
      <c r="CR30" s="609"/>
      <c r="CS30" s="170"/>
    </row>
    <row r="31" spans="1:98" ht="26.1" customHeight="1">
      <c r="A31" s="456"/>
      <c r="C31" s="466"/>
      <c r="D31" s="467"/>
      <c r="E31" s="467"/>
      <c r="F31" s="467"/>
      <c r="G31" s="468"/>
      <c r="H31" s="489"/>
      <c r="I31" s="490"/>
      <c r="J31" s="490"/>
      <c r="K31" s="490"/>
      <c r="L31" s="490"/>
      <c r="M31" s="490"/>
      <c r="N31" s="490"/>
      <c r="O31" s="490"/>
      <c r="P31" s="490"/>
      <c r="Q31" s="490"/>
      <c r="R31" s="490"/>
      <c r="S31" s="490"/>
      <c r="T31" s="490"/>
      <c r="U31" s="490"/>
      <c r="V31" s="490"/>
      <c r="W31" s="490"/>
      <c r="X31" s="490"/>
      <c r="Y31" s="490"/>
      <c r="Z31" s="490"/>
      <c r="AA31" s="490"/>
      <c r="AB31" s="490"/>
      <c r="AC31" s="490"/>
      <c r="AD31" s="490"/>
      <c r="AE31" s="490"/>
      <c r="AF31" s="490"/>
      <c r="AG31" s="491"/>
      <c r="AH31" s="500"/>
      <c r="AI31" s="501"/>
      <c r="AJ31" s="501"/>
      <c r="AK31" s="501"/>
      <c r="AL31" s="607"/>
      <c r="AM31" s="608"/>
      <c r="AN31" s="608"/>
      <c r="AO31" s="608"/>
      <c r="AP31" s="608"/>
      <c r="AQ31" s="608"/>
      <c r="AR31" s="608"/>
      <c r="AS31" s="608"/>
      <c r="AT31" s="608"/>
      <c r="AU31" s="608"/>
      <c r="AV31" s="608"/>
      <c r="AW31" s="608"/>
      <c r="AX31" s="608"/>
      <c r="AY31" s="608"/>
      <c r="AZ31" s="608"/>
      <c r="BA31" s="608"/>
      <c r="BB31" s="608"/>
      <c r="BC31" s="608"/>
      <c r="BD31" s="608"/>
      <c r="BE31" s="608"/>
      <c r="BF31" s="608"/>
      <c r="BG31" s="608"/>
      <c r="BH31" s="608"/>
      <c r="BI31" s="608"/>
      <c r="BJ31" s="608"/>
      <c r="BK31" s="608"/>
      <c r="BL31" s="608"/>
      <c r="BM31" s="608"/>
      <c r="BN31" s="608"/>
      <c r="BO31" s="608"/>
      <c r="BP31" s="608"/>
      <c r="BQ31" s="608"/>
      <c r="BR31" s="608"/>
      <c r="BS31" s="608"/>
      <c r="BT31" s="608"/>
      <c r="BU31" s="608"/>
      <c r="BV31" s="608"/>
      <c r="BW31" s="608"/>
      <c r="BX31" s="608"/>
      <c r="BY31" s="608"/>
      <c r="BZ31" s="608"/>
      <c r="CA31" s="608"/>
      <c r="CB31" s="608"/>
      <c r="CC31" s="608"/>
      <c r="CD31" s="608"/>
      <c r="CE31" s="608"/>
      <c r="CF31" s="608"/>
      <c r="CG31" s="608"/>
      <c r="CH31" s="608"/>
      <c r="CI31" s="608"/>
      <c r="CJ31" s="608"/>
      <c r="CK31" s="608"/>
      <c r="CL31" s="608"/>
      <c r="CM31" s="608"/>
      <c r="CN31" s="608"/>
      <c r="CO31" s="608"/>
      <c r="CP31" s="608"/>
      <c r="CQ31" s="608"/>
      <c r="CR31" s="609"/>
      <c r="CS31" s="170"/>
      <c r="CT31" s="498" t="s">
        <v>285</v>
      </c>
    </row>
    <row r="32" spans="1:98" ht="12" customHeight="1">
      <c r="A32" s="456"/>
      <c r="C32" s="463" t="s">
        <v>286</v>
      </c>
      <c r="D32" s="464"/>
      <c r="E32" s="464"/>
      <c r="F32" s="464"/>
      <c r="G32" s="465"/>
      <c r="H32" s="469" t="str">
        <f>PHONETIC(H33)</f>
        <v/>
      </c>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1"/>
      <c r="AH32" s="500"/>
      <c r="AI32" s="501"/>
      <c r="AJ32" s="501"/>
      <c r="AK32" s="501"/>
      <c r="AL32" s="607"/>
      <c r="AM32" s="608"/>
      <c r="AN32" s="608"/>
      <c r="AO32" s="608"/>
      <c r="AP32" s="608"/>
      <c r="AQ32" s="608"/>
      <c r="AR32" s="608"/>
      <c r="AS32" s="608"/>
      <c r="AT32" s="608"/>
      <c r="AU32" s="608"/>
      <c r="AV32" s="608"/>
      <c r="AW32" s="608"/>
      <c r="AX32" s="608"/>
      <c r="AY32" s="608"/>
      <c r="AZ32" s="608"/>
      <c r="BA32" s="608"/>
      <c r="BB32" s="608"/>
      <c r="BC32" s="608"/>
      <c r="BD32" s="608"/>
      <c r="BE32" s="608"/>
      <c r="BF32" s="608"/>
      <c r="BG32" s="608"/>
      <c r="BH32" s="608"/>
      <c r="BI32" s="608"/>
      <c r="BJ32" s="608"/>
      <c r="BK32" s="608"/>
      <c r="BL32" s="608"/>
      <c r="BM32" s="608"/>
      <c r="BN32" s="608"/>
      <c r="BO32" s="608"/>
      <c r="BP32" s="608"/>
      <c r="BQ32" s="608"/>
      <c r="BR32" s="608"/>
      <c r="BS32" s="608"/>
      <c r="BT32" s="608"/>
      <c r="BU32" s="608"/>
      <c r="BV32" s="608"/>
      <c r="BW32" s="608"/>
      <c r="BX32" s="608"/>
      <c r="BY32" s="608"/>
      <c r="BZ32" s="608"/>
      <c r="CA32" s="608"/>
      <c r="CB32" s="608"/>
      <c r="CC32" s="608"/>
      <c r="CD32" s="608"/>
      <c r="CE32" s="608"/>
      <c r="CF32" s="608"/>
      <c r="CG32" s="608"/>
      <c r="CH32" s="608"/>
      <c r="CI32" s="608"/>
      <c r="CJ32" s="608"/>
      <c r="CK32" s="608"/>
      <c r="CL32" s="608"/>
      <c r="CM32" s="608"/>
      <c r="CN32" s="608"/>
      <c r="CO32" s="608"/>
      <c r="CP32" s="608"/>
      <c r="CQ32" s="608"/>
      <c r="CR32" s="609"/>
      <c r="CS32" s="170"/>
      <c r="CT32" s="498"/>
    </row>
    <row r="33" spans="1:98" ht="26.1" customHeight="1">
      <c r="A33" s="456"/>
      <c r="C33" s="466"/>
      <c r="D33" s="467"/>
      <c r="E33" s="467"/>
      <c r="F33" s="467"/>
      <c r="G33" s="468"/>
      <c r="H33" s="489"/>
      <c r="I33" s="490"/>
      <c r="J33" s="490"/>
      <c r="K33" s="490"/>
      <c r="L33" s="490"/>
      <c r="M33" s="490"/>
      <c r="N33" s="490"/>
      <c r="O33" s="490"/>
      <c r="P33" s="490"/>
      <c r="Q33" s="490"/>
      <c r="R33" s="490"/>
      <c r="S33" s="490"/>
      <c r="T33" s="490"/>
      <c r="U33" s="490"/>
      <c r="V33" s="490"/>
      <c r="W33" s="490"/>
      <c r="X33" s="490"/>
      <c r="Y33" s="490"/>
      <c r="Z33" s="490"/>
      <c r="AA33" s="490"/>
      <c r="AB33" s="490"/>
      <c r="AC33" s="490"/>
      <c r="AD33" s="490"/>
      <c r="AE33" s="490"/>
      <c r="AF33" s="490"/>
      <c r="AG33" s="491"/>
      <c r="AH33" s="500"/>
      <c r="AI33" s="501"/>
      <c r="AJ33" s="501"/>
      <c r="AK33" s="501"/>
      <c r="AL33" s="607"/>
      <c r="AM33" s="608"/>
      <c r="AN33" s="608"/>
      <c r="AO33" s="608"/>
      <c r="AP33" s="608"/>
      <c r="AQ33" s="608"/>
      <c r="AR33" s="608"/>
      <c r="AS33" s="608"/>
      <c r="AT33" s="608"/>
      <c r="AU33" s="608"/>
      <c r="AV33" s="608"/>
      <c r="AW33" s="608"/>
      <c r="AX33" s="608"/>
      <c r="AY33" s="608"/>
      <c r="AZ33" s="608"/>
      <c r="BA33" s="608"/>
      <c r="BB33" s="608"/>
      <c r="BC33" s="608"/>
      <c r="BD33" s="608"/>
      <c r="BE33" s="608"/>
      <c r="BF33" s="608"/>
      <c r="BG33" s="608"/>
      <c r="BH33" s="608"/>
      <c r="BI33" s="608"/>
      <c r="BJ33" s="608"/>
      <c r="BK33" s="608"/>
      <c r="BL33" s="608"/>
      <c r="BM33" s="608"/>
      <c r="BN33" s="608"/>
      <c r="BO33" s="608"/>
      <c r="BP33" s="608"/>
      <c r="BQ33" s="608"/>
      <c r="BR33" s="608"/>
      <c r="BS33" s="608"/>
      <c r="BT33" s="608"/>
      <c r="BU33" s="608"/>
      <c r="BV33" s="608"/>
      <c r="BW33" s="608"/>
      <c r="BX33" s="608"/>
      <c r="BY33" s="608"/>
      <c r="BZ33" s="608"/>
      <c r="CA33" s="608"/>
      <c r="CB33" s="608"/>
      <c r="CC33" s="608"/>
      <c r="CD33" s="608"/>
      <c r="CE33" s="608"/>
      <c r="CF33" s="608"/>
      <c r="CG33" s="608"/>
      <c r="CH33" s="608"/>
      <c r="CI33" s="608"/>
      <c r="CJ33" s="608"/>
      <c r="CK33" s="608"/>
      <c r="CL33" s="608"/>
      <c r="CM33" s="608"/>
      <c r="CN33" s="608"/>
      <c r="CO33" s="608"/>
      <c r="CP33" s="608"/>
      <c r="CQ33" s="608"/>
      <c r="CR33" s="609"/>
      <c r="CS33" s="170"/>
      <c r="CT33" s="498"/>
    </row>
    <row r="34" spans="1:98" ht="12" customHeight="1">
      <c r="A34" s="456"/>
      <c r="C34" s="463" t="s">
        <v>287</v>
      </c>
      <c r="D34" s="464"/>
      <c r="E34" s="464"/>
      <c r="F34" s="464"/>
      <c r="G34" s="465"/>
      <c r="H34" s="469" t="str">
        <f>PHONETIC(H35)</f>
        <v/>
      </c>
      <c r="I34" s="470"/>
      <c r="J34" s="470"/>
      <c r="K34" s="470"/>
      <c r="L34" s="470"/>
      <c r="M34" s="470"/>
      <c r="N34" s="470"/>
      <c r="O34" s="470"/>
      <c r="P34" s="470"/>
      <c r="Q34" s="470"/>
      <c r="R34" s="470"/>
      <c r="S34" s="470"/>
      <c r="T34" s="470"/>
      <c r="U34" s="470"/>
      <c r="V34" s="470"/>
      <c r="W34" s="470"/>
      <c r="X34" s="470"/>
      <c r="Y34" s="470"/>
      <c r="Z34" s="470"/>
      <c r="AA34" s="470"/>
      <c r="AB34" s="470"/>
      <c r="AC34" s="470"/>
      <c r="AD34" s="470"/>
      <c r="AE34" s="470"/>
      <c r="AF34" s="470"/>
      <c r="AG34" s="471"/>
      <c r="AH34" s="500"/>
      <c r="AI34" s="501"/>
      <c r="AJ34" s="501"/>
      <c r="AK34" s="501"/>
      <c r="AL34" s="607"/>
      <c r="AM34" s="608"/>
      <c r="AN34" s="608"/>
      <c r="AO34" s="608"/>
      <c r="AP34" s="608"/>
      <c r="AQ34" s="608"/>
      <c r="AR34" s="608"/>
      <c r="AS34" s="608"/>
      <c r="AT34" s="608"/>
      <c r="AU34" s="608"/>
      <c r="AV34" s="608"/>
      <c r="AW34" s="608"/>
      <c r="AX34" s="608"/>
      <c r="AY34" s="608"/>
      <c r="AZ34" s="608"/>
      <c r="BA34" s="608"/>
      <c r="BB34" s="608"/>
      <c r="BC34" s="608"/>
      <c r="BD34" s="608"/>
      <c r="BE34" s="608"/>
      <c r="BF34" s="608"/>
      <c r="BG34" s="608"/>
      <c r="BH34" s="608"/>
      <c r="BI34" s="608"/>
      <c r="BJ34" s="608"/>
      <c r="BK34" s="608"/>
      <c r="BL34" s="608"/>
      <c r="BM34" s="608"/>
      <c r="BN34" s="608"/>
      <c r="BO34" s="608"/>
      <c r="BP34" s="608"/>
      <c r="BQ34" s="608"/>
      <c r="BR34" s="608"/>
      <c r="BS34" s="608"/>
      <c r="BT34" s="608"/>
      <c r="BU34" s="608"/>
      <c r="BV34" s="608"/>
      <c r="BW34" s="608"/>
      <c r="BX34" s="608"/>
      <c r="BY34" s="608"/>
      <c r="BZ34" s="608"/>
      <c r="CA34" s="608"/>
      <c r="CB34" s="608"/>
      <c r="CC34" s="608"/>
      <c r="CD34" s="608"/>
      <c r="CE34" s="608"/>
      <c r="CF34" s="608"/>
      <c r="CG34" s="608"/>
      <c r="CH34" s="608"/>
      <c r="CI34" s="608"/>
      <c r="CJ34" s="608"/>
      <c r="CK34" s="608"/>
      <c r="CL34" s="608"/>
      <c r="CM34" s="608"/>
      <c r="CN34" s="608"/>
      <c r="CO34" s="608"/>
      <c r="CP34" s="608"/>
      <c r="CQ34" s="608"/>
      <c r="CR34" s="609"/>
      <c r="CS34" s="170"/>
      <c r="CT34" s="498"/>
    </row>
    <row r="35" spans="1:98" ht="26.1" customHeight="1">
      <c r="A35" s="456"/>
      <c r="C35" s="466"/>
      <c r="D35" s="467"/>
      <c r="E35" s="467"/>
      <c r="F35" s="467"/>
      <c r="G35" s="468"/>
      <c r="H35" s="489"/>
      <c r="I35" s="490"/>
      <c r="J35" s="490"/>
      <c r="K35" s="490"/>
      <c r="L35" s="490"/>
      <c r="M35" s="490"/>
      <c r="N35" s="490"/>
      <c r="O35" s="490"/>
      <c r="P35" s="490"/>
      <c r="Q35" s="490"/>
      <c r="R35" s="490"/>
      <c r="S35" s="490"/>
      <c r="T35" s="490"/>
      <c r="U35" s="490"/>
      <c r="V35" s="490"/>
      <c r="W35" s="490"/>
      <c r="X35" s="490"/>
      <c r="Y35" s="490"/>
      <c r="Z35" s="490"/>
      <c r="AA35" s="490"/>
      <c r="AB35" s="490"/>
      <c r="AC35" s="490"/>
      <c r="AD35" s="490"/>
      <c r="AE35" s="490"/>
      <c r="AF35" s="490"/>
      <c r="AG35" s="491"/>
      <c r="AH35" s="500"/>
      <c r="AI35" s="501"/>
      <c r="AJ35" s="501"/>
      <c r="AK35" s="501"/>
      <c r="AL35" s="607"/>
      <c r="AM35" s="608"/>
      <c r="AN35" s="608"/>
      <c r="AO35" s="608"/>
      <c r="AP35" s="608"/>
      <c r="AQ35" s="608"/>
      <c r="AR35" s="608"/>
      <c r="AS35" s="608"/>
      <c r="AT35" s="608"/>
      <c r="AU35" s="608"/>
      <c r="AV35" s="608"/>
      <c r="AW35" s="608"/>
      <c r="AX35" s="608"/>
      <c r="AY35" s="608"/>
      <c r="AZ35" s="608"/>
      <c r="BA35" s="608"/>
      <c r="BB35" s="608"/>
      <c r="BC35" s="608"/>
      <c r="BD35" s="608"/>
      <c r="BE35" s="608"/>
      <c r="BF35" s="608"/>
      <c r="BG35" s="608"/>
      <c r="BH35" s="608"/>
      <c r="BI35" s="608"/>
      <c r="BJ35" s="608"/>
      <c r="BK35" s="608"/>
      <c r="BL35" s="608"/>
      <c r="BM35" s="608"/>
      <c r="BN35" s="608"/>
      <c r="BO35" s="608"/>
      <c r="BP35" s="608"/>
      <c r="BQ35" s="608"/>
      <c r="BR35" s="608"/>
      <c r="BS35" s="608"/>
      <c r="BT35" s="608"/>
      <c r="BU35" s="608"/>
      <c r="BV35" s="608"/>
      <c r="BW35" s="608"/>
      <c r="BX35" s="608"/>
      <c r="BY35" s="608"/>
      <c r="BZ35" s="608"/>
      <c r="CA35" s="608"/>
      <c r="CB35" s="608"/>
      <c r="CC35" s="608"/>
      <c r="CD35" s="608"/>
      <c r="CE35" s="608"/>
      <c r="CF35" s="608"/>
      <c r="CG35" s="608"/>
      <c r="CH35" s="608"/>
      <c r="CI35" s="608"/>
      <c r="CJ35" s="608"/>
      <c r="CK35" s="608"/>
      <c r="CL35" s="608"/>
      <c r="CM35" s="608"/>
      <c r="CN35" s="608"/>
      <c r="CO35" s="608"/>
      <c r="CP35" s="608"/>
      <c r="CQ35" s="608"/>
      <c r="CR35" s="609"/>
      <c r="CS35" s="170"/>
      <c r="CT35" s="498"/>
    </row>
    <row r="36" spans="1:98" ht="12" customHeight="1">
      <c r="A36" s="456"/>
      <c r="C36" s="463" t="s">
        <v>288</v>
      </c>
      <c r="D36" s="464"/>
      <c r="E36" s="464"/>
      <c r="F36" s="464"/>
      <c r="G36" s="465"/>
      <c r="H36" s="469" t="str">
        <f>PHONETIC(H37)</f>
        <v/>
      </c>
      <c r="I36" s="470"/>
      <c r="J36" s="470"/>
      <c r="K36" s="470"/>
      <c r="L36" s="470"/>
      <c r="M36" s="470"/>
      <c r="N36" s="470"/>
      <c r="O36" s="470"/>
      <c r="P36" s="470"/>
      <c r="Q36" s="470"/>
      <c r="R36" s="470"/>
      <c r="S36" s="470"/>
      <c r="T36" s="470"/>
      <c r="U36" s="470"/>
      <c r="V36" s="470"/>
      <c r="W36" s="470"/>
      <c r="X36" s="470"/>
      <c r="Y36" s="470"/>
      <c r="Z36" s="470"/>
      <c r="AA36" s="470"/>
      <c r="AB36" s="470"/>
      <c r="AC36" s="470"/>
      <c r="AD36" s="470"/>
      <c r="AE36" s="470"/>
      <c r="AF36" s="470"/>
      <c r="AG36" s="471"/>
      <c r="AH36" s="500"/>
      <c r="AI36" s="501"/>
      <c r="AJ36" s="501"/>
      <c r="AK36" s="501"/>
      <c r="AL36" s="607"/>
      <c r="AM36" s="608"/>
      <c r="AN36" s="608"/>
      <c r="AO36" s="608"/>
      <c r="AP36" s="608"/>
      <c r="AQ36" s="608"/>
      <c r="AR36" s="608"/>
      <c r="AS36" s="608"/>
      <c r="AT36" s="608"/>
      <c r="AU36" s="608"/>
      <c r="AV36" s="608"/>
      <c r="AW36" s="608"/>
      <c r="AX36" s="608"/>
      <c r="AY36" s="608"/>
      <c r="AZ36" s="608"/>
      <c r="BA36" s="608"/>
      <c r="BB36" s="608"/>
      <c r="BC36" s="608"/>
      <c r="BD36" s="608"/>
      <c r="BE36" s="608"/>
      <c r="BF36" s="608"/>
      <c r="BG36" s="608"/>
      <c r="BH36" s="608"/>
      <c r="BI36" s="608"/>
      <c r="BJ36" s="608"/>
      <c r="BK36" s="608"/>
      <c r="BL36" s="608"/>
      <c r="BM36" s="608"/>
      <c r="BN36" s="608"/>
      <c r="BO36" s="608"/>
      <c r="BP36" s="608"/>
      <c r="BQ36" s="608"/>
      <c r="BR36" s="608"/>
      <c r="BS36" s="608"/>
      <c r="BT36" s="608"/>
      <c r="BU36" s="608"/>
      <c r="BV36" s="608"/>
      <c r="BW36" s="608"/>
      <c r="BX36" s="608"/>
      <c r="BY36" s="608"/>
      <c r="BZ36" s="608"/>
      <c r="CA36" s="608"/>
      <c r="CB36" s="608"/>
      <c r="CC36" s="608"/>
      <c r="CD36" s="608"/>
      <c r="CE36" s="608"/>
      <c r="CF36" s="608"/>
      <c r="CG36" s="608"/>
      <c r="CH36" s="608"/>
      <c r="CI36" s="608"/>
      <c r="CJ36" s="608"/>
      <c r="CK36" s="608"/>
      <c r="CL36" s="608"/>
      <c r="CM36" s="608"/>
      <c r="CN36" s="608"/>
      <c r="CO36" s="608"/>
      <c r="CP36" s="608"/>
      <c r="CQ36" s="608"/>
      <c r="CR36" s="609"/>
      <c r="CS36" s="170"/>
      <c r="CT36" s="498"/>
    </row>
    <row r="37" spans="1:98" ht="26.1" customHeight="1">
      <c r="A37" s="456"/>
      <c r="C37" s="466"/>
      <c r="D37" s="467"/>
      <c r="E37" s="467"/>
      <c r="F37" s="467"/>
      <c r="G37" s="468"/>
      <c r="H37" s="489"/>
      <c r="I37" s="490"/>
      <c r="J37" s="490"/>
      <c r="K37" s="490"/>
      <c r="L37" s="490"/>
      <c r="M37" s="490"/>
      <c r="N37" s="490"/>
      <c r="O37" s="490"/>
      <c r="P37" s="490"/>
      <c r="Q37" s="490"/>
      <c r="R37" s="490"/>
      <c r="S37" s="490"/>
      <c r="T37" s="490"/>
      <c r="U37" s="490"/>
      <c r="V37" s="490"/>
      <c r="W37" s="490"/>
      <c r="X37" s="490"/>
      <c r="Y37" s="490"/>
      <c r="Z37" s="490"/>
      <c r="AA37" s="490"/>
      <c r="AB37" s="490"/>
      <c r="AC37" s="490"/>
      <c r="AD37" s="490"/>
      <c r="AE37" s="490"/>
      <c r="AF37" s="490"/>
      <c r="AG37" s="491"/>
      <c r="AH37" s="500"/>
      <c r="AI37" s="501"/>
      <c r="AJ37" s="501"/>
      <c r="AK37" s="501"/>
      <c r="AL37" s="607"/>
      <c r="AM37" s="608"/>
      <c r="AN37" s="608"/>
      <c r="AO37" s="608"/>
      <c r="AP37" s="608"/>
      <c r="AQ37" s="608"/>
      <c r="AR37" s="608"/>
      <c r="AS37" s="608"/>
      <c r="AT37" s="608"/>
      <c r="AU37" s="608"/>
      <c r="AV37" s="608"/>
      <c r="AW37" s="608"/>
      <c r="AX37" s="608"/>
      <c r="AY37" s="608"/>
      <c r="AZ37" s="608"/>
      <c r="BA37" s="608"/>
      <c r="BB37" s="608"/>
      <c r="BC37" s="608"/>
      <c r="BD37" s="608"/>
      <c r="BE37" s="608"/>
      <c r="BF37" s="608"/>
      <c r="BG37" s="608"/>
      <c r="BH37" s="608"/>
      <c r="BI37" s="608"/>
      <c r="BJ37" s="608"/>
      <c r="BK37" s="608"/>
      <c r="BL37" s="608"/>
      <c r="BM37" s="608"/>
      <c r="BN37" s="608"/>
      <c r="BO37" s="608"/>
      <c r="BP37" s="608"/>
      <c r="BQ37" s="608"/>
      <c r="BR37" s="608"/>
      <c r="BS37" s="608"/>
      <c r="BT37" s="608"/>
      <c r="BU37" s="608"/>
      <c r="BV37" s="608"/>
      <c r="BW37" s="608"/>
      <c r="BX37" s="608"/>
      <c r="BY37" s="608"/>
      <c r="BZ37" s="608"/>
      <c r="CA37" s="608"/>
      <c r="CB37" s="608"/>
      <c r="CC37" s="608"/>
      <c r="CD37" s="608"/>
      <c r="CE37" s="608"/>
      <c r="CF37" s="608"/>
      <c r="CG37" s="608"/>
      <c r="CH37" s="608"/>
      <c r="CI37" s="608"/>
      <c r="CJ37" s="608"/>
      <c r="CK37" s="608"/>
      <c r="CL37" s="608"/>
      <c r="CM37" s="608"/>
      <c r="CN37" s="608"/>
      <c r="CO37" s="608"/>
      <c r="CP37" s="608"/>
      <c r="CQ37" s="608"/>
      <c r="CR37" s="609"/>
      <c r="CS37" s="170"/>
      <c r="CT37" s="498"/>
    </row>
    <row r="38" spans="1:98" ht="12" customHeight="1">
      <c r="A38" s="456"/>
      <c r="C38" s="463" t="s">
        <v>289</v>
      </c>
      <c r="D38" s="464"/>
      <c r="E38" s="464"/>
      <c r="F38" s="464"/>
      <c r="G38" s="465"/>
      <c r="H38" s="469" t="str">
        <f>PHONETIC(H39)</f>
        <v/>
      </c>
      <c r="I38" s="470"/>
      <c r="J38" s="470"/>
      <c r="K38" s="470"/>
      <c r="L38" s="470"/>
      <c r="M38" s="470"/>
      <c r="N38" s="470"/>
      <c r="O38" s="470"/>
      <c r="P38" s="470"/>
      <c r="Q38" s="470"/>
      <c r="R38" s="470"/>
      <c r="S38" s="470"/>
      <c r="T38" s="470"/>
      <c r="U38" s="470"/>
      <c r="V38" s="470"/>
      <c r="W38" s="470"/>
      <c r="X38" s="470"/>
      <c r="Y38" s="470"/>
      <c r="Z38" s="470"/>
      <c r="AA38" s="470"/>
      <c r="AB38" s="470"/>
      <c r="AC38" s="470"/>
      <c r="AD38" s="470"/>
      <c r="AE38" s="470"/>
      <c r="AF38" s="470"/>
      <c r="AG38" s="471"/>
      <c r="AH38" s="500"/>
      <c r="AI38" s="501"/>
      <c r="AJ38" s="501"/>
      <c r="AK38" s="501"/>
      <c r="AL38" s="607"/>
      <c r="AM38" s="608"/>
      <c r="AN38" s="608"/>
      <c r="AO38" s="608"/>
      <c r="AP38" s="608"/>
      <c r="AQ38" s="608"/>
      <c r="AR38" s="608"/>
      <c r="AS38" s="608"/>
      <c r="AT38" s="608"/>
      <c r="AU38" s="608"/>
      <c r="AV38" s="608"/>
      <c r="AW38" s="608"/>
      <c r="AX38" s="608"/>
      <c r="AY38" s="608"/>
      <c r="AZ38" s="608"/>
      <c r="BA38" s="608"/>
      <c r="BB38" s="608"/>
      <c r="BC38" s="608"/>
      <c r="BD38" s="608"/>
      <c r="BE38" s="608"/>
      <c r="BF38" s="608"/>
      <c r="BG38" s="608"/>
      <c r="BH38" s="608"/>
      <c r="BI38" s="608"/>
      <c r="BJ38" s="608"/>
      <c r="BK38" s="608"/>
      <c r="BL38" s="608"/>
      <c r="BM38" s="608"/>
      <c r="BN38" s="608"/>
      <c r="BO38" s="608"/>
      <c r="BP38" s="608"/>
      <c r="BQ38" s="608"/>
      <c r="BR38" s="608"/>
      <c r="BS38" s="608"/>
      <c r="BT38" s="608"/>
      <c r="BU38" s="608"/>
      <c r="BV38" s="608"/>
      <c r="BW38" s="608"/>
      <c r="BX38" s="608"/>
      <c r="BY38" s="608"/>
      <c r="BZ38" s="608"/>
      <c r="CA38" s="608"/>
      <c r="CB38" s="608"/>
      <c r="CC38" s="608"/>
      <c r="CD38" s="608"/>
      <c r="CE38" s="608"/>
      <c r="CF38" s="608"/>
      <c r="CG38" s="608"/>
      <c r="CH38" s="608"/>
      <c r="CI38" s="608"/>
      <c r="CJ38" s="608"/>
      <c r="CK38" s="608"/>
      <c r="CL38" s="608"/>
      <c r="CM38" s="608"/>
      <c r="CN38" s="608"/>
      <c r="CO38" s="608"/>
      <c r="CP38" s="608"/>
      <c r="CQ38" s="608"/>
      <c r="CR38" s="609"/>
      <c r="CS38" s="170"/>
      <c r="CT38" s="498"/>
    </row>
    <row r="39" spans="1:98" ht="26.1" customHeight="1">
      <c r="A39" s="456"/>
      <c r="C39" s="466"/>
      <c r="D39" s="467"/>
      <c r="E39" s="467"/>
      <c r="F39" s="467"/>
      <c r="G39" s="468"/>
      <c r="H39" s="489"/>
      <c r="I39" s="490"/>
      <c r="J39" s="490"/>
      <c r="K39" s="490"/>
      <c r="L39" s="490"/>
      <c r="M39" s="490"/>
      <c r="N39" s="490"/>
      <c r="O39" s="490"/>
      <c r="P39" s="490"/>
      <c r="Q39" s="490"/>
      <c r="R39" s="490"/>
      <c r="S39" s="490"/>
      <c r="T39" s="490"/>
      <c r="U39" s="490"/>
      <c r="V39" s="490"/>
      <c r="W39" s="490"/>
      <c r="X39" s="490"/>
      <c r="Y39" s="490"/>
      <c r="Z39" s="490"/>
      <c r="AA39" s="490"/>
      <c r="AB39" s="490"/>
      <c r="AC39" s="490"/>
      <c r="AD39" s="490"/>
      <c r="AE39" s="490"/>
      <c r="AF39" s="490"/>
      <c r="AG39" s="491"/>
      <c r="AH39" s="500"/>
      <c r="AI39" s="501"/>
      <c r="AJ39" s="501"/>
      <c r="AK39" s="501"/>
      <c r="AL39" s="607"/>
      <c r="AM39" s="608"/>
      <c r="AN39" s="608"/>
      <c r="AO39" s="608"/>
      <c r="AP39" s="608"/>
      <c r="AQ39" s="608"/>
      <c r="AR39" s="608"/>
      <c r="AS39" s="608"/>
      <c r="AT39" s="608"/>
      <c r="AU39" s="608"/>
      <c r="AV39" s="608"/>
      <c r="AW39" s="608"/>
      <c r="AX39" s="608"/>
      <c r="AY39" s="608"/>
      <c r="AZ39" s="608"/>
      <c r="BA39" s="608"/>
      <c r="BB39" s="608"/>
      <c r="BC39" s="608"/>
      <c r="BD39" s="608"/>
      <c r="BE39" s="608"/>
      <c r="BF39" s="608"/>
      <c r="BG39" s="608"/>
      <c r="BH39" s="608"/>
      <c r="BI39" s="608"/>
      <c r="BJ39" s="608"/>
      <c r="BK39" s="608"/>
      <c r="BL39" s="608"/>
      <c r="BM39" s="608"/>
      <c r="BN39" s="608"/>
      <c r="BO39" s="608"/>
      <c r="BP39" s="608"/>
      <c r="BQ39" s="608"/>
      <c r="BR39" s="608"/>
      <c r="BS39" s="608"/>
      <c r="BT39" s="608"/>
      <c r="BU39" s="608"/>
      <c r="BV39" s="608"/>
      <c r="BW39" s="608"/>
      <c r="BX39" s="608"/>
      <c r="BY39" s="608"/>
      <c r="BZ39" s="608"/>
      <c r="CA39" s="608"/>
      <c r="CB39" s="608"/>
      <c r="CC39" s="608"/>
      <c r="CD39" s="608"/>
      <c r="CE39" s="608"/>
      <c r="CF39" s="608"/>
      <c r="CG39" s="608"/>
      <c r="CH39" s="608"/>
      <c r="CI39" s="608"/>
      <c r="CJ39" s="608"/>
      <c r="CK39" s="608"/>
      <c r="CL39" s="608"/>
      <c r="CM39" s="608"/>
      <c r="CN39" s="608"/>
      <c r="CO39" s="608"/>
      <c r="CP39" s="608"/>
      <c r="CQ39" s="608"/>
      <c r="CR39" s="609"/>
      <c r="CS39" s="170"/>
      <c r="CT39" s="498"/>
    </row>
    <row r="40" spans="1:98" ht="12" customHeight="1">
      <c r="A40" s="456"/>
      <c r="C40" s="463" t="s">
        <v>290</v>
      </c>
      <c r="D40" s="464"/>
      <c r="E40" s="464"/>
      <c r="F40" s="464"/>
      <c r="G40" s="465"/>
      <c r="H40" s="469" t="str">
        <f>PHONETIC(H41)</f>
        <v/>
      </c>
      <c r="I40" s="470"/>
      <c r="J40" s="470"/>
      <c r="K40" s="470"/>
      <c r="L40" s="470"/>
      <c r="M40" s="470"/>
      <c r="N40" s="470"/>
      <c r="O40" s="470"/>
      <c r="P40" s="470"/>
      <c r="Q40" s="470"/>
      <c r="R40" s="470"/>
      <c r="S40" s="470"/>
      <c r="T40" s="470"/>
      <c r="U40" s="470"/>
      <c r="V40" s="470"/>
      <c r="W40" s="470"/>
      <c r="X40" s="470"/>
      <c r="Y40" s="470"/>
      <c r="Z40" s="470"/>
      <c r="AA40" s="470"/>
      <c r="AB40" s="470"/>
      <c r="AC40" s="470"/>
      <c r="AD40" s="470"/>
      <c r="AE40" s="470"/>
      <c r="AF40" s="470"/>
      <c r="AG40" s="471"/>
      <c r="AH40" s="500"/>
      <c r="AI40" s="501"/>
      <c r="AJ40" s="501"/>
      <c r="AK40" s="501"/>
      <c r="AL40" s="607"/>
      <c r="AM40" s="608"/>
      <c r="AN40" s="608"/>
      <c r="AO40" s="608"/>
      <c r="AP40" s="608"/>
      <c r="AQ40" s="608"/>
      <c r="AR40" s="608"/>
      <c r="AS40" s="608"/>
      <c r="AT40" s="608"/>
      <c r="AU40" s="608"/>
      <c r="AV40" s="608"/>
      <c r="AW40" s="608"/>
      <c r="AX40" s="608"/>
      <c r="AY40" s="608"/>
      <c r="AZ40" s="608"/>
      <c r="BA40" s="608"/>
      <c r="BB40" s="608"/>
      <c r="BC40" s="608"/>
      <c r="BD40" s="608"/>
      <c r="BE40" s="608"/>
      <c r="BF40" s="608"/>
      <c r="BG40" s="608"/>
      <c r="BH40" s="608"/>
      <c r="BI40" s="608"/>
      <c r="BJ40" s="608"/>
      <c r="BK40" s="608"/>
      <c r="BL40" s="608"/>
      <c r="BM40" s="608"/>
      <c r="BN40" s="608"/>
      <c r="BO40" s="608"/>
      <c r="BP40" s="608"/>
      <c r="BQ40" s="608"/>
      <c r="BR40" s="608"/>
      <c r="BS40" s="608"/>
      <c r="BT40" s="608"/>
      <c r="BU40" s="608"/>
      <c r="BV40" s="608"/>
      <c r="BW40" s="608"/>
      <c r="BX40" s="608"/>
      <c r="BY40" s="608"/>
      <c r="BZ40" s="608"/>
      <c r="CA40" s="608"/>
      <c r="CB40" s="608"/>
      <c r="CC40" s="608"/>
      <c r="CD40" s="608"/>
      <c r="CE40" s="608"/>
      <c r="CF40" s="608"/>
      <c r="CG40" s="608"/>
      <c r="CH40" s="608"/>
      <c r="CI40" s="608"/>
      <c r="CJ40" s="608"/>
      <c r="CK40" s="608"/>
      <c r="CL40" s="608"/>
      <c r="CM40" s="608"/>
      <c r="CN40" s="608"/>
      <c r="CO40" s="608"/>
      <c r="CP40" s="608"/>
      <c r="CQ40" s="608"/>
      <c r="CR40" s="609"/>
      <c r="CS40" s="169"/>
      <c r="CT40" s="498"/>
    </row>
    <row r="41" spans="1:98" ht="26.1" customHeight="1">
      <c r="A41" s="456"/>
      <c r="C41" s="466"/>
      <c r="D41" s="467"/>
      <c r="E41" s="467"/>
      <c r="F41" s="467"/>
      <c r="G41" s="468"/>
      <c r="H41" s="489"/>
      <c r="I41" s="490"/>
      <c r="J41" s="490"/>
      <c r="K41" s="490"/>
      <c r="L41" s="490"/>
      <c r="M41" s="490"/>
      <c r="N41" s="490"/>
      <c r="O41" s="490"/>
      <c r="P41" s="490"/>
      <c r="Q41" s="490"/>
      <c r="R41" s="490"/>
      <c r="S41" s="490"/>
      <c r="T41" s="490"/>
      <c r="U41" s="490"/>
      <c r="V41" s="490"/>
      <c r="W41" s="490"/>
      <c r="X41" s="490"/>
      <c r="Y41" s="490"/>
      <c r="Z41" s="490"/>
      <c r="AA41" s="490"/>
      <c r="AB41" s="490"/>
      <c r="AC41" s="490"/>
      <c r="AD41" s="490"/>
      <c r="AE41" s="490"/>
      <c r="AF41" s="490"/>
      <c r="AG41" s="491"/>
      <c r="AH41" s="500"/>
      <c r="AI41" s="501"/>
      <c r="AJ41" s="501"/>
      <c r="AK41" s="501"/>
      <c r="AL41" s="607"/>
      <c r="AM41" s="608"/>
      <c r="AN41" s="608"/>
      <c r="AO41" s="608"/>
      <c r="AP41" s="608"/>
      <c r="AQ41" s="608"/>
      <c r="AR41" s="608"/>
      <c r="AS41" s="608"/>
      <c r="AT41" s="608"/>
      <c r="AU41" s="608"/>
      <c r="AV41" s="608"/>
      <c r="AW41" s="608"/>
      <c r="AX41" s="608"/>
      <c r="AY41" s="608"/>
      <c r="AZ41" s="608"/>
      <c r="BA41" s="608"/>
      <c r="BB41" s="608"/>
      <c r="BC41" s="608"/>
      <c r="BD41" s="608"/>
      <c r="BE41" s="608"/>
      <c r="BF41" s="608"/>
      <c r="BG41" s="608"/>
      <c r="BH41" s="608"/>
      <c r="BI41" s="608"/>
      <c r="BJ41" s="608"/>
      <c r="BK41" s="608"/>
      <c r="BL41" s="608"/>
      <c r="BM41" s="608"/>
      <c r="BN41" s="608"/>
      <c r="BO41" s="608"/>
      <c r="BP41" s="608"/>
      <c r="BQ41" s="608"/>
      <c r="BR41" s="608"/>
      <c r="BS41" s="608"/>
      <c r="BT41" s="608"/>
      <c r="BU41" s="608"/>
      <c r="BV41" s="608"/>
      <c r="BW41" s="608"/>
      <c r="BX41" s="608"/>
      <c r="BY41" s="608"/>
      <c r="BZ41" s="608"/>
      <c r="CA41" s="608"/>
      <c r="CB41" s="608"/>
      <c r="CC41" s="608"/>
      <c r="CD41" s="608"/>
      <c r="CE41" s="608"/>
      <c r="CF41" s="608"/>
      <c r="CG41" s="608"/>
      <c r="CH41" s="608"/>
      <c r="CI41" s="608"/>
      <c r="CJ41" s="608"/>
      <c r="CK41" s="608"/>
      <c r="CL41" s="608"/>
      <c r="CM41" s="608"/>
      <c r="CN41" s="608"/>
      <c r="CO41" s="608"/>
      <c r="CP41" s="608"/>
      <c r="CQ41" s="608"/>
      <c r="CR41" s="609"/>
      <c r="CS41" s="169"/>
      <c r="CT41" s="498"/>
    </row>
    <row r="42" spans="1:98" ht="12" customHeight="1">
      <c r="A42" s="456"/>
      <c r="C42" s="463" t="s">
        <v>291</v>
      </c>
      <c r="D42" s="464"/>
      <c r="E42" s="464"/>
      <c r="F42" s="464"/>
      <c r="G42" s="465"/>
      <c r="H42" s="469" t="str">
        <f>PHONETIC(H43)</f>
        <v/>
      </c>
      <c r="I42" s="470"/>
      <c r="J42" s="470"/>
      <c r="K42" s="470"/>
      <c r="L42" s="470"/>
      <c r="M42" s="470"/>
      <c r="N42" s="470"/>
      <c r="O42" s="470"/>
      <c r="P42" s="470"/>
      <c r="Q42" s="470"/>
      <c r="R42" s="470"/>
      <c r="S42" s="470"/>
      <c r="T42" s="470"/>
      <c r="U42" s="470"/>
      <c r="V42" s="470"/>
      <c r="W42" s="470"/>
      <c r="X42" s="470"/>
      <c r="Y42" s="470"/>
      <c r="Z42" s="470"/>
      <c r="AA42" s="470"/>
      <c r="AB42" s="470"/>
      <c r="AC42" s="470"/>
      <c r="AD42" s="470"/>
      <c r="AE42" s="470"/>
      <c r="AF42" s="470"/>
      <c r="AG42" s="471"/>
      <c r="AH42" s="500"/>
      <c r="AI42" s="501"/>
      <c r="AJ42" s="501"/>
      <c r="AK42" s="501"/>
      <c r="AL42" s="607"/>
      <c r="AM42" s="608"/>
      <c r="AN42" s="608"/>
      <c r="AO42" s="608"/>
      <c r="AP42" s="608"/>
      <c r="AQ42" s="608"/>
      <c r="AR42" s="608"/>
      <c r="AS42" s="608"/>
      <c r="AT42" s="608"/>
      <c r="AU42" s="608"/>
      <c r="AV42" s="608"/>
      <c r="AW42" s="608"/>
      <c r="AX42" s="608"/>
      <c r="AY42" s="608"/>
      <c r="AZ42" s="608"/>
      <c r="BA42" s="608"/>
      <c r="BB42" s="608"/>
      <c r="BC42" s="608"/>
      <c r="BD42" s="608"/>
      <c r="BE42" s="608"/>
      <c r="BF42" s="608"/>
      <c r="BG42" s="608"/>
      <c r="BH42" s="608"/>
      <c r="BI42" s="608"/>
      <c r="BJ42" s="608"/>
      <c r="BK42" s="608"/>
      <c r="BL42" s="608"/>
      <c r="BM42" s="608"/>
      <c r="BN42" s="608"/>
      <c r="BO42" s="608"/>
      <c r="BP42" s="608"/>
      <c r="BQ42" s="608"/>
      <c r="BR42" s="608"/>
      <c r="BS42" s="608"/>
      <c r="BT42" s="608"/>
      <c r="BU42" s="608"/>
      <c r="BV42" s="608"/>
      <c r="BW42" s="608"/>
      <c r="BX42" s="608"/>
      <c r="BY42" s="608"/>
      <c r="BZ42" s="608"/>
      <c r="CA42" s="608"/>
      <c r="CB42" s="608"/>
      <c r="CC42" s="608"/>
      <c r="CD42" s="608"/>
      <c r="CE42" s="608"/>
      <c r="CF42" s="608"/>
      <c r="CG42" s="608"/>
      <c r="CH42" s="608"/>
      <c r="CI42" s="608"/>
      <c r="CJ42" s="608"/>
      <c r="CK42" s="608"/>
      <c r="CL42" s="608"/>
      <c r="CM42" s="608"/>
      <c r="CN42" s="608"/>
      <c r="CO42" s="608"/>
      <c r="CP42" s="608"/>
      <c r="CQ42" s="608"/>
      <c r="CR42" s="609"/>
      <c r="CS42" s="169"/>
      <c r="CT42" s="498"/>
    </row>
    <row r="43" spans="1:98" ht="26.1" customHeight="1">
      <c r="A43" s="456"/>
      <c r="C43" s="466"/>
      <c r="D43" s="467"/>
      <c r="E43" s="467"/>
      <c r="F43" s="467"/>
      <c r="G43" s="468"/>
      <c r="H43" s="489"/>
      <c r="I43" s="490"/>
      <c r="J43" s="490"/>
      <c r="K43" s="490"/>
      <c r="L43" s="490"/>
      <c r="M43" s="490"/>
      <c r="N43" s="490"/>
      <c r="O43" s="490"/>
      <c r="P43" s="490"/>
      <c r="Q43" s="490"/>
      <c r="R43" s="490"/>
      <c r="S43" s="490"/>
      <c r="T43" s="490"/>
      <c r="U43" s="490"/>
      <c r="V43" s="490"/>
      <c r="W43" s="490"/>
      <c r="X43" s="490"/>
      <c r="Y43" s="490"/>
      <c r="Z43" s="490"/>
      <c r="AA43" s="490"/>
      <c r="AB43" s="490"/>
      <c r="AC43" s="490"/>
      <c r="AD43" s="490"/>
      <c r="AE43" s="490"/>
      <c r="AF43" s="490"/>
      <c r="AG43" s="491"/>
      <c r="AH43" s="500"/>
      <c r="AI43" s="501"/>
      <c r="AJ43" s="501"/>
      <c r="AK43" s="501"/>
      <c r="AL43" s="607"/>
      <c r="AM43" s="608"/>
      <c r="AN43" s="608"/>
      <c r="AO43" s="608"/>
      <c r="AP43" s="608"/>
      <c r="AQ43" s="608"/>
      <c r="AR43" s="608"/>
      <c r="AS43" s="608"/>
      <c r="AT43" s="608"/>
      <c r="AU43" s="608"/>
      <c r="AV43" s="608"/>
      <c r="AW43" s="608"/>
      <c r="AX43" s="608"/>
      <c r="AY43" s="608"/>
      <c r="AZ43" s="608"/>
      <c r="BA43" s="608"/>
      <c r="BB43" s="608"/>
      <c r="BC43" s="608"/>
      <c r="BD43" s="608"/>
      <c r="BE43" s="608"/>
      <c r="BF43" s="608"/>
      <c r="BG43" s="608"/>
      <c r="BH43" s="608"/>
      <c r="BI43" s="608"/>
      <c r="BJ43" s="608"/>
      <c r="BK43" s="608"/>
      <c r="BL43" s="608"/>
      <c r="BM43" s="608"/>
      <c r="BN43" s="608"/>
      <c r="BO43" s="608"/>
      <c r="BP43" s="608"/>
      <c r="BQ43" s="608"/>
      <c r="BR43" s="608"/>
      <c r="BS43" s="608"/>
      <c r="BT43" s="608"/>
      <c r="BU43" s="608"/>
      <c r="BV43" s="608"/>
      <c r="BW43" s="608"/>
      <c r="BX43" s="608"/>
      <c r="BY43" s="608"/>
      <c r="BZ43" s="608"/>
      <c r="CA43" s="608"/>
      <c r="CB43" s="608"/>
      <c r="CC43" s="608"/>
      <c r="CD43" s="608"/>
      <c r="CE43" s="608"/>
      <c r="CF43" s="608"/>
      <c r="CG43" s="608"/>
      <c r="CH43" s="608"/>
      <c r="CI43" s="608"/>
      <c r="CJ43" s="608"/>
      <c r="CK43" s="608"/>
      <c r="CL43" s="608"/>
      <c r="CM43" s="608"/>
      <c r="CN43" s="608"/>
      <c r="CO43" s="608"/>
      <c r="CP43" s="608"/>
      <c r="CQ43" s="608"/>
      <c r="CR43" s="609"/>
      <c r="CS43" s="169"/>
      <c r="CT43" s="498"/>
    </row>
    <row r="44" spans="1:98" ht="12" customHeight="1">
      <c r="A44" s="456"/>
      <c r="C44" s="463" t="s">
        <v>292</v>
      </c>
      <c r="D44" s="464"/>
      <c r="E44" s="464"/>
      <c r="F44" s="464"/>
      <c r="G44" s="465"/>
      <c r="H44" s="469" t="str">
        <f>PHONETIC(H45)</f>
        <v/>
      </c>
      <c r="I44" s="470"/>
      <c r="J44" s="470"/>
      <c r="K44" s="470"/>
      <c r="L44" s="470"/>
      <c r="M44" s="470"/>
      <c r="N44" s="470"/>
      <c r="O44" s="470"/>
      <c r="P44" s="470"/>
      <c r="Q44" s="470"/>
      <c r="R44" s="470"/>
      <c r="S44" s="470"/>
      <c r="T44" s="470"/>
      <c r="U44" s="470"/>
      <c r="V44" s="470"/>
      <c r="W44" s="470"/>
      <c r="X44" s="470"/>
      <c r="Y44" s="470"/>
      <c r="Z44" s="470"/>
      <c r="AA44" s="470"/>
      <c r="AB44" s="470"/>
      <c r="AC44" s="470"/>
      <c r="AD44" s="470"/>
      <c r="AE44" s="470"/>
      <c r="AF44" s="470"/>
      <c r="AG44" s="471"/>
      <c r="AH44" s="500"/>
      <c r="AI44" s="501"/>
      <c r="AJ44" s="501"/>
      <c r="AK44" s="501"/>
      <c r="AL44" s="607"/>
      <c r="AM44" s="608"/>
      <c r="AN44" s="608"/>
      <c r="AO44" s="608"/>
      <c r="AP44" s="608"/>
      <c r="AQ44" s="608"/>
      <c r="AR44" s="608"/>
      <c r="AS44" s="608"/>
      <c r="AT44" s="608"/>
      <c r="AU44" s="608"/>
      <c r="AV44" s="608"/>
      <c r="AW44" s="608"/>
      <c r="AX44" s="608"/>
      <c r="AY44" s="608"/>
      <c r="AZ44" s="608"/>
      <c r="BA44" s="608"/>
      <c r="BB44" s="608"/>
      <c r="BC44" s="608"/>
      <c r="BD44" s="608"/>
      <c r="BE44" s="608"/>
      <c r="BF44" s="608"/>
      <c r="BG44" s="608"/>
      <c r="BH44" s="608"/>
      <c r="BI44" s="608"/>
      <c r="BJ44" s="608"/>
      <c r="BK44" s="608"/>
      <c r="BL44" s="608"/>
      <c r="BM44" s="608"/>
      <c r="BN44" s="608"/>
      <c r="BO44" s="608"/>
      <c r="BP44" s="608"/>
      <c r="BQ44" s="608"/>
      <c r="BR44" s="608"/>
      <c r="BS44" s="608"/>
      <c r="BT44" s="608"/>
      <c r="BU44" s="608"/>
      <c r="BV44" s="608"/>
      <c r="BW44" s="608"/>
      <c r="BX44" s="608"/>
      <c r="BY44" s="608"/>
      <c r="BZ44" s="608"/>
      <c r="CA44" s="608"/>
      <c r="CB44" s="608"/>
      <c r="CC44" s="608"/>
      <c r="CD44" s="608"/>
      <c r="CE44" s="608"/>
      <c r="CF44" s="608"/>
      <c r="CG44" s="608"/>
      <c r="CH44" s="608"/>
      <c r="CI44" s="608"/>
      <c r="CJ44" s="608"/>
      <c r="CK44" s="608"/>
      <c r="CL44" s="608"/>
      <c r="CM44" s="608"/>
      <c r="CN44" s="608"/>
      <c r="CO44" s="608"/>
      <c r="CP44" s="608"/>
      <c r="CQ44" s="608"/>
      <c r="CR44" s="609"/>
      <c r="CS44" s="169"/>
      <c r="CT44" s="498"/>
    </row>
    <row r="45" spans="1:98" ht="26.1" customHeight="1">
      <c r="A45" s="456"/>
      <c r="C45" s="524"/>
      <c r="D45" s="525"/>
      <c r="E45" s="525"/>
      <c r="F45" s="525"/>
      <c r="G45" s="526"/>
      <c r="H45" s="489"/>
      <c r="I45" s="490"/>
      <c r="J45" s="490"/>
      <c r="K45" s="490"/>
      <c r="L45" s="490"/>
      <c r="M45" s="490"/>
      <c r="N45" s="490"/>
      <c r="O45" s="490"/>
      <c r="P45" s="490"/>
      <c r="Q45" s="490"/>
      <c r="R45" s="490"/>
      <c r="S45" s="490"/>
      <c r="T45" s="490"/>
      <c r="U45" s="490"/>
      <c r="V45" s="490"/>
      <c r="W45" s="490"/>
      <c r="X45" s="490"/>
      <c r="Y45" s="490"/>
      <c r="Z45" s="490"/>
      <c r="AA45" s="490"/>
      <c r="AB45" s="490"/>
      <c r="AC45" s="490"/>
      <c r="AD45" s="490"/>
      <c r="AE45" s="490"/>
      <c r="AF45" s="490"/>
      <c r="AG45" s="491"/>
      <c r="AH45" s="492"/>
      <c r="AI45" s="493"/>
      <c r="AJ45" s="493"/>
      <c r="AK45" s="493"/>
      <c r="AL45" s="610"/>
      <c r="AM45" s="611"/>
      <c r="AN45" s="611"/>
      <c r="AO45" s="611"/>
      <c r="AP45" s="611"/>
      <c r="AQ45" s="611"/>
      <c r="AR45" s="611"/>
      <c r="AS45" s="611"/>
      <c r="AT45" s="611"/>
      <c r="AU45" s="611"/>
      <c r="AV45" s="611"/>
      <c r="AW45" s="611"/>
      <c r="AX45" s="611"/>
      <c r="AY45" s="611"/>
      <c r="AZ45" s="611"/>
      <c r="BA45" s="611"/>
      <c r="BB45" s="611"/>
      <c r="BC45" s="611"/>
      <c r="BD45" s="611"/>
      <c r="BE45" s="611"/>
      <c r="BF45" s="611"/>
      <c r="BG45" s="611"/>
      <c r="BH45" s="611"/>
      <c r="BI45" s="611"/>
      <c r="BJ45" s="611"/>
      <c r="BK45" s="611"/>
      <c r="BL45" s="611"/>
      <c r="BM45" s="611"/>
      <c r="BN45" s="611"/>
      <c r="BO45" s="611"/>
      <c r="BP45" s="611"/>
      <c r="BQ45" s="611"/>
      <c r="BR45" s="611"/>
      <c r="BS45" s="611"/>
      <c r="BT45" s="611"/>
      <c r="BU45" s="611"/>
      <c r="BV45" s="611"/>
      <c r="BW45" s="611"/>
      <c r="BX45" s="611"/>
      <c r="BY45" s="611"/>
      <c r="BZ45" s="611"/>
      <c r="CA45" s="611"/>
      <c r="CB45" s="611"/>
      <c r="CC45" s="611"/>
      <c r="CD45" s="611"/>
      <c r="CE45" s="611"/>
      <c r="CF45" s="611"/>
      <c r="CG45" s="611"/>
      <c r="CH45" s="611"/>
      <c r="CI45" s="611"/>
      <c r="CJ45" s="611"/>
      <c r="CK45" s="611"/>
      <c r="CL45" s="611"/>
      <c r="CM45" s="611"/>
      <c r="CN45" s="611"/>
      <c r="CO45" s="611"/>
      <c r="CP45" s="611"/>
      <c r="CQ45" s="611"/>
      <c r="CR45" s="612"/>
      <c r="CS45" s="169"/>
      <c r="CT45" s="498"/>
    </row>
    <row r="46" spans="1:98" ht="12" customHeight="1">
      <c r="A46" s="456"/>
      <c r="C46" s="537" t="s">
        <v>231</v>
      </c>
      <c r="D46" s="537"/>
      <c r="E46" s="537"/>
      <c r="F46" s="537"/>
      <c r="G46" s="537"/>
      <c r="H46" s="537"/>
      <c r="I46" s="537"/>
      <c r="J46" s="537"/>
      <c r="K46" s="537"/>
      <c r="L46" s="537"/>
      <c r="M46" s="538" t="str">
        <f>PHONETIC(M47)</f>
        <v/>
      </c>
      <c r="N46" s="538"/>
      <c r="O46" s="538"/>
      <c r="P46" s="538"/>
      <c r="Q46" s="538"/>
      <c r="R46" s="538"/>
      <c r="S46" s="538"/>
      <c r="T46" s="538"/>
      <c r="U46" s="538"/>
      <c r="V46" s="538"/>
      <c r="W46" s="538"/>
      <c r="X46" s="538"/>
      <c r="Y46" s="538"/>
      <c r="Z46" s="538"/>
      <c r="AA46" s="538"/>
      <c r="AB46" s="538"/>
      <c r="AC46" s="538"/>
      <c r="AD46" s="538"/>
      <c r="AE46" s="538"/>
      <c r="AF46" s="538"/>
      <c r="AG46" s="538"/>
      <c r="AH46" s="538"/>
      <c r="AI46" s="538"/>
      <c r="AJ46" s="538"/>
      <c r="AK46" s="538"/>
      <c r="AL46" s="539" t="s">
        <v>311</v>
      </c>
      <c r="AM46" s="540"/>
      <c r="AN46" s="540"/>
      <c r="AO46" s="540"/>
      <c r="AP46" s="540"/>
      <c r="AQ46" s="540"/>
      <c r="AR46" s="540"/>
      <c r="AS46" s="540"/>
      <c r="AT46" s="540"/>
      <c r="AU46" s="540"/>
      <c r="AV46" s="540"/>
      <c r="AW46" s="540"/>
      <c r="AX46" s="541"/>
      <c r="AY46" s="594" t="s">
        <v>312</v>
      </c>
      <c r="AZ46" s="595"/>
      <c r="BA46" s="595"/>
      <c r="BB46" s="595"/>
      <c r="BC46" s="595"/>
      <c r="BD46" s="595"/>
      <c r="BE46" s="595"/>
      <c r="BF46" s="595"/>
      <c r="BG46" s="596"/>
      <c r="BH46" s="619"/>
      <c r="BI46" s="620"/>
      <c r="BJ46" s="620"/>
      <c r="BK46" s="620"/>
      <c r="BL46" s="620"/>
      <c r="BM46" s="620"/>
      <c r="BN46" s="620"/>
      <c r="BO46" s="620"/>
      <c r="BP46" s="620"/>
      <c r="BQ46" s="620"/>
      <c r="BR46" s="620"/>
      <c r="BS46" s="620"/>
      <c r="BT46" s="620"/>
      <c r="BU46" s="620"/>
      <c r="BV46" s="620"/>
      <c r="BW46" s="620"/>
      <c r="BX46" s="620"/>
      <c r="BY46" s="620"/>
      <c r="BZ46" s="620"/>
      <c r="CA46" s="620"/>
      <c r="CB46" s="620"/>
      <c r="CC46" s="620"/>
      <c r="CD46" s="620"/>
      <c r="CE46" s="620"/>
      <c r="CF46" s="620"/>
      <c r="CG46" s="620"/>
      <c r="CH46" s="620"/>
      <c r="CI46" s="620"/>
      <c r="CJ46" s="620"/>
      <c r="CK46" s="620"/>
      <c r="CL46" s="620"/>
      <c r="CM46" s="620"/>
      <c r="CN46" s="620"/>
      <c r="CO46" s="620"/>
      <c r="CP46" s="620"/>
      <c r="CQ46" s="620"/>
      <c r="CR46" s="621"/>
      <c r="CS46" s="169"/>
      <c r="CT46" s="498"/>
    </row>
    <row r="47" spans="1:98" ht="34.5" customHeight="1">
      <c r="A47" s="456"/>
      <c r="C47" s="537"/>
      <c r="D47" s="537"/>
      <c r="E47" s="537"/>
      <c r="F47" s="537"/>
      <c r="G47" s="537"/>
      <c r="H47" s="537"/>
      <c r="I47" s="537"/>
      <c r="J47" s="537"/>
      <c r="K47" s="537"/>
      <c r="L47" s="53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7"/>
      <c r="AJ47" s="527"/>
      <c r="AK47" s="527"/>
      <c r="AL47" s="622"/>
      <c r="AM47" s="623"/>
      <c r="AN47" s="623"/>
      <c r="AO47" s="623"/>
      <c r="AP47" s="623"/>
      <c r="AQ47" s="623"/>
      <c r="AR47" s="623"/>
      <c r="AS47" s="623"/>
      <c r="AT47" s="623"/>
      <c r="AU47" s="623"/>
      <c r="AV47" s="623"/>
      <c r="AW47" s="623"/>
      <c r="AX47" s="624"/>
      <c r="AY47" s="597"/>
      <c r="AZ47" s="598"/>
      <c r="BA47" s="598"/>
      <c r="BB47" s="598"/>
      <c r="BC47" s="598"/>
      <c r="BD47" s="598"/>
      <c r="BE47" s="598"/>
      <c r="BF47" s="598"/>
      <c r="BG47" s="599"/>
      <c r="BH47" s="616"/>
      <c r="BI47" s="617"/>
      <c r="BJ47" s="617"/>
      <c r="BK47" s="617"/>
      <c r="BL47" s="617"/>
      <c r="BM47" s="617"/>
      <c r="BN47" s="617"/>
      <c r="BO47" s="617"/>
      <c r="BP47" s="617"/>
      <c r="BQ47" s="617"/>
      <c r="BR47" s="617"/>
      <c r="BS47" s="617"/>
      <c r="BT47" s="617"/>
      <c r="BU47" s="617"/>
      <c r="BV47" s="617"/>
      <c r="BW47" s="617"/>
      <c r="BX47" s="617"/>
      <c r="BY47" s="617"/>
      <c r="BZ47" s="617"/>
      <c r="CA47" s="617"/>
      <c r="CB47" s="617"/>
      <c r="CC47" s="617"/>
      <c r="CD47" s="617"/>
      <c r="CE47" s="617"/>
      <c r="CF47" s="617"/>
      <c r="CG47" s="617"/>
      <c r="CH47" s="617"/>
      <c r="CI47" s="617"/>
      <c r="CJ47" s="617"/>
      <c r="CK47" s="617"/>
      <c r="CL47" s="617"/>
      <c r="CM47" s="617"/>
      <c r="CN47" s="617"/>
      <c r="CO47" s="617"/>
      <c r="CP47" s="617"/>
      <c r="CQ47" s="617"/>
      <c r="CR47" s="618"/>
      <c r="CT47" s="498"/>
    </row>
    <row r="48" spans="1:98" ht="12" customHeight="1">
      <c r="A48" s="178"/>
      <c r="C48" s="537" t="s">
        <v>314</v>
      </c>
      <c r="D48" s="537"/>
      <c r="E48" s="537"/>
      <c r="F48" s="537"/>
      <c r="G48" s="537"/>
      <c r="H48" s="537"/>
      <c r="I48" s="537"/>
      <c r="J48" s="537"/>
      <c r="K48" s="537"/>
      <c r="L48" s="537"/>
      <c r="M48" s="538" t="str">
        <f>PHONETIC(M49)</f>
        <v/>
      </c>
      <c r="N48" s="538"/>
      <c r="O48" s="538"/>
      <c r="P48" s="538"/>
      <c r="Q48" s="538"/>
      <c r="R48" s="538"/>
      <c r="S48" s="538"/>
      <c r="T48" s="538"/>
      <c r="U48" s="538"/>
      <c r="V48" s="538"/>
      <c r="W48" s="538"/>
      <c r="X48" s="538"/>
      <c r="Y48" s="538"/>
      <c r="Z48" s="538"/>
      <c r="AA48" s="538"/>
      <c r="AB48" s="538"/>
      <c r="AC48" s="538"/>
      <c r="AD48" s="538"/>
      <c r="AE48" s="538"/>
      <c r="AF48" s="538"/>
      <c r="AG48" s="538"/>
      <c r="AH48" s="538"/>
      <c r="AI48" s="538"/>
      <c r="AJ48" s="538"/>
      <c r="AK48" s="538"/>
      <c r="AL48" s="542" t="s">
        <v>313</v>
      </c>
      <c r="AM48" s="543"/>
      <c r="AN48" s="543"/>
      <c r="AO48" s="543"/>
      <c r="AP48" s="543"/>
      <c r="AQ48" s="543"/>
      <c r="AR48" s="543"/>
      <c r="AS48" s="543"/>
      <c r="AT48" s="543"/>
      <c r="AU48" s="543"/>
      <c r="AV48" s="543"/>
      <c r="AW48" s="543"/>
      <c r="AX48" s="544"/>
      <c r="AY48" s="199"/>
      <c r="AZ48" s="193"/>
      <c r="BA48" s="193"/>
      <c r="BB48" s="193"/>
      <c r="BC48" s="193"/>
      <c r="BD48" s="193"/>
      <c r="BE48" s="193"/>
      <c r="BF48" s="193"/>
      <c r="BG48" s="198"/>
      <c r="BH48" s="204" t="str">
        <f>PHONETIC(BH49)</f>
        <v/>
      </c>
      <c r="BI48" s="204"/>
      <c r="BJ48" s="204"/>
      <c r="BK48" s="204"/>
      <c r="BL48" s="204"/>
      <c r="BM48" s="204"/>
      <c r="BN48" s="204"/>
      <c r="BO48" s="204"/>
      <c r="BP48" s="204"/>
      <c r="BQ48" s="204"/>
      <c r="BR48" s="204"/>
      <c r="BS48" s="204"/>
      <c r="BT48" s="204"/>
      <c r="BU48" s="204"/>
      <c r="BV48" s="204"/>
      <c r="BW48" s="204"/>
      <c r="BX48" s="204"/>
      <c r="BY48" s="204"/>
      <c r="BZ48" s="204"/>
      <c r="CA48" s="204"/>
      <c r="CB48" s="204"/>
      <c r="CC48" s="204"/>
      <c r="CD48" s="204"/>
      <c r="CE48" s="204"/>
      <c r="CF48" s="204"/>
      <c r="CG48" s="204"/>
      <c r="CH48" s="204"/>
      <c r="CI48" s="204"/>
      <c r="CJ48" s="204"/>
      <c r="CK48" s="204"/>
      <c r="CL48" s="204"/>
      <c r="CM48" s="204"/>
      <c r="CN48" s="204"/>
      <c r="CO48" s="204"/>
      <c r="CP48" s="204"/>
      <c r="CQ48" s="204"/>
      <c r="CR48" s="205"/>
      <c r="CT48" s="498"/>
    </row>
    <row r="49" spans="1:98" ht="34.5" customHeight="1">
      <c r="A49" s="178"/>
      <c r="C49" s="537"/>
      <c r="D49" s="537"/>
      <c r="E49" s="537"/>
      <c r="F49" s="537"/>
      <c r="G49" s="537"/>
      <c r="H49" s="537"/>
      <c r="I49" s="537"/>
      <c r="J49" s="537"/>
      <c r="K49" s="537"/>
      <c r="L49" s="53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42"/>
      <c r="AM49" s="543"/>
      <c r="AN49" s="543"/>
      <c r="AO49" s="543"/>
      <c r="AP49" s="543"/>
      <c r="AQ49" s="543"/>
      <c r="AR49" s="543"/>
      <c r="AS49" s="543"/>
      <c r="AT49" s="543"/>
      <c r="AU49" s="543"/>
      <c r="AV49" s="543"/>
      <c r="AW49" s="543"/>
      <c r="AX49" s="544"/>
      <c r="AY49" s="200"/>
      <c r="AZ49" s="201"/>
      <c r="BA49" s="201"/>
      <c r="BB49" s="201"/>
      <c r="BC49" s="201"/>
      <c r="BD49" s="201"/>
      <c r="BE49" s="201"/>
      <c r="BF49" s="201"/>
      <c r="BG49" s="201"/>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c r="CM49" s="206"/>
      <c r="CN49" s="206"/>
      <c r="CO49" s="206"/>
      <c r="CP49" s="206"/>
      <c r="CQ49" s="206"/>
      <c r="CR49" s="207"/>
      <c r="CT49" s="498"/>
    </row>
    <row r="50" spans="1:98" ht="4.3499999999999996" customHeight="1">
      <c r="A50" s="178"/>
      <c r="CT50" s="179"/>
    </row>
    <row r="51" spans="1:98" ht="15.75" customHeight="1">
      <c r="A51" s="178"/>
      <c r="C51" s="578" t="s">
        <v>369</v>
      </c>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T51" s="179"/>
    </row>
    <row r="52" spans="1:98" ht="9.75" customHeight="1">
      <c r="A52" s="178"/>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T52" s="179"/>
    </row>
    <row r="108" ht="9.75" customHeight="1"/>
  </sheetData>
  <mergeCells count="108">
    <mergeCell ref="AI3:AO3"/>
    <mergeCell ref="C51:CR52"/>
    <mergeCell ref="AY46:BG47"/>
    <mergeCell ref="BH47:CR47"/>
    <mergeCell ref="BH46:CR46"/>
    <mergeCell ref="M49:AK49"/>
    <mergeCell ref="AL49:AX49"/>
    <mergeCell ref="M47:AK47"/>
    <mergeCell ref="AL47:AX47"/>
    <mergeCell ref="C46:L47"/>
    <mergeCell ref="H35:AG35"/>
    <mergeCell ref="C36:G37"/>
    <mergeCell ref="H36:AG36"/>
    <mergeCell ref="AH36:AK37"/>
    <mergeCell ref="H37:AG37"/>
    <mergeCell ref="AL46:AX46"/>
    <mergeCell ref="C48:L49"/>
    <mergeCell ref="M48:AK48"/>
    <mergeCell ref="AL48:AX48"/>
    <mergeCell ref="C42:G43"/>
    <mergeCell ref="H42:AG42"/>
    <mergeCell ref="AH42:AK43"/>
    <mergeCell ref="H43:AG43"/>
    <mergeCell ref="C44:G45"/>
    <mergeCell ref="H44:AG44"/>
    <mergeCell ref="AH44:AK45"/>
    <mergeCell ref="H45:AG45"/>
    <mergeCell ref="A28:A47"/>
    <mergeCell ref="C28:G29"/>
    <mergeCell ref="H28:AG28"/>
    <mergeCell ref="AH28:AK29"/>
    <mergeCell ref="H29:AG29"/>
    <mergeCell ref="C30:G31"/>
    <mergeCell ref="H30:AG30"/>
    <mergeCell ref="AH30:AK31"/>
    <mergeCell ref="H31:AG31"/>
    <mergeCell ref="C32:G33"/>
    <mergeCell ref="H32:AG32"/>
    <mergeCell ref="AH32:AK33"/>
    <mergeCell ref="H33:AG33"/>
    <mergeCell ref="C34:G35"/>
    <mergeCell ref="H34:AG34"/>
    <mergeCell ref="C38:G39"/>
    <mergeCell ref="H38:AG38"/>
    <mergeCell ref="AH38:AK39"/>
    <mergeCell ref="H39:AG39"/>
    <mergeCell ref="C40:G41"/>
    <mergeCell ref="H40:AG40"/>
    <mergeCell ref="AH40:AK41"/>
    <mergeCell ref="H41:AG41"/>
    <mergeCell ref="AH34:AK35"/>
    <mergeCell ref="A16:A27"/>
    <mergeCell ref="C16:G17"/>
    <mergeCell ref="H16:AG16"/>
    <mergeCell ref="AH16:AK17"/>
    <mergeCell ref="H17:AG17"/>
    <mergeCell ref="C18:G19"/>
    <mergeCell ref="C22:G23"/>
    <mergeCell ref="H22:AG22"/>
    <mergeCell ref="AH22:AK23"/>
    <mergeCell ref="H23:AG23"/>
    <mergeCell ref="C24:G25"/>
    <mergeCell ref="H24:AG24"/>
    <mergeCell ref="AH24:AK25"/>
    <mergeCell ref="H25:AG25"/>
    <mergeCell ref="H18:AG18"/>
    <mergeCell ref="AH18:AK19"/>
    <mergeCell ref="H19:AG19"/>
    <mergeCell ref="C20:G21"/>
    <mergeCell ref="H20:AG20"/>
    <mergeCell ref="AH20:AK21"/>
    <mergeCell ref="H21:AG21"/>
    <mergeCell ref="C26:G27"/>
    <mergeCell ref="H26:AG26"/>
    <mergeCell ref="AH26:AK27"/>
    <mergeCell ref="A5:A15"/>
    <mergeCell ref="H5:AG5"/>
    <mergeCell ref="C6:G7"/>
    <mergeCell ref="H6:AG6"/>
    <mergeCell ref="AH6:AK7"/>
    <mergeCell ref="C14:G15"/>
    <mergeCell ref="H14:AG14"/>
    <mergeCell ref="AH14:AK15"/>
    <mergeCell ref="H15:AG15"/>
    <mergeCell ref="CT6:CT29"/>
    <mergeCell ref="H7:AG7"/>
    <mergeCell ref="C8:G9"/>
    <mergeCell ref="H8:AG8"/>
    <mergeCell ref="AH8:AK9"/>
    <mergeCell ref="C1:AD3"/>
    <mergeCell ref="AP2:CO3"/>
    <mergeCell ref="CP2:CR3"/>
    <mergeCell ref="C4:G5"/>
    <mergeCell ref="H4:AG4"/>
    <mergeCell ref="AH4:AK5"/>
    <mergeCell ref="AL4:CR45"/>
    <mergeCell ref="H9:AG9"/>
    <mergeCell ref="C10:G11"/>
    <mergeCell ref="H10:AG10"/>
    <mergeCell ref="AH10:AK11"/>
    <mergeCell ref="H11:AG11"/>
    <mergeCell ref="C12:G13"/>
    <mergeCell ref="H12:AG12"/>
    <mergeCell ref="AH12:AK13"/>
    <mergeCell ref="H13:AG13"/>
    <mergeCell ref="H27:AG27"/>
    <mergeCell ref="CT31:CT49"/>
    <mergeCell ref="M46:AK46"/>
  </mergeCells>
  <phoneticPr fontId="6"/>
  <pageMargins left="0.31496062992125984" right="0" top="0.70866141732283472" bottom="0" header="0.35433070866141736" footer="0.19685039370078741"/>
  <pageSetup paperSize="8" scale="115" orientation="portrait" r:id="rId1"/>
  <headerFooter alignWithMargins="0">
    <oddHeader>&amp;C&amp;"ＭＳ ゴシック,標準"&amp;6▲</oddHeader>
  </headerFooter>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99"/>
  </sheetPr>
  <dimension ref="A1:L204"/>
  <sheetViews>
    <sheetView zoomScale="110" zoomScaleNormal="110" zoomScaleSheetLayoutView="100" zoomScalePageLayoutView="110" workbookViewId="0">
      <selection activeCell="I18" sqref="I18"/>
    </sheetView>
  </sheetViews>
  <sheetFormatPr defaultColWidth="8.875" defaultRowHeight="13.5"/>
  <cols>
    <col min="1" max="1" width="8.5" style="33" customWidth="1"/>
    <col min="2" max="2" width="15.875" style="35" customWidth="1"/>
    <col min="3" max="3" width="9.125" style="35" customWidth="1"/>
    <col min="4" max="5" width="22.5" style="35" customWidth="1"/>
    <col min="6" max="7" width="9.875" style="35" customWidth="1"/>
    <col min="8" max="16384" width="8.875" style="35"/>
  </cols>
  <sheetData>
    <row r="1" spans="1:12" ht="22.35" customHeight="1" thickBot="1">
      <c r="A1" s="428" t="s">
        <v>329</v>
      </c>
      <c r="B1" s="429"/>
    </row>
    <row r="2" spans="1:12" ht="17.100000000000001" customHeight="1">
      <c r="A2" s="213" t="s">
        <v>328</v>
      </c>
    </row>
    <row r="3" spans="1:12" ht="17.25">
      <c r="B3" s="34"/>
      <c r="D3" s="34"/>
      <c r="E3" s="34"/>
      <c r="F3" s="34"/>
      <c r="G3" s="36" t="s">
        <v>319</v>
      </c>
    </row>
    <row r="4" spans="1:12" ht="21.6" customHeight="1">
      <c r="B4" s="34"/>
      <c r="C4" s="413" t="s">
        <v>327</v>
      </c>
      <c r="D4" s="413"/>
      <c r="E4" s="413"/>
      <c r="F4" s="34"/>
      <c r="G4" s="36"/>
    </row>
    <row r="5" spans="1:12" ht="20.25" customHeight="1">
      <c r="B5" s="34"/>
      <c r="C5" s="413" t="s">
        <v>326</v>
      </c>
      <c r="D5" s="413"/>
      <c r="E5" s="413"/>
      <c r="F5" s="37"/>
      <c r="G5" s="36"/>
    </row>
    <row r="6" spans="1:12" ht="34.5" customHeight="1">
      <c r="A6" s="37"/>
      <c r="B6" s="34"/>
      <c r="C6" s="34"/>
      <c r="D6" s="38" t="s">
        <v>88</v>
      </c>
      <c r="E6" s="626">
        <f>入力画面!C3</f>
        <v>0</v>
      </c>
      <c r="F6" s="626"/>
      <c r="G6" s="39"/>
      <c r="H6" s="40"/>
      <c r="I6" s="40"/>
    </row>
    <row r="7" spans="1:12" ht="24.6" customHeight="1">
      <c r="D7" s="38" t="s">
        <v>89</v>
      </c>
      <c r="E7" s="625">
        <f>入力画面!C8</f>
        <v>0</v>
      </c>
      <c r="F7" s="625"/>
      <c r="H7" s="41"/>
      <c r="I7" s="41"/>
      <c r="J7" s="41"/>
      <c r="K7" s="41"/>
      <c r="L7" s="41"/>
    </row>
    <row r="8" spans="1:12" ht="9" customHeight="1">
      <c r="D8" s="38"/>
      <c r="H8" s="41"/>
      <c r="I8" s="41"/>
      <c r="J8" s="41"/>
      <c r="K8" s="41"/>
      <c r="L8" s="41"/>
    </row>
    <row r="9" spans="1:12" ht="18" customHeight="1">
      <c r="A9" s="42" t="s">
        <v>90</v>
      </c>
      <c r="B9" s="43" t="s">
        <v>91</v>
      </c>
      <c r="C9" s="44" t="s">
        <v>92</v>
      </c>
      <c r="D9" s="404" t="s">
        <v>93</v>
      </c>
      <c r="E9" s="405"/>
      <c r="F9" s="404" t="s">
        <v>94</v>
      </c>
      <c r="G9" s="406"/>
    </row>
    <row r="10" spans="1:12" ht="18.95" customHeight="1">
      <c r="A10" s="212" t="s">
        <v>325</v>
      </c>
      <c r="B10" s="214">
        <f>入力画面!C8</f>
        <v>0</v>
      </c>
      <c r="C10" s="211" t="s">
        <v>96</v>
      </c>
      <c r="D10" s="397" t="s">
        <v>97</v>
      </c>
      <c r="E10" s="398"/>
      <c r="F10" s="397"/>
      <c r="G10" s="399"/>
    </row>
    <row r="11" spans="1:12" ht="18.95" customHeight="1">
      <c r="A11" s="210" t="s">
        <v>98</v>
      </c>
      <c r="B11" s="215">
        <f>入力画面!C12</f>
        <v>0</v>
      </c>
      <c r="C11" s="50" t="s">
        <v>96</v>
      </c>
      <c r="D11" s="391" t="s">
        <v>97</v>
      </c>
      <c r="E11" s="392"/>
      <c r="F11" s="391"/>
      <c r="G11" s="393"/>
    </row>
    <row r="12" spans="1:12" ht="18.95" customHeight="1">
      <c r="A12" s="48">
        <v>1</v>
      </c>
      <c r="B12" s="216" t="str">
        <f t="shared" ref="B12:B31" si="0">IFERROR(VLOOKUP(VLOOKUP(A12,natu,3,0),buin,2,0),"")</f>
        <v/>
      </c>
      <c r="C12" s="50" t="s">
        <v>96</v>
      </c>
      <c r="D12" s="391" t="s">
        <v>97</v>
      </c>
      <c r="E12" s="392"/>
      <c r="F12" s="391"/>
      <c r="G12" s="393"/>
    </row>
    <row r="13" spans="1:12" ht="18.95" customHeight="1">
      <c r="A13" s="48">
        <v>2</v>
      </c>
      <c r="B13" s="216" t="str">
        <f t="shared" si="0"/>
        <v/>
      </c>
      <c r="C13" s="50" t="s">
        <v>96</v>
      </c>
      <c r="D13" s="391" t="s">
        <v>97</v>
      </c>
      <c r="E13" s="392"/>
      <c r="F13" s="391"/>
      <c r="G13" s="393"/>
    </row>
    <row r="14" spans="1:12" ht="18.95" customHeight="1">
      <c r="A14" s="48">
        <v>3</v>
      </c>
      <c r="B14" s="216" t="str">
        <f t="shared" si="0"/>
        <v/>
      </c>
      <c r="C14" s="50" t="s">
        <v>96</v>
      </c>
      <c r="D14" s="391" t="s">
        <v>97</v>
      </c>
      <c r="E14" s="392"/>
      <c r="F14" s="391"/>
      <c r="G14" s="393"/>
    </row>
    <row r="15" spans="1:12" ht="18.95" customHeight="1">
      <c r="A15" s="48">
        <v>4</v>
      </c>
      <c r="B15" s="216" t="str">
        <f t="shared" si="0"/>
        <v/>
      </c>
      <c r="C15" s="50" t="s">
        <v>96</v>
      </c>
      <c r="D15" s="391" t="s">
        <v>97</v>
      </c>
      <c r="E15" s="392"/>
      <c r="F15" s="391"/>
      <c r="G15" s="393"/>
    </row>
    <row r="16" spans="1:12" ht="18.95" customHeight="1">
      <c r="A16" s="48">
        <v>5</v>
      </c>
      <c r="B16" s="216" t="str">
        <f t="shared" si="0"/>
        <v/>
      </c>
      <c r="C16" s="50" t="s">
        <v>96</v>
      </c>
      <c r="D16" s="391" t="s">
        <v>97</v>
      </c>
      <c r="E16" s="392"/>
      <c r="F16" s="391"/>
      <c r="G16" s="393"/>
    </row>
    <row r="17" spans="1:7" ht="18.95" customHeight="1">
      <c r="A17" s="48">
        <v>6</v>
      </c>
      <c r="B17" s="216" t="str">
        <f t="shared" si="0"/>
        <v/>
      </c>
      <c r="C17" s="50" t="s">
        <v>96</v>
      </c>
      <c r="D17" s="391" t="s">
        <v>97</v>
      </c>
      <c r="E17" s="392"/>
      <c r="F17" s="391"/>
      <c r="G17" s="393"/>
    </row>
    <row r="18" spans="1:7" ht="18.95" customHeight="1">
      <c r="A18" s="48">
        <v>7</v>
      </c>
      <c r="B18" s="216" t="str">
        <f t="shared" si="0"/>
        <v/>
      </c>
      <c r="C18" s="50" t="s">
        <v>96</v>
      </c>
      <c r="D18" s="391" t="s">
        <v>97</v>
      </c>
      <c r="E18" s="392"/>
      <c r="F18" s="391"/>
      <c r="G18" s="393"/>
    </row>
    <row r="19" spans="1:7" ht="18.95" customHeight="1">
      <c r="A19" s="48">
        <v>8</v>
      </c>
      <c r="B19" s="216" t="str">
        <f t="shared" si="0"/>
        <v/>
      </c>
      <c r="C19" s="50" t="s">
        <v>96</v>
      </c>
      <c r="D19" s="391" t="s">
        <v>97</v>
      </c>
      <c r="E19" s="392"/>
      <c r="F19" s="391"/>
      <c r="G19" s="393"/>
    </row>
    <row r="20" spans="1:7" ht="18.95" customHeight="1">
      <c r="A20" s="48">
        <v>9</v>
      </c>
      <c r="B20" s="216" t="str">
        <f t="shared" si="0"/>
        <v/>
      </c>
      <c r="C20" s="50" t="s">
        <v>96</v>
      </c>
      <c r="D20" s="391" t="s">
        <v>97</v>
      </c>
      <c r="E20" s="392"/>
      <c r="F20" s="391"/>
      <c r="G20" s="393"/>
    </row>
    <row r="21" spans="1:7" ht="18.95" customHeight="1">
      <c r="A21" s="48">
        <v>10</v>
      </c>
      <c r="B21" s="216" t="str">
        <f t="shared" si="0"/>
        <v/>
      </c>
      <c r="C21" s="50" t="s">
        <v>96</v>
      </c>
      <c r="D21" s="391" t="s">
        <v>97</v>
      </c>
      <c r="E21" s="392"/>
      <c r="F21" s="391"/>
      <c r="G21" s="393"/>
    </row>
    <row r="22" spans="1:7" ht="18.95" customHeight="1">
      <c r="A22" s="48">
        <v>11</v>
      </c>
      <c r="B22" s="216" t="str">
        <f t="shared" si="0"/>
        <v/>
      </c>
      <c r="C22" s="50" t="s">
        <v>96</v>
      </c>
      <c r="D22" s="391" t="s">
        <v>97</v>
      </c>
      <c r="E22" s="392"/>
      <c r="F22" s="391"/>
      <c r="G22" s="393"/>
    </row>
    <row r="23" spans="1:7" ht="18.95" customHeight="1">
      <c r="A23" s="48">
        <v>12</v>
      </c>
      <c r="B23" s="216" t="str">
        <f t="shared" si="0"/>
        <v/>
      </c>
      <c r="C23" s="50" t="s">
        <v>96</v>
      </c>
      <c r="D23" s="391" t="s">
        <v>97</v>
      </c>
      <c r="E23" s="392"/>
      <c r="F23" s="391"/>
      <c r="G23" s="393"/>
    </row>
    <row r="24" spans="1:7" ht="18.95" customHeight="1">
      <c r="A24" s="48">
        <v>13</v>
      </c>
      <c r="B24" s="216" t="str">
        <f t="shared" si="0"/>
        <v/>
      </c>
      <c r="C24" s="50" t="s">
        <v>96</v>
      </c>
      <c r="D24" s="391" t="s">
        <v>97</v>
      </c>
      <c r="E24" s="392"/>
      <c r="F24" s="391"/>
      <c r="G24" s="393"/>
    </row>
    <row r="25" spans="1:7" ht="18.95" customHeight="1">
      <c r="A25" s="48">
        <v>14</v>
      </c>
      <c r="B25" s="216" t="str">
        <f t="shared" si="0"/>
        <v/>
      </c>
      <c r="C25" s="50" t="s">
        <v>96</v>
      </c>
      <c r="D25" s="391" t="s">
        <v>97</v>
      </c>
      <c r="E25" s="392"/>
      <c r="F25" s="391"/>
      <c r="G25" s="393"/>
    </row>
    <row r="26" spans="1:7" ht="18.95" customHeight="1">
      <c r="A26" s="48">
        <v>15</v>
      </c>
      <c r="B26" s="216" t="str">
        <f t="shared" si="0"/>
        <v/>
      </c>
      <c r="C26" s="50" t="s">
        <v>96</v>
      </c>
      <c r="D26" s="391" t="s">
        <v>97</v>
      </c>
      <c r="E26" s="392"/>
      <c r="F26" s="391"/>
      <c r="G26" s="393"/>
    </row>
    <row r="27" spans="1:7" ht="18.95" customHeight="1">
      <c r="A27" s="48">
        <v>16</v>
      </c>
      <c r="B27" s="216" t="str">
        <f t="shared" si="0"/>
        <v/>
      </c>
      <c r="C27" s="50" t="s">
        <v>96</v>
      </c>
      <c r="D27" s="391" t="s">
        <v>97</v>
      </c>
      <c r="E27" s="392"/>
      <c r="F27" s="391"/>
      <c r="G27" s="393"/>
    </row>
    <row r="28" spans="1:7" ht="18.95" customHeight="1">
      <c r="A28" s="48">
        <v>17</v>
      </c>
      <c r="B28" s="216" t="str">
        <f t="shared" si="0"/>
        <v/>
      </c>
      <c r="C28" s="50" t="s">
        <v>96</v>
      </c>
      <c r="D28" s="391" t="s">
        <v>97</v>
      </c>
      <c r="E28" s="392"/>
      <c r="F28" s="391"/>
      <c r="G28" s="393"/>
    </row>
    <row r="29" spans="1:7" ht="18.95" customHeight="1">
      <c r="A29" s="48">
        <v>18</v>
      </c>
      <c r="B29" s="216" t="str">
        <f t="shared" si="0"/>
        <v/>
      </c>
      <c r="C29" s="50" t="s">
        <v>96</v>
      </c>
      <c r="D29" s="391" t="s">
        <v>97</v>
      </c>
      <c r="E29" s="392"/>
      <c r="F29" s="391"/>
      <c r="G29" s="393"/>
    </row>
    <row r="30" spans="1:7" ht="18.95" customHeight="1">
      <c r="A30" s="48">
        <v>19</v>
      </c>
      <c r="B30" s="216" t="str">
        <f t="shared" si="0"/>
        <v/>
      </c>
      <c r="C30" s="50" t="s">
        <v>96</v>
      </c>
      <c r="D30" s="391" t="s">
        <v>97</v>
      </c>
      <c r="E30" s="392"/>
      <c r="F30" s="391"/>
      <c r="G30" s="393"/>
    </row>
    <row r="31" spans="1:7" ht="18.95" customHeight="1">
      <c r="A31" s="48">
        <v>20</v>
      </c>
      <c r="B31" s="216" t="str">
        <f t="shared" si="0"/>
        <v/>
      </c>
      <c r="C31" s="50" t="s">
        <v>96</v>
      </c>
      <c r="D31" s="391" t="s">
        <v>97</v>
      </c>
      <c r="E31" s="392"/>
      <c r="F31" s="391"/>
      <c r="G31" s="393"/>
    </row>
    <row r="32" spans="1:7" ht="18.95" customHeight="1">
      <c r="A32" s="54">
        <f>入力画面!S22</f>
        <v>1</v>
      </c>
      <c r="B32" s="49" t="str">
        <f t="shared" ref="B32" si="1">IFERROR(VLOOKUP(A32,buin,2,0),"")&amp;""</f>
        <v/>
      </c>
      <c r="C32" s="50" t="s">
        <v>96</v>
      </c>
      <c r="D32" s="391" t="s">
        <v>97</v>
      </c>
      <c r="E32" s="392"/>
      <c r="F32" s="391"/>
      <c r="G32" s="393"/>
    </row>
    <row r="33" spans="1:7" ht="18.95" customHeight="1">
      <c r="A33" s="54">
        <f>入力画面!S23</f>
        <v>2</v>
      </c>
      <c r="B33" s="216" t="str">
        <f t="shared" ref="B33:B95" si="2">IFERROR(VLOOKUP(A33,buin,2,0),"")&amp;""</f>
        <v/>
      </c>
      <c r="C33" s="50" t="s">
        <v>96</v>
      </c>
      <c r="D33" s="391" t="s">
        <v>97</v>
      </c>
      <c r="E33" s="392"/>
      <c r="F33" s="391"/>
      <c r="G33" s="393"/>
    </row>
    <row r="34" spans="1:7" ht="18.95" customHeight="1">
      <c r="A34" s="54">
        <f>入力画面!S24</f>
        <v>3</v>
      </c>
      <c r="B34" s="216" t="str">
        <f t="shared" si="2"/>
        <v/>
      </c>
      <c r="C34" s="50" t="s">
        <v>96</v>
      </c>
      <c r="D34" s="391" t="s">
        <v>97</v>
      </c>
      <c r="E34" s="392"/>
      <c r="F34" s="391"/>
      <c r="G34" s="393"/>
    </row>
    <row r="35" spans="1:7" ht="18.95" customHeight="1">
      <c r="A35" s="54">
        <f>入力画面!S25</f>
        <v>4</v>
      </c>
      <c r="B35" s="216" t="str">
        <f t="shared" si="2"/>
        <v/>
      </c>
      <c r="C35" s="50" t="s">
        <v>96</v>
      </c>
      <c r="D35" s="391" t="s">
        <v>97</v>
      </c>
      <c r="E35" s="392"/>
      <c r="F35" s="391"/>
      <c r="G35" s="393"/>
    </row>
    <row r="36" spans="1:7" ht="18.95" customHeight="1">
      <c r="A36" s="54">
        <f>入力画面!S26</f>
        <v>5</v>
      </c>
      <c r="B36" s="216" t="str">
        <f t="shared" si="2"/>
        <v/>
      </c>
      <c r="C36" s="50" t="s">
        <v>96</v>
      </c>
      <c r="D36" s="391" t="s">
        <v>97</v>
      </c>
      <c r="E36" s="392"/>
      <c r="F36" s="391"/>
      <c r="G36" s="393"/>
    </row>
    <row r="37" spans="1:7" ht="18.95" customHeight="1">
      <c r="A37" s="54">
        <f>入力画面!S27</f>
        <v>6</v>
      </c>
      <c r="B37" s="216" t="str">
        <f t="shared" si="2"/>
        <v/>
      </c>
      <c r="C37" s="50" t="s">
        <v>96</v>
      </c>
      <c r="D37" s="391" t="s">
        <v>97</v>
      </c>
      <c r="E37" s="392"/>
      <c r="F37" s="391"/>
      <c r="G37" s="393"/>
    </row>
    <row r="38" spans="1:7" ht="18.95" customHeight="1">
      <c r="A38" s="54">
        <f>入力画面!S28</f>
        <v>7</v>
      </c>
      <c r="B38" s="216" t="str">
        <f t="shared" si="2"/>
        <v/>
      </c>
      <c r="C38" s="50" t="s">
        <v>96</v>
      </c>
      <c r="D38" s="391" t="s">
        <v>97</v>
      </c>
      <c r="E38" s="392"/>
      <c r="F38" s="391"/>
      <c r="G38" s="393"/>
    </row>
    <row r="39" spans="1:7" ht="18.95" customHeight="1">
      <c r="A39" s="54">
        <f>入力画面!S29</f>
        <v>8</v>
      </c>
      <c r="B39" s="216" t="str">
        <f t="shared" si="2"/>
        <v/>
      </c>
      <c r="C39" s="50" t="s">
        <v>96</v>
      </c>
      <c r="D39" s="391" t="s">
        <v>97</v>
      </c>
      <c r="E39" s="392"/>
      <c r="F39" s="391"/>
      <c r="G39" s="393"/>
    </row>
    <row r="40" spans="1:7" ht="18.95" customHeight="1">
      <c r="A40" s="54">
        <f>入力画面!S30</f>
        <v>9</v>
      </c>
      <c r="B40" s="216" t="str">
        <f t="shared" si="2"/>
        <v/>
      </c>
      <c r="C40" s="50" t="s">
        <v>96</v>
      </c>
      <c r="D40" s="391" t="s">
        <v>97</v>
      </c>
      <c r="E40" s="392"/>
      <c r="F40" s="391"/>
      <c r="G40" s="393"/>
    </row>
    <row r="41" spans="1:7" ht="18.95" customHeight="1">
      <c r="A41" s="54">
        <f>入力画面!S31</f>
        <v>10</v>
      </c>
      <c r="B41" s="216" t="str">
        <f t="shared" si="2"/>
        <v/>
      </c>
      <c r="C41" s="50" t="s">
        <v>96</v>
      </c>
      <c r="D41" s="391" t="s">
        <v>97</v>
      </c>
      <c r="E41" s="392"/>
      <c r="F41" s="391"/>
      <c r="G41" s="393"/>
    </row>
    <row r="42" spans="1:7" ht="18.95" customHeight="1">
      <c r="A42" s="54">
        <f>入力画面!S32</f>
        <v>11</v>
      </c>
      <c r="B42" s="216" t="str">
        <f t="shared" si="2"/>
        <v/>
      </c>
      <c r="C42" s="50" t="s">
        <v>96</v>
      </c>
      <c r="D42" s="391" t="s">
        <v>97</v>
      </c>
      <c r="E42" s="392"/>
      <c r="F42" s="391"/>
      <c r="G42" s="393"/>
    </row>
    <row r="43" spans="1:7" ht="18.95" customHeight="1">
      <c r="A43" s="54">
        <f>入力画面!S33</f>
        <v>12</v>
      </c>
      <c r="B43" s="216" t="str">
        <f t="shared" si="2"/>
        <v/>
      </c>
      <c r="C43" s="50" t="s">
        <v>96</v>
      </c>
      <c r="D43" s="391" t="s">
        <v>97</v>
      </c>
      <c r="E43" s="392"/>
      <c r="F43" s="391"/>
      <c r="G43" s="393"/>
    </row>
    <row r="44" spans="1:7" ht="18.95" customHeight="1">
      <c r="A44" s="54">
        <f>入力画面!S34</f>
        <v>13</v>
      </c>
      <c r="B44" s="216" t="str">
        <f t="shared" si="2"/>
        <v/>
      </c>
      <c r="C44" s="50" t="s">
        <v>96</v>
      </c>
      <c r="D44" s="391" t="s">
        <v>97</v>
      </c>
      <c r="E44" s="392"/>
      <c r="F44" s="391"/>
      <c r="G44" s="393"/>
    </row>
    <row r="45" spans="1:7" ht="18.95" customHeight="1">
      <c r="A45" s="54">
        <f>入力画面!S35</f>
        <v>14</v>
      </c>
      <c r="B45" s="216" t="str">
        <f t="shared" si="2"/>
        <v/>
      </c>
      <c r="C45" s="50" t="s">
        <v>96</v>
      </c>
      <c r="D45" s="391" t="s">
        <v>97</v>
      </c>
      <c r="E45" s="392"/>
      <c r="F45" s="391"/>
      <c r="G45" s="393"/>
    </row>
    <row r="46" spans="1:7" ht="18.95" customHeight="1">
      <c r="A46" s="54">
        <f>入力画面!S36</f>
        <v>15</v>
      </c>
      <c r="B46" s="216" t="str">
        <f t="shared" si="2"/>
        <v/>
      </c>
      <c r="C46" s="50" t="s">
        <v>96</v>
      </c>
      <c r="D46" s="391" t="s">
        <v>97</v>
      </c>
      <c r="E46" s="392"/>
      <c r="F46" s="391"/>
      <c r="G46" s="393"/>
    </row>
    <row r="47" spans="1:7" ht="18.95" customHeight="1">
      <c r="A47" s="54">
        <f>入力画面!S37</f>
        <v>16</v>
      </c>
      <c r="B47" s="216" t="str">
        <f t="shared" si="2"/>
        <v/>
      </c>
      <c r="C47" s="50" t="s">
        <v>96</v>
      </c>
      <c r="D47" s="391" t="s">
        <v>97</v>
      </c>
      <c r="E47" s="392"/>
      <c r="F47" s="391"/>
      <c r="G47" s="393"/>
    </row>
    <row r="48" spans="1:7" ht="18.95" customHeight="1">
      <c r="A48" s="54">
        <f>入力画面!S38</f>
        <v>17</v>
      </c>
      <c r="B48" s="216" t="str">
        <f t="shared" si="2"/>
        <v/>
      </c>
      <c r="C48" s="50" t="s">
        <v>96</v>
      </c>
      <c r="D48" s="391" t="s">
        <v>97</v>
      </c>
      <c r="E48" s="392"/>
      <c r="F48" s="391"/>
      <c r="G48" s="393"/>
    </row>
    <row r="49" spans="1:7" ht="18.95" customHeight="1">
      <c r="A49" s="54">
        <f>入力画面!S39</f>
        <v>18</v>
      </c>
      <c r="B49" s="216" t="str">
        <f t="shared" si="2"/>
        <v/>
      </c>
      <c r="C49" s="50" t="s">
        <v>96</v>
      </c>
      <c r="D49" s="391" t="s">
        <v>97</v>
      </c>
      <c r="E49" s="392"/>
      <c r="F49" s="391"/>
      <c r="G49" s="393"/>
    </row>
    <row r="50" spans="1:7" ht="18.95" customHeight="1">
      <c r="A50" s="54">
        <f>入力画面!S40</f>
        <v>19</v>
      </c>
      <c r="B50" s="216" t="str">
        <f t="shared" si="2"/>
        <v/>
      </c>
      <c r="C50" s="50" t="s">
        <v>96</v>
      </c>
      <c r="D50" s="391" t="s">
        <v>97</v>
      </c>
      <c r="E50" s="392"/>
      <c r="F50" s="391"/>
      <c r="G50" s="393"/>
    </row>
    <row r="51" spans="1:7" ht="18.95" customHeight="1">
      <c r="A51" s="54">
        <f>入力画面!S41</f>
        <v>20</v>
      </c>
      <c r="B51" s="216" t="str">
        <f t="shared" si="2"/>
        <v/>
      </c>
      <c r="C51" s="50" t="s">
        <v>96</v>
      </c>
      <c r="D51" s="391" t="s">
        <v>97</v>
      </c>
      <c r="E51" s="392"/>
      <c r="F51" s="391"/>
      <c r="G51" s="393"/>
    </row>
    <row r="52" spans="1:7" ht="18.95" customHeight="1">
      <c r="A52" s="54">
        <f>入力画面!S42</f>
        <v>21</v>
      </c>
      <c r="B52" s="216" t="str">
        <f t="shared" si="2"/>
        <v/>
      </c>
      <c r="C52" s="50" t="s">
        <v>96</v>
      </c>
      <c r="D52" s="391" t="s">
        <v>97</v>
      </c>
      <c r="E52" s="392"/>
      <c r="F52" s="391"/>
      <c r="G52" s="393"/>
    </row>
    <row r="53" spans="1:7" ht="18.95" customHeight="1">
      <c r="A53" s="54">
        <f>入力画面!S43</f>
        <v>22</v>
      </c>
      <c r="B53" s="216" t="str">
        <f t="shared" si="2"/>
        <v/>
      </c>
      <c r="C53" s="50" t="s">
        <v>96</v>
      </c>
      <c r="D53" s="391" t="s">
        <v>97</v>
      </c>
      <c r="E53" s="392"/>
      <c r="F53" s="391"/>
      <c r="G53" s="393"/>
    </row>
    <row r="54" spans="1:7" ht="18.95" customHeight="1">
      <c r="A54" s="54">
        <f>入力画面!S44</f>
        <v>23</v>
      </c>
      <c r="B54" s="216" t="str">
        <f t="shared" si="2"/>
        <v/>
      </c>
      <c r="C54" s="50" t="s">
        <v>96</v>
      </c>
      <c r="D54" s="391" t="s">
        <v>97</v>
      </c>
      <c r="E54" s="392"/>
      <c r="F54" s="391"/>
      <c r="G54" s="393"/>
    </row>
    <row r="55" spans="1:7" ht="18.95" customHeight="1">
      <c r="A55" s="54">
        <f>入力画面!S45</f>
        <v>24</v>
      </c>
      <c r="B55" s="216" t="str">
        <f t="shared" si="2"/>
        <v/>
      </c>
      <c r="C55" s="50" t="s">
        <v>96</v>
      </c>
      <c r="D55" s="391" t="s">
        <v>97</v>
      </c>
      <c r="E55" s="392"/>
      <c r="F55" s="391"/>
      <c r="G55" s="393"/>
    </row>
    <row r="56" spans="1:7" ht="18.95" customHeight="1">
      <c r="A56" s="54">
        <f>入力画面!S46</f>
        <v>25</v>
      </c>
      <c r="B56" s="216" t="str">
        <f t="shared" si="2"/>
        <v/>
      </c>
      <c r="C56" s="50" t="s">
        <v>96</v>
      </c>
      <c r="D56" s="391" t="s">
        <v>97</v>
      </c>
      <c r="E56" s="392"/>
      <c r="F56" s="391"/>
      <c r="G56" s="393"/>
    </row>
    <row r="57" spans="1:7" ht="18.95" customHeight="1">
      <c r="A57" s="54">
        <f>入力画面!S47</f>
        <v>26</v>
      </c>
      <c r="B57" s="216" t="str">
        <f t="shared" si="2"/>
        <v/>
      </c>
      <c r="C57" s="50" t="s">
        <v>96</v>
      </c>
      <c r="D57" s="391" t="s">
        <v>97</v>
      </c>
      <c r="E57" s="392"/>
      <c r="F57" s="391"/>
      <c r="G57" s="393"/>
    </row>
    <row r="58" spans="1:7" ht="18.95" customHeight="1">
      <c r="A58" s="54">
        <f>入力画面!S48</f>
        <v>27</v>
      </c>
      <c r="B58" s="216" t="str">
        <f t="shared" si="2"/>
        <v/>
      </c>
      <c r="C58" s="50" t="s">
        <v>96</v>
      </c>
      <c r="D58" s="391" t="s">
        <v>97</v>
      </c>
      <c r="E58" s="392"/>
      <c r="F58" s="391"/>
      <c r="G58" s="393"/>
    </row>
    <row r="59" spans="1:7" ht="18.95" customHeight="1">
      <c r="A59" s="54">
        <f>入力画面!S49</f>
        <v>28</v>
      </c>
      <c r="B59" s="216" t="str">
        <f t="shared" si="2"/>
        <v/>
      </c>
      <c r="C59" s="50" t="s">
        <v>96</v>
      </c>
      <c r="D59" s="391" t="s">
        <v>97</v>
      </c>
      <c r="E59" s="392"/>
      <c r="F59" s="391"/>
      <c r="G59" s="393"/>
    </row>
    <row r="60" spans="1:7" ht="18.95" customHeight="1">
      <c r="A60" s="54">
        <f>入力画面!S50</f>
        <v>29</v>
      </c>
      <c r="B60" s="216" t="str">
        <f t="shared" si="2"/>
        <v/>
      </c>
      <c r="C60" s="50" t="s">
        <v>96</v>
      </c>
      <c r="D60" s="391" t="s">
        <v>97</v>
      </c>
      <c r="E60" s="392"/>
      <c r="F60" s="391"/>
      <c r="G60" s="393"/>
    </row>
    <row r="61" spans="1:7" ht="18.95" customHeight="1">
      <c r="A61" s="54">
        <f>入力画面!S51</f>
        <v>30</v>
      </c>
      <c r="B61" s="216" t="str">
        <f t="shared" si="2"/>
        <v/>
      </c>
      <c r="C61" s="50" t="s">
        <v>96</v>
      </c>
      <c r="D61" s="391" t="s">
        <v>97</v>
      </c>
      <c r="E61" s="392"/>
      <c r="F61" s="391"/>
      <c r="G61" s="393"/>
    </row>
    <row r="62" spans="1:7" ht="18.95" customHeight="1">
      <c r="A62" s="54">
        <f>入力画面!S52</f>
        <v>31</v>
      </c>
      <c r="B62" s="216" t="str">
        <f t="shared" si="2"/>
        <v/>
      </c>
      <c r="C62" s="50" t="s">
        <v>96</v>
      </c>
      <c r="D62" s="391" t="s">
        <v>97</v>
      </c>
      <c r="E62" s="392"/>
      <c r="F62" s="391"/>
      <c r="G62" s="393"/>
    </row>
    <row r="63" spans="1:7" ht="18.95" customHeight="1">
      <c r="A63" s="54">
        <f>入力画面!S53</f>
        <v>32</v>
      </c>
      <c r="B63" s="216" t="str">
        <f t="shared" si="2"/>
        <v/>
      </c>
      <c r="C63" s="50" t="s">
        <v>96</v>
      </c>
      <c r="D63" s="391" t="s">
        <v>97</v>
      </c>
      <c r="E63" s="392"/>
      <c r="F63" s="391"/>
      <c r="G63" s="393"/>
    </row>
    <row r="64" spans="1:7" ht="18.95" customHeight="1">
      <c r="A64" s="54">
        <f>入力画面!S54</f>
        <v>33</v>
      </c>
      <c r="B64" s="216" t="str">
        <f t="shared" si="2"/>
        <v/>
      </c>
      <c r="C64" s="50" t="s">
        <v>96</v>
      </c>
      <c r="D64" s="391" t="s">
        <v>97</v>
      </c>
      <c r="E64" s="392"/>
      <c r="F64" s="391"/>
      <c r="G64" s="393"/>
    </row>
    <row r="65" spans="1:7" ht="18.95" customHeight="1">
      <c r="A65" s="54">
        <f>入力画面!S55</f>
        <v>34</v>
      </c>
      <c r="B65" s="216" t="str">
        <f t="shared" si="2"/>
        <v/>
      </c>
      <c r="C65" s="50" t="s">
        <v>96</v>
      </c>
      <c r="D65" s="391" t="s">
        <v>97</v>
      </c>
      <c r="E65" s="392"/>
      <c r="F65" s="391"/>
      <c r="G65" s="393"/>
    </row>
    <row r="66" spans="1:7" ht="18.95" customHeight="1">
      <c r="A66" s="54">
        <f>入力画面!S56</f>
        <v>35</v>
      </c>
      <c r="B66" s="216" t="str">
        <f t="shared" si="2"/>
        <v/>
      </c>
      <c r="C66" s="50" t="s">
        <v>96</v>
      </c>
      <c r="D66" s="391" t="s">
        <v>97</v>
      </c>
      <c r="E66" s="392"/>
      <c r="F66" s="391"/>
      <c r="G66" s="393"/>
    </row>
    <row r="67" spans="1:7" ht="18.95" customHeight="1">
      <c r="A67" s="54">
        <f>入力画面!S57</f>
        <v>36</v>
      </c>
      <c r="B67" s="216" t="str">
        <f t="shared" si="2"/>
        <v/>
      </c>
      <c r="C67" s="50" t="s">
        <v>96</v>
      </c>
      <c r="D67" s="391" t="s">
        <v>97</v>
      </c>
      <c r="E67" s="392"/>
      <c r="F67" s="391"/>
      <c r="G67" s="393"/>
    </row>
    <row r="68" spans="1:7" ht="18.95" customHeight="1">
      <c r="A68" s="54">
        <f>入力画面!S58</f>
        <v>37</v>
      </c>
      <c r="B68" s="216" t="str">
        <f t="shared" si="2"/>
        <v/>
      </c>
      <c r="C68" s="50" t="s">
        <v>96</v>
      </c>
      <c r="D68" s="391" t="s">
        <v>97</v>
      </c>
      <c r="E68" s="392"/>
      <c r="F68" s="391"/>
      <c r="G68" s="393"/>
    </row>
    <row r="69" spans="1:7" ht="18.95" customHeight="1">
      <c r="A69" s="54">
        <f>入力画面!S59</f>
        <v>38</v>
      </c>
      <c r="B69" s="216" t="str">
        <f t="shared" si="2"/>
        <v/>
      </c>
      <c r="C69" s="50" t="s">
        <v>96</v>
      </c>
      <c r="D69" s="391" t="s">
        <v>97</v>
      </c>
      <c r="E69" s="392"/>
      <c r="F69" s="391"/>
      <c r="G69" s="393"/>
    </row>
    <row r="70" spans="1:7" ht="18.95" customHeight="1">
      <c r="A70" s="54">
        <f>入力画面!S60</f>
        <v>39</v>
      </c>
      <c r="B70" s="216" t="str">
        <f t="shared" si="2"/>
        <v/>
      </c>
      <c r="C70" s="50" t="s">
        <v>96</v>
      </c>
      <c r="D70" s="391" t="s">
        <v>97</v>
      </c>
      <c r="E70" s="392"/>
      <c r="F70" s="391"/>
      <c r="G70" s="393"/>
    </row>
    <row r="71" spans="1:7" ht="18.95" customHeight="1">
      <c r="A71" s="54">
        <f>入力画面!S61</f>
        <v>40</v>
      </c>
      <c r="B71" s="216" t="str">
        <f t="shared" si="2"/>
        <v/>
      </c>
      <c r="C71" s="50" t="s">
        <v>96</v>
      </c>
      <c r="D71" s="391" t="s">
        <v>97</v>
      </c>
      <c r="E71" s="392"/>
      <c r="F71" s="391"/>
      <c r="G71" s="393"/>
    </row>
    <row r="72" spans="1:7" ht="18.95" customHeight="1">
      <c r="A72" s="54">
        <f>入力画面!S62</f>
        <v>41</v>
      </c>
      <c r="B72" s="216" t="str">
        <f t="shared" si="2"/>
        <v/>
      </c>
      <c r="C72" s="50" t="s">
        <v>96</v>
      </c>
      <c r="D72" s="391" t="s">
        <v>97</v>
      </c>
      <c r="E72" s="392"/>
      <c r="F72" s="391"/>
      <c r="G72" s="393"/>
    </row>
    <row r="73" spans="1:7" ht="18.95" customHeight="1">
      <c r="A73" s="54">
        <f>入力画面!S63</f>
        <v>42</v>
      </c>
      <c r="B73" s="216" t="str">
        <f t="shared" si="2"/>
        <v/>
      </c>
      <c r="C73" s="50" t="s">
        <v>96</v>
      </c>
      <c r="D73" s="391" t="s">
        <v>97</v>
      </c>
      <c r="E73" s="392"/>
      <c r="F73" s="391"/>
      <c r="G73" s="393"/>
    </row>
    <row r="74" spans="1:7" ht="18.95" customHeight="1">
      <c r="A74" s="54">
        <f>入力画面!S64</f>
        <v>43</v>
      </c>
      <c r="B74" s="216" t="str">
        <f t="shared" si="2"/>
        <v/>
      </c>
      <c r="C74" s="50" t="s">
        <v>96</v>
      </c>
      <c r="D74" s="391" t="s">
        <v>97</v>
      </c>
      <c r="E74" s="392"/>
      <c r="F74" s="391"/>
      <c r="G74" s="393"/>
    </row>
    <row r="75" spans="1:7" ht="18.95" customHeight="1">
      <c r="A75" s="54">
        <f>入力画面!S65</f>
        <v>44</v>
      </c>
      <c r="B75" s="216" t="str">
        <f t="shared" si="2"/>
        <v/>
      </c>
      <c r="C75" s="50" t="s">
        <v>96</v>
      </c>
      <c r="D75" s="391" t="s">
        <v>97</v>
      </c>
      <c r="E75" s="392"/>
      <c r="F75" s="391"/>
      <c r="G75" s="393"/>
    </row>
    <row r="76" spans="1:7" ht="18.95" customHeight="1">
      <c r="A76" s="54">
        <f>入力画面!S66</f>
        <v>45</v>
      </c>
      <c r="B76" s="216" t="str">
        <f t="shared" si="2"/>
        <v/>
      </c>
      <c r="C76" s="50" t="s">
        <v>96</v>
      </c>
      <c r="D76" s="391" t="s">
        <v>97</v>
      </c>
      <c r="E76" s="392"/>
      <c r="F76" s="391"/>
      <c r="G76" s="393"/>
    </row>
    <row r="77" spans="1:7" ht="18.95" customHeight="1">
      <c r="A77" s="54">
        <f>入力画面!S67</f>
        <v>46</v>
      </c>
      <c r="B77" s="216" t="str">
        <f t="shared" si="2"/>
        <v/>
      </c>
      <c r="C77" s="50" t="s">
        <v>96</v>
      </c>
      <c r="D77" s="391" t="s">
        <v>97</v>
      </c>
      <c r="E77" s="392"/>
      <c r="F77" s="391"/>
      <c r="G77" s="393"/>
    </row>
    <row r="78" spans="1:7" ht="18.95" customHeight="1">
      <c r="A78" s="54">
        <f>入力画面!S68</f>
        <v>47</v>
      </c>
      <c r="B78" s="216" t="str">
        <f t="shared" si="2"/>
        <v/>
      </c>
      <c r="C78" s="50" t="s">
        <v>96</v>
      </c>
      <c r="D78" s="391" t="s">
        <v>97</v>
      </c>
      <c r="E78" s="392"/>
      <c r="F78" s="391"/>
      <c r="G78" s="393"/>
    </row>
    <row r="79" spans="1:7" ht="18.95" customHeight="1">
      <c r="A79" s="54">
        <f>入力画面!S69</f>
        <v>48</v>
      </c>
      <c r="B79" s="216" t="str">
        <f t="shared" si="2"/>
        <v/>
      </c>
      <c r="C79" s="50" t="s">
        <v>96</v>
      </c>
      <c r="D79" s="391" t="s">
        <v>97</v>
      </c>
      <c r="E79" s="392"/>
      <c r="F79" s="391"/>
      <c r="G79" s="393"/>
    </row>
    <row r="80" spans="1:7" ht="18.95" customHeight="1">
      <c r="A80" s="54">
        <f>入力画面!S70</f>
        <v>49</v>
      </c>
      <c r="B80" s="216" t="str">
        <f t="shared" si="2"/>
        <v/>
      </c>
      <c r="C80" s="50" t="s">
        <v>96</v>
      </c>
      <c r="D80" s="391" t="s">
        <v>97</v>
      </c>
      <c r="E80" s="392"/>
      <c r="F80" s="391"/>
      <c r="G80" s="393"/>
    </row>
    <row r="81" spans="1:7" ht="18.95" customHeight="1">
      <c r="A81" s="54">
        <f>入力画面!S71</f>
        <v>50</v>
      </c>
      <c r="B81" s="216" t="str">
        <f t="shared" si="2"/>
        <v/>
      </c>
      <c r="C81" s="50" t="s">
        <v>96</v>
      </c>
      <c r="D81" s="391" t="s">
        <v>97</v>
      </c>
      <c r="E81" s="392"/>
      <c r="F81" s="391"/>
      <c r="G81" s="393"/>
    </row>
    <row r="82" spans="1:7" ht="18.95" customHeight="1">
      <c r="A82" s="54">
        <f>入力画面!S72</f>
        <v>51</v>
      </c>
      <c r="B82" s="216" t="str">
        <f t="shared" si="2"/>
        <v/>
      </c>
      <c r="C82" s="50" t="s">
        <v>96</v>
      </c>
      <c r="D82" s="391" t="s">
        <v>97</v>
      </c>
      <c r="E82" s="392"/>
      <c r="F82" s="391"/>
      <c r="G82" s="393"/>
    </row>
    <row r="83" spans="1:7" ht="18.95" customHeight="1">
      <c r="A83" s="54">
        <f>入力画面!S73</f>
        <v>52</v>
      </c>
      <c r="B83" s="216" t="str">
        <f t="shared" si="2"/>
        <v/>
      </c>
      <c r="C83" s="50" t="s">
        <v>96</v>
      </c>
      <c r="D83" s="391" t="s">
        <v>97</v>
      </c>
      <c r="E83" s="392"/>
      <c r="F83" s="391"/>
      <c r="G83" s="393"/>
    </row>
    <row r="84" spans="1:7" ht="18.95" customHeight="1">
      <c r="A84" s="54">
        <f>入力画面!S74</f>
        <v>53</v>
      </c>
      <c r="B84" s="216" t="str">
        <f t="shared" si="2"/>
        <v/>
      </c>
      <c r="C84" s="50" t="s">
        <v>96</v>
      </c>
      <c r="D84" s="391" t="s">
        <v>97</v>
      </c>
      <c r="E84" s="392"/>
      <c r="F84" s="391"/>
      <c r="G84" s="393"/>
    </row>
    <row r="85" spans="1:7" ht="18.95" customHeight="1">
      <c r="A85" s="54">
        <f>入力画面!S75</f>
        <v>54</v>
      </c>
      <c r="B85" s="216" t="str">
        <f t="shared" si="2"/>
        <v/>
      </c>
      <c r="C85" s="50" t="s">
        <v>96</v>
      </c>
      <c r="D85" s="391" t="s">
        <v>97</v>
      </c>
      <c r="E85" s="392"/>
      <c r="F85" s="391"/>
      <c r="G85" s="393"/>
    </row>
    <row r="86" spans="1:7" ht="18.95" customHeight="1">
      <c r="A86" s="54">
        <f>入力画面!S76</f>
        <v>55</v>
      </c>
      <c r="B86" s="216" t="str">
        <f t="shared" si="2"/>
        <v/>
      </c>
      <c r="C86" s="50" t="s">
        <v>96</v>
      </c>
      <c r="D86" s="391" t="s">
        <v>97</v>
      </c>
      <c r="E86" s="392"/>
      <c r="F86" s="391"/>
      <c r="G86" s="393"/>
    </row>
    <row r="87" spans="1:7" ht="18.95" customHeight="1">
      <c r="A87" s="54">
        <f>入力画面!S77</f>
        <v>56</v>
      </c>
      <c r="B87" s="216" t="str">
        <f t="shared" si="2"/>
        <v/>
      </c>
      <c r="C87" s="50" t="s">
        <v>96</v>
      </c>
      <c r="D87" s="391" t="s">
        <v>97</v>
      </c>
      <c r="E87" s="392"/>
      <c r="F87" s="391"/>
      <c r="G87" s="393"/>
    </row>
    <row r="88" spans="1:7" ht="18.95" customHeight="1">
      <c r="A88" s="54">
        <f>入力画面!S78</f>
        <v>57</v>
      </c>
      <c r="B88" s="216" t="str">
        <f t="shared" si="2"/>
        <v/>
      </c>
      <c r="C88" s="50" t="s">
        <v>96</v>
      </c>
      <c r="D88" s="391" t="s">
        <v>97</v>
      </c>
      <c r="E88" s="392"/>
      <c r="F88" s="391"/>
      <c r="G88" s="393"/>
    </row>
    <row r="89" spans="1:7" ht="18.95" customHeight="1">
      <c r="A89" s="54">
        <f>入力画面!S79</f>
        <v>58</v>
      </c>
      <c r="B89" s="216" t="str">
        <f t="shared" si="2"/>
        <v/>
      </c>
      <c r="C89" s="50" t="s">
        <v>96</v>
      </c>
      <c r="D89" s="391" t="s">
        <v>97</v>
      </c>
      <c r="E89" s="392"/>
      <c r="F89" s="391"/>
      <c r="G89" s="393"/>
    </row>
    <row r="90" spans="1:7" ht="18.95" customHeight="1">
      <c r="A90" s="54">
        <f>入力画面!S80</f>
        <v>59</v>
      </c>
      <c r="B90" s="216" t="str">
        <f t="shared" si="2"/>
        <v/>
      </c>
      <c r="C90" s="50" t="s">
        <v>96</v>
      </c>
      <c r="D90" s="391" t="s">
        <v>97</v>
      </c>
      <c r="E90" s="392"/>
      <c r="F90" s="391"/>
      <c r="G90" s="393"/>
    </row>
    <row r="91" spans="1:7" ht="18.95" customHeight="1">
      <c r="A91" s="54">
        <f>入力画面!S81</f>
        <v>60</v>
      </c>
      <c r="B91" s="216" t="str">
        <f t="shared" si="2"/>
        <v/>
      </c>
      <c r="C91" s="50" t="s">
        <v>96</v>
      </c>
      <c r="D91" s="391" t="s">
        <v>97</v>
      </c>
      <c r="E91" s="392"/>
      <c r="F91" s="391"/>
      <c r="G91" s="393"/>
    </row>
    <row r="92" spans="1:7" ht="18.95" customHeight="1">
      <c r="A92" s="54">
        <f>入力画面!S82</f>
        <v>61</v>
      </c>
      <c r="B92" s="216" t="str">
        <f t="shared" si="2"/>
        <v/>
      </c>
      <c r="C92" s="50" t="s">
        <v>96</v>
      </c>
      <c r="D92" s="391" t="s">
        <v>97</v>
      </c>
      <c r="E92" s="392"/>
      <c r="F92" s="391"/>
      <c r="G92" s="393"/>
    </row>
    <row r="93" spans="1:7" ht="18.95" customHeight="1">
      <c r="A93" s="54">
        <f>入力画面!S83</f>
        <v>62</v>
      </c>
      <c r="B93" s="216" t="str">
        <f t="shared" si="2"/>
        <v/>
      </c>
      <c r="C93" s="50" t="s">
        <v>96</v>
      </c>
      <c r="D93" s="391" t="s">
        <v>97</v>
      </c>
      <c r="E93" s="392"/>
      <c r="F93" s="391"/>
      <c r="G93" s="393"/>
    </row>
    <row r="94" spans="1:7" ht="18.95" customHeight="1">
      <c r="A94" s="54">
        <f>入力画面!S84</f>
        <v>63</v>
      </c>
      <c r="B94" s="216" t="str">
        <f t="shared" si="2"/>
        <v/>
      </c>
      <c r="C94" s="50" t="s">
        <v>96</v>
      </c>
      <c r="D94" s="391" t="s">
        <v>97</v>
      </c>
      <c r="E94" s="392"/>
      <c r="F94" s="391"/>
      <c r="G94" s="393"/>
    </row>
    <row r="95" spans="1:7" ht="18.95" customHeight="1">
      <c r="A95" s="54">
        <f>入力画面!S85</f>
        <v>64</v>
      </c>
      <c r="B95" s="216" t="str">
        <f t="shared" si="2"/>
        <v/>
      </c>
      <c r="C95" s="50" t="s">
        <v>96</v>
      </c>
      <c r="D95" s="391" t="s">
        <v>97</v>
      </c>
      <c r="E95" s="392"/>
      <c r="F95" s="391"/>
      <c r="G95" s="393"/>
    </row>
    <row r="96" spans="1:7" ht="18.95" customHeight="1">
      <c r="A96" s="54">
        <f>入力画面!S86</f>
        <v>65</v>
      </c>
      <c r="B96" s="216" t="str">
        <f t="shared" ref="B96:B159" si="3">IFERROR(VLOOKUP(A96,buin,2,0),"")&amp;""</f>
        <v/>
      </c>
      <c r="C96" s="50" t="s">
        <v>96</v>
      </c>
      <c r="D96" s="391" t="s">
        <v>97</v>
      </c>
      <c r="E96" s="392"/>
      <c r="F96" s="391"/>
      <c r="G96" s="393"/>
    </row>
    <row r="97" spans="1:7" ht="18.95" customHeight="1">
      <c r="A97" s="54">
        <f>入力画面!S87</f>
        <v>66</v>
      </c>
      <c r="B97" s="216" t="str">
        <f t="shared" si="3"/>
        <v/>
      </c>
      <c r="C97" s="50" t="s">
        <v>96</v>
      </c>
      <c r="D97" s="391" t="s">
        <v>97</v>
      </c>
      <c r="E97" s="392"/>
      <c r="F97" s="391"/>
      <c r="G97" s="393"/>
    </row>
    <row r="98" spans="1:7" ht="18.95" customHeight="1">
      <c r="A98" s="54">
        <f>入力画面!S88</f>
        <v>67</v>
      </c>
      <c r="B98" s="216" t="str">
        <f t="shared" si="3"/>
        <v/>
      </c>
      <c r="C98" s="50" t="s">
        <v>96</v>
      </c>
      <c r="D98" s="391" t="s">
        <v>97</v>
      </c>
      <c r="E98" s="392"/>
      <c r="F98" s="391"/>
      <c r="G98" s="393"/>
    </row>
    <row r="99" spans="1:7" ht="18.95" customHeight="1">
      <c r="A99" s="54">
        <f>入力画面!S89</f>
        <v>68</v>
      </c>
      <c r="B99" s="216" t="str">
        <f t="shared" si="3"/>
        <v/>
      </c>
      <c r="C99" s="50" t="s">
        <v>96</v>
      </c>
      <c r="D99" s="391" t="s">
        <v>97</v>
      </c>
      <c r="E99" s="392"/>
      <c r="F99" s="391"/>
      <c r="G99" s="393"/>
    </row>
    <row r="100" spans="1:7" ht="18.95" customHeight="1">
      <c r="A100" s="54">
        <f>入力画面!S90</f>
        <v>69</v>
      </c>
      <c r="B100" s="216" t="str">
        <f t="shared" si="3"/>
        <v/>
      </c>
      <c r="C100" s="50" t="s">
        <v>96</v>
      </c>
      <c r="D100" s="391" t="s">
        <v>97</v>
      </c>
      <c r="E100" s="392"/>
      <c r="F100" s="391"/>
      <c r="G100" s="393"/>
    </row>
    <row r="101" spans="1:7" ht="18.95" customHeight="1">
      <c r="A101" s="54">
        <f>入力画面!S91</f>
        <v>70</v>
      </c>
      <c r="B101" s="216" t="str">
        <f t="shared" si="3"/>
        <v/>
      </c>
      <c r="C101" s="50" t="s">
        <v>96</v>
      </c>
      <c r="D101" s="391" t="s">
        <v>97</v>
      </c>
      <c r="E101" s="392"/>
      <c r="F101" s="391"/>
      <c r="G101" s="393"/>
    </row>
    <row r="102" spans="1:7" ht="18.95" customHeight="1">
      <c r="A102" s="54">
        <f>入力画面!S92</f>
        <v>71</v>
      </c>
      <c r="B102" s="216" t="str">
        <f t="shared" si="3"/>
        <v/>
      </c>
      <c r="C102" s="50" t="s">
        <v>96</v>
      </c>
      <c r="D102" s="391" t="s">
        <v>97</v>
      </c>
      <c r="E102" s="392"/>
      <c r="F102" s="391"/>
      <c r="G102" s="393"/>
    </row>
    <row r="103" spans="1:7" ht="18.95" customHeight="1">
      <c r="A103" s="54">
        <f>入力画面!S93</f>
        <v>72</v>
      </c>
      <c r="B103" s="216" t="str">
        <f t="shared" si="3"/>
        <v/>
      </c>
      <c r="C103" s="50" t="s">
        <v>96</v>
      </c>
      <c r="D103" s="391" t="s">
        <v>97</v>
      </c>
      <c r="E103" s="392"/>
      <c r="F103" s="391"/>
      <c r="G103" s="393"/>
    </row>
    <row r="104" spans="1:7" ht="18.95" customHeight="1">
      <c r="A104" s="54">
        <f>入力画面!S94</f>
        <v>73</v>
      </c>
      <c r="B104" s="216" t="str">
        <f t="shared" si="3"/>
        <v/>
      </c>
      <c r="C104" s="50" t="s">
        <v>96</v>
      </c>
      <c r="D104" s="391" t="s">
        <v>97</v>
      </c>
      <c r="E104" s="392"/>
      <c r="F104" s="391"/>
      <c r="G104" s="393"/>
    </row>
    <row r="105" spans="1:7" ht="18.95" customHeight="1">
      <c r="A105" s="54">
        <f>入力画面!S95</f>
        <v>74</v>
      </c>
      <c r="B105" s="216" t="str">
        <f t="shared" si="3"/>
        <v/>
      </c>
      <c r="C105" s="50" t="s">
        <v>96</v>
      </c>
      <c r="D105" s="391" t="s">
        <v>97</v>
      </c>
      <c r="E105" s="392"/>
      <c r="F105" s="391"/>
      <c r="G105" s="393"/>
    </row>
    <row r="106" spans="1:7" ht="18.95" customHeight="1">
      <c r="A106" s="54">
        <f>入力画面!S96</f>
        <v>75</v>
      </c>
      <c r="B106" s="216" t="str">
        <f t="shared" si="3"/>
        <v/>
      </c>
      <c r="C106" s="50" t="s">
        <v>96</v>
      </c>
      <c r="D106" s="391" t="s">
        <v>97</v>
      </c>
      <c r="E106" s="392"/>
      <c r="F106" s="391"/>
      <c r="G106" s="393"/>
    </row>
    <row r="107" spans="1:7" ht="18.95" customHeight="1">
      <c r="A107" s="54">
        <f>入力画面!S97</f>
        <v>76</v>
      </c>
      <c r="B107" s="216" t="str">
        <f t="shared" si="3"/>
        <v/>
      </c>
      <c r="C107" s="50" t="s">
        <v>96</v>
      </c>
      <c r="D107" s="391" t="s">
        <v>97</v>
      </c>
      <c r="E107" s="392"/>
      <c r="F107" s="391"/>
      <c r="G107" s="393"/>
    </row>
    <row r="108" spans="1:7" ht="18.95" customHeight="1">
      <c r="A108" s="54">
        <f>入力画面!S98</f>
        <v>77</v>
      </c>
      <c r="B108" s="216" t="str">
        <f t="shared" si="3"/>
        <v/>
      </c>
      <c r="C108" s="50" t="s">
        <v>96</v>
      </c>
      <c r="D108" s="391" t="s">
        <v>97</v>
      </c>
      <c r="E108" s="392"/>
      <c r="F108" s="391"/>
      <c r="G108" s="393"/>
    </row>
    <row r="109" spans="1:7" ht="18.95" customHeight="1">
      <c r="A109" s="54">
        <f>入力画面!S99</f>
        <v>78</v>
      </c>
      <c r="B109" s="216" t="str">
        <f t="shared" si="3"/>
        <v/>
      </c>
      <c r="C109" s="50" t="s">
        <v>96</v>
      </c>
      <c r="D109" s="391" t="s">
        <v>97</v>
      </c>
      <c r="E109" s="392"/>
      <c r="F109" s="391"/>
      <c r="G109" s="393"/>
    </row>
    <row r="110" spans="1:7" ht="18.95" customHeight="1">
      <c r="A110" s="54">
        <f>入力画面!S100</f>
        <v>79</v>
      </c>
      <c r="B110" s="216" t="str">
        <f t="shared" si="3"/>
        <v/>
      </c>
      <c r="C110" s="50" t="s">
        <v>96</v>
      </c>
      <c r="D110" s="391" t="s">
        <v>97</v>
      </c>
      <c r="E110" s="392"/>
      <c r="F110" s="391"/>
      <c r="G110" s="393"/>
    </row>
    <row r="111" spans="1:7" ht="18.95" customHeight="1">
      <c r="A111" s="54">
        <f>入力画面!S101</f>
        <v>80</v>
      </c>
      <c r="B111" s="216" t="str">
        <f t="shared" si="3"/>
        <v/>
      </c>
      <c r="C111" s="50" t="s">
        <v>96</v>
      </c>
      <c r="D111" s="391" t="s">
        <v>97</v>
      </c>
      <c r="E111" s="392"/>
      <c r="F111" s="391"/>
      <c r="G111" s="393"/>
    </row>
    <row r="112" spans="1:7" ht="18.95" customHeight="1">
      <c r="A112" s="54">
        <f>入力画面!S102</f>
        <v>81</v>
      </c>
      <c r="B112" s="216" t="str">
        <f t="shared" si="3"/>
        <v/>
      </c>
      <c r="C112" s="50" t="s">
        <v>96</v>
      </c>
      <c r="D112" s="391" t="s">
        <v>97</v>
      </c>
      <c r="E112" s="392"/>
      <c r="F112" s="391"/>
      <c r="G112" s="393"/>
    </row>
    <row r="113" spans="1:7" ht="18.95" customHeight="1">
      <c r="A113" s="54">
        <f>入力画面!S103</f>
        <v>82</v>
      </c>
      <c r="B113" s="216" t="str">
        <f t="shared" si="3"/>
        <v/>
      </c>
      <c r="C113" s="50" t="s">
        <v>96</v>
      </c>
      <c r="D113" s="391" t="s">
        <v>97</v>
      </c>
      <c r="E113" s="392"/>
      <c r="F113" s="391"/>
      <c r="G113" s="393"/>
    </row>
    <row r="114" spans="1:7" ht="18.95" customHeight="1">
      <c r="A114" s="54">
        <f>入力画面!S104</f>
        <v>83</v>
      </c>
      <c r="B114" s="216" t="str">
        <f t="shared" si="3"/>
        <v/>
      </c>
      <c r="C114" s="50" t="s">
        <v>96</v>
      </c>
      <c r="D114" s="391" t="s">
        <v>97</v>
      </c>
      <c r="E114" s="392"/>
      <c r="F114" s="391"/>
      <c r="G114" s="393"/>
    </row>
    <row r="115" spans="1:7" ht="18.95" customHeight="1">
      <c r="A115" s="54">
        <f>入力画面!S105</f>
        <v>84</v>
      </c>
      <c r="B115" s="216" t="str">
        <f t="shared" si="3"/>
        <v/>
      </c>
      <c r="C115" s="50" t="s">
        <v>96</v>
      </c>
      <c r="D115" s="391" t="s">
        <v>97</v>
      </c>
      <c r="E115" s="392"/>
      <c r="F115" s="391"/>
      <c r="G115" s="393"/>
    </row>
    <row r="116" spans="1:7" ht="18.95" customHeight="1">
      <c r="A116" s="54">
        <f>入力画面!S106</f>
        <v>85</v>
      </c>
      <c r="B116" s="216" t="str">
        <f t="shared" si="3"/>
        <v/>
      </c>
      <c r="C116" s="50" t="s">
        <v>96</v>
      </c>
      <c r="D116" s="391" t="s">
        <v>97</v>
      </c>
      <c r="E116" s="392"/>
      <c r="F116" s="391"/>
      <c r="G116" s="393"/>
    </row>
    <row r="117" spans="1:7" ht="18.95" customHeight="1">
      <c r="A117" s="54">
        <f>入力画面!S107</f>
        <v>86</v>
      </c>
      <c r="B117" s="216" t="str">
        <f t="shared" si="3"/>
        <v/>
      </c>
      <c r="C117" s="50" t="s">
        <v>96</v>
      </c>
      <c r="D117" s="391" t="s">
        <v>97</v>
      </c>
      <c r="E117" s="392"/>
      <c r="F117" s="391"/>
      <c r="G117" s="393"/>
    </row>
    <row r="118" spans="1:7" ht="18.95" customHeight="1">
      <c r="A118" s="54">
        <f>入力画面!S108</f>
        <v>87</v>
      </c>
      <c r="B118" s="216" t="str">
        <f t="shared" si="3"/>
        <v/>
      </c>
      <c r="C118" s="50" t="s">
        <v>96</v>
      </c>
      <c r="D118" s="391" t="s">
        <v>97</v>
      </c>
      <c r="E118" s="392"/>
      <c r="F118" s="391"/>
      <c r="G118" s="393"/>
    </row>
    <row r="119" spans="1:7" ht="18.95" customHeight="1">
      <c r="A119" s="54">
        <f>入力画面!S109</f>
        <v>88</v>
      </c>
      <c r="B119" s="216" t="str">
        <f t="shared" si="3"/>
        <v/>
      </c>
      <c r="C119" s="50" t="s">
        <v>96</v>
      </c>
      <c r="D119" s="391" t="s">
        <v>97</v>
      </c>
      <c r="E119" s="392"/>
      <c r="F119" s="391"/>
      <c r="G119" s="393"/>
    </row>
    <row r="120" spans="1:7" ht="18.95" customHeight="1">
      <c r="A120" s="54">
        <f>入力画面!S110</f>
        <v>89</v>
      </c>
      <c r="B120" s="216" t="str">
        <f t="shared" si="3"/>
        <v/>
      </c>
      <c r="C120" s="50" t="s">
        <v>96</v>
      </c>
      <c r="D120" s="391" t="s">
        <v>97</v>
      </c>
      <c r="E120" s="392"/>
      <c r="F120" s="391"/>
      <c r="G120" s="393"/>
    </row>
    <row r="121" spans="1:7" ht="18.95" customHeight="1">
      <c r="A121" s="54">
        <f>入力画面!S111</f>
        <v>90</v>
      </c>
      <c r="B121" s="216" t="str">
        <f t="shared" si="3"/>
        <v/>
      </c>
      <c r="C121" s="50" t="s">
        <v>96</v>
      </c>
      <c r="D121" s="391" t="s">
        <v>97</v>
      </c>
      <c r="E121" s="392"/>
      <c r="F121" s="391"/>
      <c r="G121" s="393"/>
    </row>
    <row r="122" spans="1:7" ht="18.95" customHeight="1">
      <c r="A122" s="54">
        <f>入力画面!S112</f>
        <v>91</v>
      </c>
      <c r="B122" s="216" t="str">
        <f t="shared" si="3"/>
        <v/>
      </c>
      <c r="C122" s="50" t="s">
        <v>96</v>
      </c>
      <c r="D122" s="391" t="s">
        <v>97</v>
      </c>
      <c r="E122" s="392"/>
      <c r="F122" s="391"/>
      <c r="G122" s="393"/>
    </row>
    <row r="123" spans="1:7" ht="18.95" customHeight="1">
      <c r="A123" s="54">
        <f>入力画面!S113</f>
        <v>92</v>
      </c>
      <c r="B123" s="216" t="str">
        <f t="shared" si="3"/>
        <v/>
      </c>
      <c r="C123" s="50" t="s">
        <v>96</v>
      </c>
      <c r="D123" s="391" t="s">
        <v>97</v>
      </c>
      <c r="E123" s="392"/>
      <c r="F123" s="391"/>
      <c r="G123" s="393"/>
    </row>
    <row r="124" spans="1:7" ht="18.95" customHeight="1">
      <c r="A124" s="54">
        <f>入力画面!S114</f>
        <v>93</v>
      </c>
      <c r="B124" s="216" t="str">
        <f t="shared" si="3"/>
        <v/>
      </c>
      <c r="C124" s="50" t="s">
        <v>96</v>
      </c>
      <c r="D124" s="391" t="s">
        <v>97</v>
      </c>
      <c r="E124" s="392"/>
      <c r="F124" s="391"/>
      <c r="G124" s="393"/>
    </row>
    <row r="125" spans="1:7" ht="18.95" customHeight="1">
      <c r="A125" s="54">
        <f>入力画面!S115</f>
        <v>94</v>
      </c>
      <c r="B125" s="216" t="str">
        <f t="shared" si="3"/>
        <v/>
      </c>
      <c r="C125" s="50" t="s">
        <v>96</v>
      </c>
      <c r="D125" s="391" t="s">
        <v>97</v>
      </c>
      <c r="E125" s="392"/>
      <c r="F125" s="391"/>
      <c r="G125" s="393"/>
    </row>
    <row r="126" spans="1:7" ht="18.95" customHeight="1">
      <c r="A126" s="54">
        <f>入力画面!S116</f>
        <v>95</v>
      </c>
      <c r="B126" s="216" t="str">
        <f t="shared" si="3"/>
        <v/>
      </c>
      <c r="C126" s="50" t="s">
        <v>96</v>
      </c>
      <c r="D126" s="391" t="s">
        <v>97</v>
      </c>
      <c r="E126" s="392"/>
      <c r="F126" s="391"/>
      <c r="G126" s="393"/>
    </row>
    <row r="127" spans="1:7" ht="18.95" customHeight="1">
      <c r="A127" s="54">
        <f>入力画面!S117</f>
        <v>96</v>
      </c>
      <c r="B127" s="216" t="str">
        <f t="shared" si="3"/>
        <v/>
      </c>
      <c r="C127" s="50" t="s">
        <v>96</v>
      </c>
      <c r="D127" s="391" t="s">
        <v>97</v>
      </c>
      <c r="E127" s="392"/>
      <c r="F127" s="391"/>
      <c r="G127" s="393"/>
    </row>
    <row r="128" spans="1:7" ht="18.95" customHeight="1">
      <c r="A128" s="54">
        <f>入力画面!S118</f>
        <v>97</v>
      </c>
      <c r="B128" s="216" t="str">
        <f t="shared" si="3"/>
        <v/>
      </c>
      <c r="C128" s="50" t="s">
        <v>96</v>
      </c>
      <c r="D128" s="391" t="s">
        <v>97</v>
      </c>
      <c r="E128" s="392"/>
      <c r="F128" s="391"/>
      <c r="G128" s="393"/>
    </row>
    <row r="129" spans="1:7" ht="18.95" customHeight="1">
      <c r="A129" s="54">
        <f>入力画面!S119</f>
        <v>98</v>
      </c>
      <c r="B129" s="216" t="str">
        <f t="shared" si="3"/>
        <v/>
      </c>
      <c r="C129" s="50" t="s">
        <v>96</v>
      </c>
      <c r="D129" s="391" t="s">
        <v>97</v>
      </c>
      <c r="E129" s="392"/>
      <c r="F129" s="391"/>
      <c r="G129" s="393"/>
    </row>
    <row r="130" spans="1:7" ht="18.95" customHeight="1">
      <c r="A130" s="54">
        <f>入力画面!S120</f>
        <v>99</v>
      </c>
      <c r="B130" s="216" t="str">
        <f t="shared" si="3"/>
        <v/>
      </c>
      <c r="C130" s="50" t="s">
        <v>96</v>
      </c>
      <c r="D130" s="391" t="s">
        <v>97</v>
      </c>
      <c r="E130" s="392"/>
      <c r="F130" s="391"/>
      <c r="G130" s="393"/>
    </row>
    <row r="131" spans="1:7" ht="18.95" customHeight="1">
      <c r="A131" s="54">
        <f>入力画面!S121</f>
        <v>100</v>
      </c>
      <c r="B131" s="216" t="str">
        <f t="shared" si="3"/>
        <v/>
      </c>
      <c r="C131" s="50" t="s">
        <v>96</v>
      </c>
      <c r="D131" s="391" t="s">
        <v>97</v>
      </c>
      <c r="E131" s="392"/>
      <c r="F131" s="391"/>
      <c r="G131" s="393"/>
    </row>
    <row r="132" spans="1:7" ht="18.95" customHeight="1">
      <c r="A132" s="54">
        <f>入力画面!S122</f>
        <v>101</v>
      </c>
      <c r="B132" s="216" t="str">
        <f t="shared" si="3"/>
        <v/>
      </c>
      <c r="C132" s="50" t="s">
        <v>96</v>
      </c>
      <c r="D132" s="391" t="s">
        <v>97</v>
      </c>
      <c r="E132" s="392"/>
      <c r="F132" s="391"/>
      <c r="G132" s="393"/>
    </row>
    <row r="133" spans="1:7" ht="18.95" customHeight="1">
      <c r="A133" s="54">
        <f>入力画面!S123</f>
        <v>102</v>
      </c>
      <c r="B133" s="216" t="str">
        <f t="shared" si="3"/>
        <v/>
      </c>
      <c r="C133" s="50" t="s">
        <v>96</v>
      </c>
      <c r="D133" s="391" t="s">
        <v>97</v>
      </c>
      <c r="E133" s="392"/>
      <c r="F133" s="391"/>
      <c r="G133" s="393"/>
    </row>
    <row r="134" spans="1:7" ht="18.95" customHeight="1">
      <c r="A134" s="54">
        <f>入力画面!S124</f>
        <v>103</v>
      </c>
      <c r="B134" s="216" t="str">
        <f t="shared" si="3"/>
        <v/>
      </c>
      <c r="C134" s="50" t="s">
        <v>96</v>
      </c>
      <c r="D134" s="391" t="s">
        <v>97</v>
      </c>
      <c r="E134" s="392"/>
      <c r="F134" s="391"/>
      <c r="G134" s="393"/>
    </row>
    <row r="135" spans="1:7" ht="18.95" customHeight="1">
      <c r="A135" s="54">
        <f>入力画面!S125</f>
        <v>104</v>
      </c>
      <c r="B135" s="216" t="str">
        <f t="shared" si="3"/>
        <v/>
      </c>
      <c r="C135" s="50" t="s">
        <v>96</v>
      </c>
      <c r="D135" s="391" t="s">
        <v>97</v>
      </c>
      <c r="E135" s="392"/>
      <c r="F135" s="391"/>
      <c r="G135" s="393"/>
    </row>
    <row r="136" spans="1:7" ht="18.95" customHeight="1">
      <c r="A136" s="54">
        <f>入力画面!S126</f>
        <v>105</v>
      </c>
      <c r="B136" s="216" t="str">
        <f t="shared" si="3"/>
        <v/>
      </c>
      <c r="C136" s="50" t="s">
        <v>96</v>
      </c>
      <c r="D136" s="391" t="s">
        <v>97</v>
      </c>
      <c r="E136" s="392"/>
      <c r="F136" s="391"/>
      <c r="G136" s="393"/>
    </row>
    <row r="137" spans="1:7" ht="18.95" customHeight="1">
      <c r="A137" s="54">
        <f>入力画面!S127</f>
        <v>106</v>
      </c>
      <c r="B137" s="216" t="str">
        <f t="shared" si="3"/>
        <v/>
      </c>
      <c r="C137" s="50" t="s">
        <v>96</v>
      </c>
      <c r="D137" s="391" t="s">
        <v>97</v>
      </c>
      <c r="E137" s="392"/>
      <c r="F137" s="391"/>
      <c r="G137" s="393"/>
    </row>
    <row r="138" spans="1:7" ht="18.95" customHeight="1">
      <c r="A138" s="54">
        <f>入力画面!S128</f>
        <v>107</v>
      </c>
      <c r="B138" s="216" t="str">
        <f t="shared" si="3"/>
        <v/>
      </c>
      <c r="C138" s="50" t="s">
        <v>96</v>
      </c>
      <c r="D138" s="391" t="s">
        <v>97</v>
      </c>
      <c r="E138" s="392"/>
      <c r="F138" s="391"/>
      <c r="G138" s="393"/>
    </row>
    <row r="139" spans="1:7" ht="18.95" customHeight="1">
      <c r="A139" s="54">
        <f>入力画面!S129</f>
        <v>108</v>
      </c>
      <c r="B139" s="216" t="str">
        <f t="shared" si="3"/>
        <v/>
      </c>
      <c r="C139" s="50" t="s">
        <v>96</v>
      </c>
      <c r="D139" s="391" t="s">
        <v>97</v>
      </c>
      <c r="E139" s="392"/>
      <c r="F139" s="391"/>
      <c r="G139" s="393"/>
    </row>
    <row r="140" spans="1:7" ht="18.95" customHeight="1">
      <c r="A140" s="54">
        <f>入力画面!S130</f>
        <v>109</v>
      </c>
      <c r="B140" s="216" t="str">
        <f t="shared" si="3"/>
        <v/>
      </c>
      <c r="C140" s="50" t="s">
        <v>96</v>
      </c>
      <c r="D140" s="391" t="s">
        <v>97</v>
      </c>
      <c r="E140" s="392"/>
      <c r="F140" s="391"/>
      <c r="G140" s="393"/>
    </row>
    <row r="141" spans="1:7" ht="18.95" customHeight="1">
      <c r="A141" s="54">
        <f>入力画面!S131</f>
        <v>110</v>
      </c>
      <c r="B141" s="216" t="str">
        <f t="shared" si="3"/>
        <v/>
      </c>
      <c r="C141" s="50" t="s">
        <v>96</v>
      </c>
      <c r="D141" s="391" t="s">
        <v>97</v>
      </c>
      <c r="E141" s="392"/>
      <c r="F141" s="391"/>
      <c r="G141" s="393"/>
    </row>
    <row r="142" spans="1:7" ht="18.95" customHeight="1">
      <c r="A142" s="54">
        <f>入力画面!S132</f>
        <v>111</v>
      </c>
      <c r="B142" s="216" t="str">
        <f t="shared" si="3"/>
        <v/>
      </c>
      <c r="C142" s="50" t="s">
        <v>96</v>
      </c>
      <c r="D142" s="391" t="s">
        <v>97</v>
      </c>
      <c r="E142" s="392"/>
      <c r="F142" s="391"/>
      <c r="G142" s="393"/>
    </row>
    <row r="143" spans="1:7" ht="18.95" customHeight="1">
      <c r="A143" s="54">
        <f>入力画面!S133</f>
        <v>112</v>
      </c>
      <c r="B143" s="216" t="str">
        <f t="shared" si="3"/>
        <v/>
      </c>
      <c r="C143" s="50" t="s">
        <v>96</v>
      </c>
      <c r="D143" s="391" t="s">
        <v>97</v>
      </c>
      <c r="E143" s="392"/>
      <c r="F143" s="391"/>
      <c r="G143" s="393"/>
    </row>
    <row r="144" spans="1:7" ht="18.95" customHeight="1">
      <c r="A144" s="54">
        <f>入力画面!S134</f>
        <v>113</v>
      </c>
      <c r="B144" s="216" t="str">
        <f t="shared" si="3"/>
        <v/>
      </c>
      <c r="C144" s="50" t="s">
        <v>96</v>
      </c>
      <c r="D144" s="391" t="s">
        <v>97</v>
      </c>
      <c r="E144" s="392"/>
      <c r="F144" s="391"/>
      <c r="G144" s="393"/>
    </row>
    <row r="145" spans="1:7" ht="18.95" customHeight="1">
      <c r="A145" s="54">
        <f>入力画面!S135</f>
        <v>114</v>
      </c>
      <c r="B145" s="216" t="str">
        <f t="shared" si="3"/>
        <v/>
      </c>
      <c r="C145" s="50" t="s">
        <v>96</v>
      </c>
      <c r="D145" s="391" t="s">
        <v>97</v>
      </c>
      <c r="E145" s="392"/>
      <c r="F145" s="391"/>
      <c r="G145" s="393"/>
    </row>
    <row r="146" spans="1:7" ht="18.95" customHeight="1">
      <c r="A146" s="54">
        <f>入力画面!S136</f>
        <v>115</v>
      </c>
      <c r="B146" s="216" t="str">
        <f t="shared" si="3"/>
        <v/>
      </c>
      <c r="C146" s="50" t="s">
        <v>96</v>
      </c>
      <c r="D146" s="391" t="s">
        <v>97</v>
      </c>
      <c r="E146" s="392"/>
      <c r="F146" s="391"/>
      <c r="G146" s="393"/>
    </row>
    <row r="147" spans="1:7" ht="18.95" customHeight="1">
      <c r="A147" s="54">
        <f>入力画面!S137</f>
        <v>116</v>
      </c>
      <c r="B147" s="216" t="str">
        <f t="shared" si="3"/>
        <v/>
      </c>
      <c r="C147" s="50" t="s">
        <v>96</v>
      </c>
      <c r="D147" s="391" t="s">
        <v>97</v>
      </c>
      <c r="E147" s="392"/>
      <c r="F147" s="391"/>
      <c r="G147" s="393"/>
    </row>
    <row r="148" spans="1:7" ht="18.95" customHeight="1">
      <c r="A148" s="54">
        <f>入力画面!S138</f>
        <v>117</v>
      </c>
      <c r="B148" s="216" t="str">
        <f t="shared" si="3"/>
        <v/>
      </c>
      <c r="C148" s="50" t="s">
        <v>96</v>
      </c>
      <c r="D148" s="391" t="s">
        <v>97</v>
      </c>
      <c r="E148" s="392"/>
      <c r="F148" s="391"/>
      <c r="G148" s="393"/>
    </row>
    <row r="149" spans="1:7" ht="18.95" customHeight="1">
      <c r="A149" s="54">
        <f>入力画面!S139</f>
        <v>118</v>
      </c>
      <c r="B149" s="216" t="str">
        <f t="shared" si="3"/>
        <v/>
      </c>
      <c r="C149" s="50" t="s">
        <v>96</v>
      </c>
      <c r="D149" s="391" t="s">
        <v>97</v>
      </c>
      <c r="E149" s="392"/>
      <c r="F149" s="391"/>
      <c r="G149" s="393"/>
    </row>
    <row r="150" spans="1:7" ht="18.95" customHeight="1">
      <c r="A150" s="54">
        <f>入力画面!S140</f>
        <v>119</v>
      </c>
      <c r="B150" s="216" t="str">
        <f t="shared" si="3"/>
        <v/>
      </c>
      <c r="C150" s="50" t="s">
        <v>96</v>
      </c>
      <c r="D150" s="391" t="s">
        <v>97</v>
      </c>
      <c r="E150" s="392"/>
      <c r="F150" s="391"/>
      <c r="G150" s="393"/>
    </row>
    <row r="151" spans="1:7" ht="18.95" customHeight="1">
      <c r="A151" s="54">
        <f>入力画面!S141</f>
        <v>120</v>
      </c>
      <c r="B151" s="216" t="str">
        <f t="shared" si="3"/>
        <v/>
      </c>
      <c r="C151" s="50" t="s">
        <v>96</v>
      </c>
      <c r="D151" s="391" t="s">
        <v>97</v>
      </c>
      <c r="E151" s="392"/>
      <c r="F151" s="391"/>
      <c r="G151" s="393"/>
    </row>
    <row r="152" spans="1:7" ht="18.95" customHeight="1">
      <c r="A152" s="54">
        <f>入力画面!S142</f>
        <v>121</v>
      </c>
      <c r="B152" s="216" t="str">
        <f t="shared" si="3"/>
        <v/>
      </c>
      <c r="C152" s="50" t="s">
        <v>96</v>
      </c>
      <c r="D152" s="391" t="s">
        <v>97</v>
      </c>
      <c r="E152" s="392"/>
      <c r="F152" s="391"/>
      <c r="G152" s="393"/>
    </row>
    <row r="153" spans="1:7" ht="18.95" customHeight="1">
      <c r="A153" s="54">
        <f>入力画面!S143</f>
        <v>122</v>
      </c>
      <c r="B153" s="216" t="str">
        <f t="shared" si="3"/>
        <v/>
      </c>
      <c r="C153" s="50" t="s">
        <v>96</v>
      </c>
      <c r="D153" s="391" t="s">
        <v>97</v>
      </c>
      <c r="E153" s="392"/>
      <c r="F153" s="391"/>
      <c r="G153" s="393"/>
    </row>
    <row r="154" spans="1:7" ht="18.95" customHeight="1">
      <c r="A154" s="54">
        <f>入力画面!S144</f>
        <v>123</v>
      </c>
      <c r="B154" s="216" t="str">
        <f t="shared" si="3"/>
        <v/>
      </c>
      <c r="C154" s="50" t="s">
        <v>96</v>
      </c>
      <c r="D154" s="391" t="s">
        <v>97</v>
      </c>
      <c r="E154" s="392"/>
      <c r="F154" s="391"/>
      <c r="G154" s="393"/>
    </row>
    <row r="155" spans="1:7" ht="18.95" customHeight="1">
      <c r="A155" s="54">
        <f>入力画面!S145</f>
        <v>124</v>
      </c>
      <c r="B155" s="216" t="str">
        <f t="shared" si="3"/>
        <v/>
      </c>
      <c r="C155" s="50" t="s">
        <v>96</v>
      </c>
      <c r="D155" s="391" t="s">
        <v>97</v>
      </c>
      <c r="E155" s="392"/>
      <c r="F155" s="391"/>
      <c r="G155" s="393"/>
    </row>
    <row r="156" spans="1:7" ht="18.95" customHeight="1">
      <c r="A156" s="54">
        <f>入力画面!S146</f>
        <v>125</v>
      </c>
      <c r="B156" s="216" t="str">
        <f t="shared" si="3"/>
        <v/>
      </c>
      <c r="C156" s="50" t="s">
        <v>96</v>
      </c>
      <c r="D156" s="391" t="s">
        <v>97</v>
      </c>
      <c r="E156" s="392"/>
      <c r="F156" s="391"/>
      <c r="G156" s="393"/>
    </row>
    <row r="157" spans="1:7" ht="18.95" customHeight="1">
      <c r="A157" s="54">
        <f>入力画面!S147</f>
        <v>126</v>
      </c>
      <c r="B157" s="216" t="str">
        <f t="shared" si="3"/>
        <v/>
      </c>
      <c r="C157" s="50" t="s">
        <v>96</v>
      </c>
      <c r="D157" s="391" t="s">
        <v>97</v>
      </c>
      <c r="E157" s="392"/>
      <c r="F157" s="391"/>
      <c r="G157" s="393"/>
    </row>
    <row r="158" spans="1:7" ht="18.95" customHeight="1">
      <c r="A158" s="54">
        <f>入力画面!S148</f>
        <v>127</v>
      </c>
      <c r="B158" s="216" t="str">
        <f t="shared" si="3"/>
        <v/>
      </c>
      <c r="C158" s="50" t="s">
        <v>96</v>
      </c>
      <c r="D158" s="391" t="s">
        <v>97</v>
      </c>
      <c r="E158" s="392"/>
      <c r="F158" s="391"/>
      <c r="G158" s="393"/>
    </row>
    <row r="159" spans="1:7" ht="18.95" customHeight="1">
      <c r="A159" s="54">
        <f>入力画面!S149</f>
        <v>128</v>
      </c>
      <c r="B159" s="216" t="str">
        <f t="shared" si="3"/>
        <v/>
      </c>
      <c r="C159" s="50" t="s">
        <v>96</v>
      </c>
      <c r="D159" s="391" t="s">
        <v>97</v>
      </c>
      <c r="E159" s="392"/>
      <c r="F159" s="391"/>
      <c r="G159" s="393"/>
    </row>
    <row r="160" spans="1:7" ht="18.95" customHeight="1">
      <c r="A160" s="54">
        <f>入力画面!S150</f>
        <v>129</v>
      </c>
      <c r="B160" s="216" t="str">
        <f t="shared" ref="B160:B191" si="4">IFERROR(VLOOKUP(A160,buin,2,0),"")&amp;""</f>
        <v/>
      </c>
      <c r="C160" s="50" t="s">
        <v>96</v>
      </c>
      <c r="D160" s="391" t="s">
        <v>97</v>
      </c>
      <c r="E160" s="392"/>
      <c r="F160" s="391"/>
      <c r="G160" s="393"/>
    </row>
    <row r="161" spans="1:7" ht="18.95" customHeight="1">
      <c r="A161" s="54">
        <f>入力画面!S151</f>
        <v>130</v>
      </c>
      <c r="B161" s="216" t="str">
        <f t="shared" si="4"/>
        <v/>
      </c>
      <c r="C161" s="50" t="s">
        <v>96</v>
      </c>
      <c r="D161" s="391" t="s">
        <v>97</v>
      </c>
      <c r="E161" s="392"/>
      <c r="F161" s="391"/>
      <c r="G161" s="393"/>
    </row>
    <row r="162" spans="1:7" ht="18.95" customHeight="1">
      <c r="A162" s="54">
        <f>入力画面!S152</f>
        <v>131</v>
      </c>
      <c r="B162" s="216" t="str">
        <f t="shared" si="4"/>
        <v/>
      </c>
      <c r="C162" s="50" t="s">
        <v>96</v>
      </c>
      <c r="D162" s="391" t="s">
        <v>97</v>
      </c>
      <c r="E162" s="392"/>
      <c r="F162" s="391"/>
      <c r="G162" s="393"/>
    </row>
    <row r="163" spans="1:7" ht="18.95" customHeight="1">
      <c r="A163" s="54">
        <f>入力画面!S153</f>
        <v>132</v>
      </c>
      <c r="B163" s="216" t="str">
        <f t="shared" si="4"/>
        <v/>
      </c>
      <c r="C163" s="50" t="s">
        <v>96</v>
      </c>
      <c r="D163" s="391" t="s">
        <v>97</v>
      </c>
      <c r="E163" s="392"/>
      <c r="F163" s="391"/>
      <c r="G163" s="393"/>
    </row>
    <row r="164" spans="1:7" ht="18.95" customHeight="1">
      <c r="A164" s="54">
        <f>入力画面!S154</f>
        <v>133</v>
      </c>
      <c r="B164" s="216" t="str">
        <f t="shared" si="4"/>
        <v/>
      </c>
      <c r="C164" s="50" t="s">
        <v>96</v>
      </c>
      <c r="D164" s="391" t="s">
        <v>97</v>
      </c>
      <c r="E164" s="392"/>
      <c r="F164" s="391"/>
      <c r="G164" s="393"/>
    </row>
    <row r="165" spans="1:7" ht="18.95" customHeight="1">
      <c r="A165" s="54">
        <f>入力画面!S155</f>
        <v>134</v>
      </c>
      <c r="B165" s="216" t="str">
        <f t="shared" si="4"/>
        <v/>
      </c>
      <c r="C165" s="50" t="s">
        <v>96</v>
      </c>
      <c r="D165" s="391" t="s">
        <v>97</v>
      </c>
      <c r="E165" s="392"/>
      <c r="F165" s="391"/>
      <c r="G165" s="393"/>
    </row>
    <row r="166" spans="1:7" ht="18.95" customHeight="1">
      <c r="A166" s="54">
        <f>入力画面!S156</f>
        <v>135</v>
      </c>
      <c r="B166" s="216" t="str">
        <f t="shared" si="4"/>
        <v/>
      </c>
      <c r="C166" s="50" t="s">
        <v>96</v>
      </c>
      <c r="D166" s="391" t="s">
        <v>97</v>
      </c>
      <c r="E166" s="392"/>
      <c r="F166" s="391"/>
      <c r="G166" s="393"/>
    </row>
    <row r="167" spans="1:7" ht="18.95" customHeight="1">
      <c r="A167" s="54">
        <f>入力画面!S157</f>
        <v>136</v>
      </c>
      <c r="B167" s="216" t="str">
        <f t="shared" si="4"/>
        <v/>
      </c>
      <c r="C167" s="50" t="s">
        <v>96</v>
      </c>
      <c r="D167" s="391" t="s">
        <v>97</v>
      </c>
      <c r="E167" s="392"/>
      <c r="F167" s="391"/>
      <c r="G167" s="393"/>
    </row>
    <row r="168" spans="1:7" ht="18.95" customHeight="1">
      <c r="A168" s="54">
        <f>入力画面!S158</f>
        <v>137</v>
      </c>
      <c r="B168" s="216" t="str">
        <f t="shared" si="4"/>
        <v/>
      </c>
      <c r="C168" s="50" t="s">
        <v>96</v>
      </c>
      <c r="D168" s="391" t="s">
        <v>97</v>
      </c>
      <c r="E168" s="392"/>
      <c r="F168" s="391"/>
      <c r="G168" s="393"/>
    </row>
    <row r="169" spans="1:7" ht="18.95" customHeight="1">
      <c r="A169" s="54">
        <f>入力画面!S159</f>
        <v>138</v>
      </c>
      <c r="B169" s="216" t="str">
        <f t="shared" si="4"/>
        <v/>
      </c>
      <c r="C169" s="50" t="s">
        <v>96</v>
      </c>
      <c r="D169" s="391" t="s">
        <v>97</v>
      </c>
      <c r="E169" s="392"/>
      <c r="F169" s="391"/>
      <c r="G169" s="393"/>
    </row>
    <row r="170" spans="1:7" ht="18.95" customHeight="1">
      <c r="A170" s="54">
        <f>入力画面!S160</f>
        <v>139</v>
      </c>
      <c r="B170" s="216" t="str">
        <f t="shared" si="4"/>
        <v/>
      </c>
      <c r="C170" s="50" t="s">
        <v>96</v>
      </c>
      <c r="D170" s="391" t="s">
        <v>97</v>
      </c>
      <c r="E170" s="392"/>
      <c r="F170" s="391"/>
      <c r="G170" s="393"/>
    </row>
    <row r="171" spans="1:7" ht="18.95" customHeight="1">
      <c r="A171" s="54">
        <f>入力画面!S161</f>
        <v>140</v>
      </c>
      <c r="B171" s="216" t="str">
        <f t="shared" si="4"/>
        <v/>
      </c>
      <c r="C171" s="50" t="s">
        <v>96</v>
      </c>
      <c r="D171" s="391" t="s">
        <v>97</v>
      </c>
      <c r="E171" s="392"/>
      <c r="F171" s="391"/>
      <c r="G171" s="393"/>
    </row>
    <row r="172" spans="1:7" ht="18.95" customHeight="1">
      <c r="A172" s="54">
        <f>入力画面!S162</f>
        <v>141</v>
      </c>
      <c r="B172" s="216" t="str">
        <f t="shared" si="4"/>
        <v/>
      </c>
      <c r="C172" s="50" t="s">
        <v>96</v>
      </c>
      <c r="D172" s="391" t="s">
        <v>97</v>
      </c>
      <c r="E172" s="392"/>
      <c r="F172" s="391"/>
      <c r="G172" s="393"/>
    </row>
    <row r="173" spans="1:7" ht="18.95" customHeight="1">
      <c r="A173" s="54">
        <f>入力画面!S163</f>
        <v>142</v>
      </c>
      <c r="B173" s="216" t="str">
        <f t="shared" si="4"/>
        <v/>
      </c>
      <c r="C173" s="50" t="s">
        <v>96</v>
      </c>
      <c r="D173" s="391" t="s">
        <v>97</v>
      </c>
      <c r="E173" s="392"/>
      <c r="F173" s="391"/>
      <c r="G173" s="393"/>
    </row>
    <row r="174" spans="1:7" ht="18.95" customHeight="1">
      <c r="A174" s="54">
        <f>入力画面!S164</f>
        <v>143</v>
      </c>
      <c r="B174" s="216" t="str">
        <f t="shared" si="4"/>
        <v/>
      </c>
      <c r="C174" s="50" t="s">
        <v>96</v>
      </c>
      <c r="D174" s="391" t="s">
        <v>97</v>
      </c>
      <c r="E174" s="392"/>
      <c r="F174" s="391"/>
      <c r="G174" s="393"/>
    </row>
    <row r="175" spans="1:7" ht="18.95" customHeight="1">
      <c r="A175" s="54">
        <f>入力画面!S165</f>
        <v>144</v>
      </c>
      <c r="B175" s="216" t="str">
        <f t="shared" si="4"/>
        <v/>
      </c>
      <c r="C175" s="50" t="s">
        <v>96</v>
      </c>
      <c r="D175" s="391" t="s">
        <v>97</v>
      </c>
      <c r="E175" s="392"/>
      <c r="F175" s="391"/>
      <c r="G175" s="393"/>
    </row>
    <row r="176" spans="1:7" ht="18.95" customHeight="1">
      <c r="A176" s="54">
        <f>入力画面!S166</f>
        <v>145</v>
      </c>
      <c r="B176" s="216" t="str">
        <f t="shared" si="4"/>
        <v/>
      </c>
      <c r="C176" s="50" t="s">
        <v>96</v>
      </c>
      <c r="D176" s="391" t="s">
        <v>97</v>
      </c>
      <c r="E176" s="392"/>
      <c r="F176" s="391"/>
      <c r="G176" s="393"/>
    </row>
    <row r="177" spans="1:7" ht="18.95" customHeight="1">
      <c r="A177" s="54">
        <f>入力画面!S167</f>
        <v>146</v>
      </c>
      <c r="B177" s="216" t="str">
        <f t="shared" si="4"/>
        <v/>
      </c>
      <c r="C177" s="50" t="s">
        <v>96</v>
      </c>
      <c r="D177" s="391" t="s">
        <v>97</v>
      </c>
      <c r="E177" s="392"/>
      <c r="F177" s="391"/>
      <c r="G177" s="393"/>
    </row>
    <row r="178" spans="1:7" ht="18.95" customHeight="1">
      <c r="A178" s="54">
        <f>入力画面!S168</f>
        <v>147</v>
      </c>
      <c r="B178" s="216" t="str">
        <f t="shared" si="4"/>
        <v/>
      </c>
      <c r="C178" s="50" t="s">
        <v>96</v>
      </c>
      <c r="D178" s="391" t="s">
        <v>97</v>
      </c>
      <c r="E178" s="392"/>
      <c r="F178" s="391"/>
      <c r="G178" s="393"/>
    </row>
    <row r="179" spans="1:7" ht="18.95" customHeight="1">
      <c r="A179" s="54">
        <f>入力画面!S169</f>
        <v>148</v>
      </c>
      <c r="B179" s="216" t="str">
        <f t="shared" si="4"/>
        <v/>
      </c>
      <c r="C179" s="50" t="s">
        <v>96</v>
      </c>
      <c r="D179" s="391" t="s">
        <v>97</v>
      </c>
      <c r="E179" s="392"/>
      <c r="F179" s="391"/>
      <c r="G179" s="393"/>
    </row>
    <row r="180" spans="1:7" ht="18.95" customHeight="1">
      <c r="A180" s="54">
        <f>入力画面!S170</f>
        <v>149</v>
      </c>
      <c r="B180" s="216" t="str">
        <f t="shared" si="4"/>
        <v/>
      </c>
      <c r="C180" s="50" t="s">
        <v>96</v>
      </c>
      <c r="D180" s="391" t="s">
        <v>97</v>
      </c>
      <c r="E180" s="392"/>
      <c r="F180" s="391"/>
      <c r="G180" s="393"/>
    </row>
    <row r="181" spans="1:7" ht="18.95" customHeight="1">
      <c r="A181" s="54">
        <f>入力画面!S171</f>
        <v>150</v>
      </c>
      <c r="B181" s="216" t="str">
        <f t="shared" si="4"/>
        <v/>
      </c>
      <c r="C181" s="50" t="s">
        <v>96</v>
      </c>
      <c r="D181" s="391" t="s">
        <v>97</v>
      </c>
      <c r="E181" s="392"/>
      <c r="F181" s="391"/>
      <c r="G181" s="393"/>
    </row>
    <row r="182" spans="1:7" ht="18.95" customHeight="1">
      <c r="A182" s="54">
        <f>入力画面!S172</f>
        <v>151</v>
      </c>
      <c r="B182" s="216" t="str">
        <f t="shared" si="4"/>
        <v/>
      </c>
      <c r="C182" s="50" t="s">
        <v>96</v>
      </c>
      <c r="D182" s="391" t="s">
        <v>97</v>
      </c>
      <c r="E182" s="392"/>
      <c r="F182" s="391"/>
      <c r="G182" s="393"/>
    </row>
    <row r="183" spans="1:7" ht="18.95" customHeight="1">
      <c r="A183" s="54">
        <f>入力画面!S173</f>
        <v>152</v>
      </c>
      <c r="B183" s="216" t="str">
        <f t="shared" si="4"/>
        <v/>
      </c>
      <c r="C183" s="50" t="s">
        <v>96</v>
      </c>
      <c r="D183" s="391" t="s">
        <v>97</v>
      </c>
      <c r="E183" s="392"/>
      <c r="F183" s="391"/>
      <c r="G183" s="393"/>
    </row>
    <row r="184" spans="1:7" ht="18.95" customHeight="1">
      <c r="A184" s="54">
        <f>入力画面!S174</f>
        <v>153</v>
      </c>
      <c r="B184" s="216" t="str">
        <f t="shared" si="4"/>
        <v/>
      </c>
      <c r="C184" s="50" t="s">
        <v>96</v>
      </c>
      <c r="D184" s="391" t="s">
        <v>97</v>
      </c>
      <c r="E184" s="392"/>
      <c r="F184" s="391"/>
      <c r="G184" s="393"/>
    </row>
    <row r="185" spans="1:7" ht="18.95" customHeight="1">
      <c r="A185" s="54">
        <f>入力画面!S175</f>
        <v>154</v>
      </c>
      <c r="B185" s="216" t="str">
        <f t="shared" si="4"/>
        <v/>
      </c>
      <c r="C185" s="50" t="s">
        <v>96</v>
      </c>
      <c r="D185" s="391" t="s">
        <v>97</v>
      </c>
      <c r="E185" s="392"/>
      <c r="F185" s="391"/>
      <c r="G185" s="393"/>
    </row>
    <row r="186" spans="1:7" ht="18.95" customHeight="1">
      <c r="A186" s="54">
        <f>入力画面!S176</f>
        <v>155</v>
      </c>
      <c r="B186" s="216" t="str">
        <f t="shared" si="4"/>
        <v/>
      </c>
      <c r="C186" s="50" t="s">
        <v>96</v>
      </c>
      <c r="D186" s="391" t="s">
        <v>97</v>
      </c>
      <c r="E186" s="392"/>
      <c r="F186" s="391"/>
      <c r="G186" s="393"/>
    </row>
    <row r="187" spans="1:7" ht="18.95" customHeight="1">
      <c r="A187" s="54">
        <f>入力画面!S177</f>
        <v>156</v>
      </c>
      <c r="B187" s="216" t="str">
        <f t="shared" si="4"/>
        <v/>
      </c>
      <c r="C187" s="50" t="s">
        <v>96</v>
      </c>
      <c r="D187" s="391" t="s">
        <v>97</v>
      </c>
      <c r="E187" s="392"/>
      <c r="F187" s="391"/>
      <c r="G187" s="393"/>
    </row>
    <row r="188" spans="1:7" ht="18.95" customHeight="1">
      <c r="A188" s="54">
        <f>入力画面!S178</f>
        <v>157</v>
      </c>
      <c r="B188" s="216" t="str">
        <f t="shared" si="4"/>
        <v/>
      </c>
      <c r="C188" s="50" t="s">
        <v>96</v>
      </c>
      <c r="D188" s="391" t="s">
        <v>97</v>
      </c>
      <c r="E188" s="392"/>
      <c r="F188" s="391"/>
      <c r="G188" s="393"/>
    </row>
    <row r="189" spans="1:7" ht="18.95" customHeight="1">
      <c r="A189" s="54">
        <f>入力画面!S179</f>
        <v>158</v>
      </c>
      <c r="B189" s="216" t="str">
        <f t="shared" si="4"/>
        <v/>
      </c>
      <c r="C189" s="50" t="s">
        <v>96</v>
      </c>
      <c r="D189" s="391" t="s">
        <v>97</v>
      </c>
      <c r="E189" s="392"/>
      <c r="F189" s="391"/>
      <c r="G189" s="393"/>
    </row>
    <row r="190" spans="1:7" ht="18.95" customHeight="1">
      <c r="A190" s="54">
        <f>入力画面!S180</f>
        <v>159</v>
      </c>
      <c r="B190" s="216" t="str">
        <f t="shared" si="4"/>
        <v/>
      </c>
      <c r="C190" s="50" t="s">
        <v>96</v>
      </c>
      <c r="D190" s="391" t="s">
        <v>97</v>
      </c>
      <c r="E190" s="392"/>
      <c r="F190" s="391"/>
      <c r="G190" s="393"/>
    </row>
    <row r="191" spans="1:7" ht="18.95" customHeight="1">
      <c r="A191" s="55">
        <f>入力画面!S181</f>
        <v>160</v>
      </c>
      <c r="B191" s="217" t="str">
        <f t="shared" si="4"/>
        <v/>
      </c>
      <c r="C191" s="53" t="s">
        <v>96</v>
      </c>
      <c r="D191" s="394" t="s">
        <v>97</v>
      </c>
      <c r="E191" s="395"/>
      <c r="F191" s="394"/>
      <c r="G191" s="396"/>
    </row>
    <row r="192" spans="1:7" ht="18.95" customHeight="1">
      <c r="A192" s="218"/>
      <c r="B192" s="219"/>
      <c r="C192" s="220"/>
      <c r="D192" s="627"/>
      <c r="E192" s="627"/>
      <c r="F192" s="627"/>
      <c r="G192" s="627"/>
    </row>
    <row r="193" spans="1:7" ht="18.95" customHeight="1">
      <c r="A193" s="221"/>
      <c r="B193" s="222"/>
      <c r="C193" s="208"/>
      <c r="D193" s="628"/>
      <c r="E193" s="628"/>
      <c r="F193" s="628"/>
      <c r="G193" s="628"/>
    </row>
    <row r="194" spans="1:7" ht="18.95" customHeight="1">
      <c r="A194" s="221"/>
      <c r="B194" s="222"/>
      <c r="C194" s="208"/>
      <c r="D194" s="628"/>
      <c r="E194" s="628"/>
      <c r="F194" s="628"/>
      <c r="G194" s="628"/>
    </row>
    <row r="195" spans="1:7" ht="18.95" customHeight="1">
      <c r="A195" s="221"/>
      <c r="B195" s="222"/>
      <c r="C195" s="208"/>
      <c r="D195" s="628"/>
      <c r="E195" s="628"/>
      <c r="F195" s="628"/>
      <c r="G195" s="628"/>
    </row>
    <row r="196" spans="1:7" ht="18.95" customHeight="1">
      <c r="A196" s="221"/>
      <c r="B196" s="222"/>
      <c r="C196" s="208"/>
      <c r="D196" s="628"/>
      <c r="E196" s="628"/>
      <c r="F196" s="628"/>
      <c r="G196" s="628"/>
    </row>
    <row r="197" spans="1:7" ht="18.95" customHeight="1">
      <c r="A197" s="221"/>
      <c r="B197" s="222"/>
      <c r="C197" s="208"/>
      <c r="D197" s="628"/>
      <c r="E197" s="628"/>
      <c r="F197" s="628"/>
      <c r="G197" s="628"/>
    </row>
    <row r="198" spans="1:7" ht="18.95" customHeight="1">
      <c r="A198" s="221"/>
      <c r="B198" s="222"/>
      <c r="C198" s="208"/>
      <c r="D198" s="628"/>
      <c r="E198" s="628"/>
      <c r="F198" s="628"/>
      <c r="G198" s="628"/>
    </row>
    <row r="199" spans="1:7" ht="18.95" customHeight="1">
      <c r="A199" s="221"/>
      <c r="B199" s="222"/>
      <c r="C199" s="208"/>
      <c r="D199" s="628"/>
      <c r="E199" s="628"/>
      <c r="F199" s="628"/>
      <c r="G199" s="628"/>
    </row>
    <row r="200" spans="1:7" ht="18.95" customHeight="1">
      <c r="A200" s="221"/>
      <c r="B200" s="222"/>
      <c r="C200" s="208"/>
      <c r="D200" s="628"/>
      <c r="E200" s="628"/>
      <c r="F200" s="628"/>
      <c r="G200" s="628"/>
    </row>
    <row r="201" spans="1:7" ht="18.95" customHeight="1">
      <c r="A201" s="221"/>
      <c r="B201" s="222"/>
      <c r="C201" s="208"/>
      <c r="D201" s="628"/>
      <c r="E201" s="628"/>
      <c r="F201" s="628"/>
      <c r="G201" s="628"/>
    </row>
    <row r="202" spans="1:7" ht="18.95" customHeight="1">
      <c r="A202" s="221"/>
      <c r="B202" s="222"/>
      <c r="C202" s="208"/>
      <c r="D202" s="628"/>
      <c r="E202" s="628"/>
      <c r="F202" s="628"/>
      <c r="G202" s="628"/>
    </row>
    <row r="203" spans="1:7">
      <c r="A203" s="209"/>
      <c r="C203" s="208"/>
    </row>
    <row r="204" spans="1:7">
      <c r="A204" s="209"/>
      <c r="C204" s="208"/>
    </row>
  </sheetData>
  <mergeCells count="393">
    <mergeCell ref="D10:E10"/>
    <mergeCell ref="D14:E14"/>
    <mergeCell ref="D15:E15"/>
    <mergeCell ref="D16:E16"/>
    <mergeCell ref="D17:E17"/>
    <mergeCell ref="D18:E18"/>
    <mergeCell ref="D196:E196"/>
    <mergeCell ref="D197:E197"/>
    <mergeCell ref="D198:E198"/>
    <mergeCell ref="D26:E26"/>
    <mergeCell ref="D27:E27"/>
    <mergeCell ref="D19:E19"/>
    <mergeCell ref="D20:E20"/>
    <mergeCell ref="D21:E21"/>
    <mergeCell ref="D49:E49"/>
    <mergeCell ref="D55:E55"/>
    <mergeCell ref="D61:E61"/>
    <mergeCell ref="D67:E67"/>
    <mergeCell ref="D73:E73"/>
    <mergeCell ref="D202:E202"/>
    <mergeCell ref="D192:E192"/>
    <mergeCell ref="D193:E193"/>
    <mergeCell ref="D194:E194"/>
    <mergeCell ref="D195:E195"/>
    <mergeCell ref="D201:E201"/>
    <mergeCell ref="D22:E22"/>
    <mergeCell ref="D23:E23"/>
    <mergeCell ref="D24:E24"/>
    <mergeCell ref="D25:E25"/>
    <mergeCell ref="D28:E28"/>
    <mergeCell ref="D199:E199"/>
    <mergeCell ref="D161:E161"/>
    <mergeCell ref="D176:E176"/>
    <mergeCell ref="D180:E180"/>
    <mergeCell ref="D131:E131"/>
    <mergeCell ref="D76:E76"/>
    <mergeCell ref="D91:E91"/>
    <mergeCell ref="D97:E97"/>
    <mergeCell ref="D103:E103"/>
    <mergeCell ref="D109:E109"/>
    <mergeCell ref="D115:E115"/>
    <mergeCell ref="D37:E37"/>
    <mergeCell ref="D43:E43"/>
    <mergeCell ref="F11:G11"/>
    <mergeCell ref="F12:G12"/>
    <mergeCell ref="F13:G13"/>
    <mergeCell ref="F14:G14"/>
    <mergeCell ref="F15:G15"/>
    <mergeCell ref="F25:G25"/>
    <mergeCell ref="F26:G26"/>
    <mergeCell ref="D29:E29"/>
    <mergeCell ref="D200:E200"/>
    <mergeCell ref="D30:E30"/>
    <mergeCell ref="D31:E31"/>
    <mergeCell ref="D32:E32"/>
    <mergeCell ref="D191:E191"/>
    <mergeCell ref="D33:E33"/>
    <mergeCell ref="D184:E184"/>
    <mergeCell ref="D188:E188"/>
    <mergeCell ref="D164:E164"/>
    <mergeCell ref="D11:E11"/>
    <mergeCell ref="D12:E12"/>
    <mergeCell ref="D13:E13"/>
    <mergeCell ref="F29:G29"/>
    <mergeCell ref="F18:G18"/>
    <mergeCell ref="F19:G19"/>
    <mergeCell ref="F20:G20"/>
    <mergeCell ref="F21:G21"/>
    <mergeCell ref="F22:G22"/>
    <mergeCell ref="F23:G23"/>
    <mergeCell ref="F24:G24"/>
    <mergeCell ref="F201:G201"/>
    <mergeCell ref="F202:G202"/>
    <mergeCell ref="F191:G191"/>
    <mergeCell ref="D9:E9"/>
    <mergeCell ref="F28:G28"/>
    <mergeCell ref="F30:G30"/>
    <mergeCell ref="F31:G31"/>
    <mergeCell ref="F32:G32"/>
    <mergeCell ref="F198:G198"/>
    <mergeCell ref="F199:G199"/>
    <mergeCell ref="F200:G200"/>
    <mergeCell ref="F194:G194"/>
    <mergeCell ref="F195:G195"/>
    <mergeCell ref="F196:G196"/>
    <mergeCell ref="F197:G197"/>
    <mergeCell ref="F189:G189"/>
    <mergeCell ref="D190:E190"/>
    <mergeCell ref="F190:G190"/>
    <mergeCell ref="D160:E160"/>
    <mergeCell ref="F160:G160"/>
    <mergeCell ref="A1:B1"/>
    <mergeCell ref="F10:G10"/>
    <mergeCell ref="C5:E5"/>
    <mergeCell ref="C4:E4"/>
    <mergeCell ref="E7:F7"/>
    <mergeCell ref="E6:F6"/>
    <mergeCell ref="F9:G9"/>
    <mergeCell ref="F192:G192"/>
    <mergeCell ref="F193:G193"/>
    <mergeCell ref="F27:G27"/>
    <mergeCell ref="F16:G16"/>
    <mergeCell ref="F17:G17"/>
    <mergeCell ref="F33:G33"/>
    <mergeCell ref="D181:E181"/>
    <mergeCell ref="F181:G181"/>
    <mergeCell ref="D182:E182"/>
    <mergeCell ref="F182:G182"/>
    <mergeCell ref="D183:E183"/>
    <mergeCell ref="F183:G183"/>
    <mergeCell ref="F162:G162"/>
    <mergeCell ref="D163:E163"/>
    <mergeCell ref="F163:G163"/>
    <mergeCell ref="F188:G188"/>
    <mergeCell ref="D189:E189"/>
    <mergeCell ref="F161:G161"/>
    <mergeCell ref="D162:E162"/>
    <mergeCell ref="F184:G184"/>
    <mergeCell ref="D185:E185"/>
    <mergeCell ref="F185:G185"/>
    <mergeCell ref="D186:E186"/>
    <mergeCell ref="F186:G186"/>
    <mergeCell ref="D187:E187"/>
    <mergeCell ref="F187:G187"/>
    <mergeCell ref="D168:E168"/>
    <mergeCell ref="F168:G168"/>
    <mergeCell ref="D169:E169"/>
    <mergeCell ref="F169:G169"/>
    <mergeCell ref="D170:E170"/>
    <mergeCell ref="F170:G170"/>
    <mergeCell ref="F164:G164"/>
    <mergeCell ref="D165:E165"/>
    <mergeCell ref="F165:G165"/>
    <mergeCell ref="D166:E166"/>
    <mergeCell ref="F166:G166"/>
    <mergeCell ref="D167:E167"/>
    <mergeCell ref="F167:G167"/>
    <mergeCell ref="D175:E175"/>
    <mergeCell ref="F175:G175"/>
    <mergeCell ref="F176:G176"/>
    <mergeCell ref="D171:E171"/>
    <mergeCell ref="F171:G171"/>
    <mergeCell ref="D172:E172"/>
    <mergeCell ref="F172:G172"/>
    <mergeCell ref="D173:E173"/>
    <mergeCell ref="F173:G173"/>
    <mergeCell ref="D122:E122"/>
    <mergeCell ref="F122:G122"/>
    <mergeCell ref="D123:E123"/>
    <mergeCell ref="F123:G123"/>
    <mergeCell ref="D124:E124"/>
    <mergeCell ref="F124:G124"/>
    <mergeCell ref="F125:G125"/>
    <mergeCell ref="D126:E126"/>
    <mergeCell ref="F126:G126"/>
    <mergeCell ref="D127:E127"/>
    <mergeCell ref="F127:G127"/>
    <mergeCell ref="D134:E134"/>
    <mergeCell ref="F134:G134"/>
    <mergeCell ref="D135:E135"/>
    <mergeCell ref="F135:G135"/>
    <mergeCell ref="D136:E136"/>
    <mergeCell ref="F136:G136"/>
    <mergeCell ref="F180:G180"/>
    <mergeCell ref="D118:E118"/>
    <mergeCell ref="F118:G118"/>
    <mergeCell ref="D119:E119"/>
    <mergeCell ref="F119:G119"/>
    <mergeCell ref="D120:E120"/>
    <mergeCell ref="F120:G120"/>
    <mergeCell ref="D121:E121"/>
    <mergeCell ref="F121:G121"/>
    <mergeCell ref="D177:E177"/>
    <mergeCell ref="F177:G177"/>
    <mergeCell ref="D178:E178"/>
    <mergeCell ref="F178:G178"/>
    <mergeCell ref="D179:E179"/>
    <mergeCell ref="F179:G179"/>
    <mergeCell ref="D174:E174"/>
    <mergeCell ref="F174:G174"/>
    <mergeCell ref="D128:E128"/>
    <mergeCell ref="F128:G128"/>
    <mergeCell ref="D129:E129"/>
    <mergeCell ref="F129:G129"/>
    <mergeCell ref="D130:E130"/>
    <mergeCell ref="F130:G130"/>
    <mergeCell ref="D125:E125"/>
    <mergeCell ref="F131:G131"/>
    <mergeCell ref="D132:E132"/>
    <mergeCell ref="F132:G132"/>
    <mergeCell ref="D133:E133"/>
    <mergeCell ref="F133:G133"/>
    <mergeCell ref="D141:E141"/>
    <mergeCell ref="F141:G141"/>
    <mergeCell ref="D142:E142"/>
    <mergeCell ref="F142:G142"/>
    <mergeCell ref="D137:E137"/>
    <mergeCell ref="F137:G137"/>
    <mergeCell ref="D138:E138"/>
    <mergeCell ref="F138:G138"/>
    <mergeCell ref="D139:E139"/>
    <mergeCell ref="F139:G139"/>
    <mergeCell ref="F76:G76"/>
    <mergeCell ref="D77:E77"/>
    <mergeCell ref="F77:G77"/>
    <mergeCell ref="D78:E78"/>
    <mergeCell ref="F78:G78"/>
    <mergeCell ref="D155:E155"/>
    <mergeCell ref="F155:G155"/>
    <mergeCell ref="D156:E156"/>
    <mergeCell ref="F156:G156"/>
    <mergeCell ref="D152:E152"/>
    <mergeCell ref="F152:G152"/>
    <mergeCell ref="D153:E153"/>
    <mergeCell ref="F153:G153"/>
    <mergeCell ref="D154:E154"/>
    <mergeCell ref="F154:G154"/>
    <mergeCell ref="D149:E149"/>
    <mergeCell ref="F149:G149"/>
    <mergeCell ref="D150:E150"/>
    <mergeCell ref="F150:G150"/>
    <mergeCell ref="D151:E151"/>
    <mergeCell ref="F151:G151"/>
    <mergeCell ref="D146:E146"/>
    <mergeCell ref="F146:G146"/>
    <mergeCell ref="D79:E79"/>
    <mergeCell ref="F79:G79"/>
    <mergeCell ref="D80:E80"/>
    <mergeCell ref="F80:G80"/>
    <mergeCell ref="D81:E81"/>
    <mergeCell ref="F81:G81"/>
    <mergeCell ref="D158:E158"/>
    <mergeCell ref="F158:G158"/>
    <mergeCell ref="D159:E159"/>
    <mergeCell ref="F159:G159"/>
    <mergeCell ref="D157:E157"/>
    <mergeCell ref="F157:G157"/>
    <mergeCell ref="D147:E147"/>
    <mergeCell ref="F147:G147"/>
    <mergeCell ref="D148:E148"/>
    <mergeCell ref="F148:G148"/>
    <mergeCell ref="D143:E143"/>
    <mergeCell ref="F143:G143"/>
    <mergeCell ref="D144:E144"/>
    <mergeCell ref="F144:G144"/>
    <mergeCell ref="D145:E145"/>
    <mergeCell ref="F145:G145"/>
    <mergeCell ref="D140:E140"/>
    <mergeCell ref="F140:G140"/>
    <mergeCell ref="D85:E85"/>
    <mergeCell ref="F85:G85"/>
    <mergeCell ref="D86:E86"/>
    <mergeCell ref="F86:G86"/>
    <mergeCell ref="D87:E87"/>
    <mergeCell ref="F87:G87"/>
    <mergeCell ref="D82:E82"/>
    <mergeCell ref="F82:G82"/>
    <mergeCell ref="D83:E83"/>
    <mergeCell ref="F83:G83"/>
    <mergeCell ref="D84:E84"/>
    <mergeCell ref="F84:G84"/>
    <mergeCell ref="F91:G91"/>
    <mergeCell ref="D92:E92"/>
    <mergeCell ref="F92:G92"/>
    <mergeCell ref="D93:E93"/>
    <mergeCell ref="F93:G93"/>
    <mergeCell ref="D88:E88"/>
    <mergeCell ref="F88:G88"/>
    <mergeCell ref="D89:E89"/>
    <mergeCell ref="F89:G89"/>
    <mergeCell ref="D90:E90"/>
    <mergeCell ref="F90:G90"/>
    <mergeCell ref="F97:G97"/>
    <mergeCell ref="D98:E98"/>
    <mergeCell ref="F98:G98"/>
    <mergeCell ref="D99:E99"/>
    <mergeCell ref="F99:G99"/>
    <mergeCell ref="D94:E94"/>
    <mergeCell ref="F94:G94"/>
    <mergeCell ref="D95:E95"/>
    <mergeCell ref="F95:G95"/>
    <mergeCell ref="D96:E96"/>
    <mergeCell ref="F96:G96"/>
    <mergeCell ref="F103:G103"/>
    <mergeCell ref="D104:E104"/>
    <mergeCell ref="F104:G104"/>
    <mergeCell ref="D105:E105"/>
    <mergeCell ref="F105:G105"/>
    <mergeCell ref="D100:E100"/>
    <mergeCell ref="F100:G100"/>
    <mergeCell ref="D101:E101"/>
    <mergeCell ref="F101:G101"/>
    <mergeCell ref="D102:E102"/>
    <mergeCell ref="F102:G102"/>
    <mergeCell ref="F109:G109"/>
    <mergeCell ref="D110:E110"/>
    <mergeCell ref="F110:G110"/>
    <mergeCell ref="D111:E111"/>
    <mergeCell ref="F111:G111"/>
    <mergeCell ref="D106:E106"/>
    <mergeCell ref="F106:G106"/>
    <mergeCell ref="D107:E107"/>
    <mergeCell ref="F107:G107"/>
    <mergeCell ref="D108:E108"/>
    <mergeCell ref="F108:G108"/>
    <mergeCell ref="F115:G115"/>
    <mergeCell ref="D116:E116"/>
    <mergeCell ref="F116:G116"/>
    <mergeCell ref="D117:E117"/>
    <mergeCell ref="F117:G117"/>
    <mergeCell ref="D112:E112"/>
    <mergeCell ref="F112:G112"/>
    <mergeCell ref="D113:E113"/>
    <mergeCell ref="F113:G113"/>
    <mergeCell ref="D114:E114"/>
    <mergeCell ref="F114:G114"/>
    <mergeCell ref="F37:G37"/>
    <mergeCell ref="D38:E38"/>
    <mergeCell ref="F38:G38"/>
    <mergeCell ref="D39:E39"/>
    <mergeCell ref="F39:G39"/>
    <mergeCell ref="D34:E34"/>
    <mergeCell ref="F34:G34"/>
    <mergeCell ref="D35:E35"/>
    <mergeCell ref="F35:G35"/>
    <mergeCell ref="D36:E36"/>
    <mergeCell ref="F36:G36"/>
    <mergeCell ref="F43:G43"/>
    <mergeCell ref="D44:E44"/>
    <mergeCell ref="F44:G44"/>
    <mergeCell ref="D45:E45"/>
    <mergeCell ref="F45:G45"/>
    <mergeCell ref="D40:E40"/>
    <mergeCell ref="F40:G40"/>
    <mergeCell ref="D41:E41"/>
    <mergeCell ref="F41:G41"/>
    <mergeCell ref="D42:E42"/>
    <mergeCell ref="F42:G42"/>
    <mergeCell ref="F49:G49"/>
    <mergeCell ref="D50:E50"/>
    <mergeCell ref="F50:G50"/>
    <mergeCell ref="D51:E51"/>
    <mergeCell ref="F51:G51"/>
    <mergeCell ref="D46:E46"/>
    <mergeCell ref="F46:G46"/>
    <mergeCell ref="D47:E47"/>
    <mergeCell ref="F47:G47"/>
    <mergeCell ref="D48:E48"/>
    <mergeCell ref="F48:G48"/>
    <mergeCell ref="F55:G55"/>
    <mergeCell ref="D56:E56"/>
    <mergeCell ref="F56:G56"/>
    <mergeCell ref="D57:E57"/>
    <mergeCell ref="F57:G57"/>
    <mergeCell ref="D52:E52"/>
    <mergeCell ref="F52:G52"/>
    <mergeCell ref="D53:E53"/>
    <mergeCell ref="F53:G53"/>
    <mergeCell ref="D54:E54"/>
    <mergeCell ref="F54:G54"/>
    <mergeCell ref="F61:G61"/>
    <mergeCell ref="D62:E62"/>
    <mergeCell ref="F62:G62"/>
    <mergeCell ref="D63:E63"/>
    <mergeCell ref="F63:G63"/>
    <mergeCell ref="D58:E58"/>
    <mergeCell ref="F58:G58"/>
    <mergeCell ref="D59:E59"/>
    <mergeCell ref="F59:G59"/>
    <mergeCell ref="D60:E60"/>
    <mergeCell ref="F60:G60"/>
    <mergeCell ref="F67:G67"/>
    <mergeCell ref="D68:E68"/>
    <mergeCell ref="F68:G68"/>
    <mergeCell ref="D69:E69"/>
    <mergeCell ref="F69:G69"/>
    <mergeCell ref="D64:E64"/>
    <mergeCell ref="F64:G64"/>
    <mergeCell ref="D65:E65"/>
    <mergeCell ref="F65:G65"/>
    <mergeCell ref="D66:E66"/>
    <mergeCell ref="F66:G66"/>
    <mergeCell ref="F73:G73"/>
    <mergeCell ref="D74:E74"/>
    <mergeCell ref="F74:G74"/>
    <mergeCell ref="D75:E75"/>
    <mergeCell ref="F75:G75"/>
    <mergeCell ref="D70:E70"/>
    <mergeCell ref="F70:G70"/>
    <mergeCell ref="D71:E71"/>
    <mergeCell ref="F71:G71"/>
    <mergeCell ref="D72:E72"/>
    <mergeCell ref="F72:G72"/>
  </mergeCells>
  <phoneticPr fontId="6"/>
  <printOptions horizontalCentered="1"/>
  <pageMargins left="0" right="0" top="0.39370078740157483" bottom="0.19685039370078741" header="0" footer="0"/>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99"/>
  </sheetPr>
  <dimension ref="A1:L27"/>
  <sheetViews>
    <sheetView zoomScale="110" zoomScaleNormal="110" zoomScalePageLayoutView="110" workbookViewId="0">
      <selection activeCell="J15" sqref="J15"/>
    </sheetView>
  </sheetViews>
  <sheetFormatPr defaultColWidth="8.875" defaultRowHeight="13.5"/>
  <cols>
    <col min="1" max="1" width="6.875" style="33" customWidth="1"/>
    <col min="2" max="2" width="15.875" style="35" customWidth="1"/>
    <col min="3" max="3" width="9.625" style="35" customWidth="1"/>
    <col min="4" max="5" width="22.625" style="35" customWidth="1"/>
    <col min="6" max="7" width="9.875" style="35" customWidth="1"/>
    <col min="8" max="16384" width="8.875" style="35"/>
  </cols>
  <sheetData>
    <row r="1" spans="1:12" ht="21.6" customHeight="1" thickBot="1">
      <c r="A1" s="428" t="s">
        <v>331</v>
      </c>
      <c r="B1" s="429"/>
      <c r="D1" s="34"/>
      <c r="E1" s="34"/>
      <c r="F1" s="34"/>
      <c r="G1" s="36" t="s">
        <v>319</v>
      </c>
    </row>
    <row r="2" spans="1:12" ht="20.25" customHeight="1">
      <c r="A2" s="413" t="s">
        <v>330</v>
      </c>
      <c r="B2" s="413"/>
      <c r="C2" s="413"/>
      <c r="D2" s="413"/>
      <c r="E2" s="413"/>
      <c r="F2" s="413"/>
      <c r="G2" s="413"/>
    </row>
    <row r="3" spans="1:12" ht="34.5" customHeight="1">
      <c r="A3" s="37"/>
      <c r="B3" s="34"/>
      <c r="C3" s="34"/>
      <c r="D3" s="38" t="s">
        <v>88</v>
      </c>
      <c r="E3" s="402">
        <f>入力画面!C3</f>
        <v>0</v>
      </c>
      <c r="F3" s="402"/>
      <c r="G3" s="39"/>
      <c r="H3" s="40"/>
      <c r="I3" s="40"/>
    </row>
    <row r="4" spans="1:12" ht="24.6" customHeight="1">
      <c r="D4" s="38" t="s">
        <v>89</v>
      </c>
      <c r="E4" s="427">
        <f>入力画面!C8</f>
        <v>0</v>
      </c>
      <c r="F4" s="427"/>
      <c r="H4" s="41"/>
      <c r="I4" s="41"/>
      <c r="J4" s="41"/>
      <c r="K4" s="41"/>
      <c r="L4" s="41"/>
    </row>
    <row r="5" spans="1:12" ht="5.85" customHeight="1">
      <c r="D5" s="38"/>
      <c r="H5" s="41"/>
      <c r="I5" s="41"/>
      <c r="J5" s="41"/>
      <c r="K5" s="41"/>
      <c r="L5" s="41"/>
    </row>
    <row r="6" spans="1:12" ht="18" customHeight="1">
      <c r="A6" s="42" t="s">
        <v>112</v>
      </c>
      <c r="B6" s="43" t="s">
        <v>91</v>
      </c>
      <c r="C6" s="44" t="s">
        <v>92</v>
      </c>
      <c r="D6" s="404" t="s">
        <v>93</v>
      </c>
      <c r="E6" s="405"/>
      <c r="F6" s="404" t="s">
        <v>94</v>
      </c>
      <c r="G6" s="406"/>
    </row>
    <row r="7" spans="1:12" ht="18" customHeight="1">
      <c r="A7" s="42" t="s">
        <v>173</v>
      </c>
      <c r="B7" s="43" t="s">
        <v>113</v>
      </c>
      <c r="C7" s="57" t="s">
        <v>114</v>
      </c>
      <c r="D7" s="407" t="s">
        <v>97</v>
      </c>
      <c r="E7" s="408"/>
      <c r="F7" s="407"/>
      <c r="G7" s="409"/>
    </row>
    <row r="8" spans="1:12" ht="26.25" customHeight="1">
      <c r="A8" s="45"/>
      <c r="B8" s="46"/>
      <c r="C8" s="47" t="s">
        <v>96</v>
      </c>
      <c r="D8" s="410" t="s">
        <v>97</v>
      </c>
      <c r="E8" s="411"/>
      <c r="F8" s="410"/>
      <c r="G8" s="412"/>
    </row>
    <row r="9" spans="1:12" ht="26.25" customHeight="1">
      <c r="A9" s="48"/>
      <c r="B9" s="49"/>
      <c r="C9" s="50" t="s">
        <v>96</v>
      </c>
      <c r="D9" s="391" t="s">
        <v>97</v>
      </c>
      <c r="E9" s="392"/>
      <c r="F9" s="391"/>
      <c r="G9" s="393"/>
    </row>
    <row r="10" spans="1:12" ht="26.25" customHeight="1">
      <c r="A10" s="48"/>
      <c r="B10" s="49"/>
      <c r="C10" s="50" t="s">
        <v>96</v>
      </c>
      <c r="D10" s="391" t="s">
        <v>97</v>
      </c>
      <c r="E10" s="392"/>
      <c r="F10" s="391"/>
      <c r="G10" s="393"/>
    </row>
    <row r="11" spans="1:12" ht="26.25" customHeight="1">
      <c r="A11" s="48"/>
      <c r="B11" s="49"/>
      <c r="C11" s="50" t="s">
        <v>96</v>
      </c>
      <c r="D11" s="391" t="s">
        <v>97</v>
      </c>
      <c r="E11" s="392"/>
      <c r="F11" s="391"/>
      <c r="G11" s="393"/>
    </row>
    <row r="12" spans="1:12" ht="26.25" customHeight="1">
      <c r="A12" s="48"/>
      <c r="B12" s="49"/>
      <c r="C12" s="50" t="s">
        <v>96</v>
      </c>
      <c r="D12" s="391" t="s">
        <v>97</v>
      </c>
      <c r="E12" s="392"/>
      <c r="F12" s="391"/>
      <c r="G12" s="393"/>
    </row>
    <row r="13" spans="1:12" ht="26.25" customHeight="1">
      <c r="A13" s="48"/>
      <c r="B13" s="49"/>
      <c r="C13" s="50" t="s">
        <v>96</v>
      </c>
      <c r="D13" s="391" t="s">
        <v>97</v>
      </c>
      <c r="E13" s="392"/>
      <c r="F13" s="391"/>
      <c r="G13" s="393"/>
    </row>
    <row r="14" spans="1:12" ht="26.25" customHeight="1">
      <c r="A14" s="48"/>
      <c r="B14" s="49"/>
      <c r="C14" s="50" t="s">
        <v>96</v>
      </c>
      <c r="D14" s="391" t="s">
        <v>97</v>
      </c>
      <c r="E14" s="392"/>
      <c r="F14" s="391"/>
      <c r="G14" s="393"/>
    </row>
    <row r="15" spans="1:12" ht="26.25" customHeight="1">
      <c r="A15" s="48"/>
      <c r="B15" s="49"/>
      <c r="C15" s="50" t="s">
        <v>96</v>
      </c>
      <c r="D15" s="391" t="s">
        <v>97</v>
      </c>
      <c r="E15" s="392"/>
      <c r="F15" s="391"/>
      <c r="G15" s="393"/>
    </row>
    <row r="16" spans="1:12" ht="26.25" customHeight="1">
      <c r="A16" s="48"/>
      <c r="B16" s="49"/>
      <c r="C16" s="50" t="s">
        <v>96</v>
      </c>
      <c r="D16" s="391" t="s">
        <v>97</v>
      </c>
      <c r="E16" s="392"/>
      <c r="F16" s="391"/>
      <c r="G16" s="393"/>
    </row>
    <row r="17" spans="1:7" ht="26.25" customHeight="1">
      <c r="A17" s="51"/>
      <c r="B17" s="52"/>
      <c r="C17" s="53" t="s">
        <v>96</v>
      </c>
      <c r="D17" s="394" t="s">
        <v>97</v>
      </c>
      <c r="E17" s="395"/>
      <c r="F17" s="394"/>
      <c r="G17" s="396"/>
    </row>
    <row r="19" spans="1:7">
      <c r="A19" s="58" t="s">
        <v>115</v>
      </c>
      <c r="B19" s="69" t="s">
        <v>174</v>
      </c>
    </row>
    <row r="20" spans="1:7">
      <c r="B20" s="69" t="s">
        <v>116</v>
      </c>
    </row>
    <row r="21" spans="1:7">
      <c r="B21" s="70" t="s">
        <v>175</v>
      </c>
    </row>
    <row r="22" spans="1:7">
      <c r="B22" s="35" t="s">
        <v>117</v>
      </c>
    </row>
    <row r="24" spans="1:7">
      <c r="A24" s="58" t="s">
        <v>115</v>
      </c>
      <c r="B24" s="35" t="s">
        <v>118</v>
      </c>
    </row>
    <row r="25" spans="1:7">
      <c r="B25" s="35" t="s">
        <v>119</v>
      </c>
    </row>
    <row r="26" spans="1:7">
      <c r="B26" s="35" t="s">
        <v>120</v>
      </c>
    </row>
    <row r="27" spans="1:7">
      <c r="B27" s="35" t="s">
        <v>121</v>
      </c>
    </row>
  </sheetData>
  <mergeCells count="28">
    <mergeCell ref="D17:E17"/>
    <mergeCell ref="F17:G17"/>
    <mergeCell ref="D12:E12"/>
    <mergeCell ref="F12:G12"/>
    <mergeCell ref="D13:E13"/>
    <mergeCell ref="F13:G13"/>
    <mergeCell ref="D14:E14"/>
    <mergeCell ref="F14:G14"/>
    <mergeCell ref="D15:E15"/>
    <mergeCell ref="F15:G15"/>
    <mergeCell ref="D16:E16"/>
    <mergeCell ref="F16:G16"/>
    <mergeCell ref="A1:B1"/>
    <mergeCell ref="A2:G2"/>
    <mergeCell ref="D9:E9"/>
    <mergeCell ref="F9:G9"/>
    <mergeCell ref="D10:E10"/>
    <mergeCell ref="F10:G10"/>
    <mergeCell ref="D11:E11"/>
    <mergeCell ref="F11:G11"/>
    <mergeCell ref="E3:F3"/>
    <mergeCell ref="E4:F4"/>
    <mergeCell ref="D6:E6"/>
    <mergeCell ref="F6:G6"/>
    <mergeCell ref="D8:E8"/>
    <mergeCell ref="F8:G8"/>
    <mergeCell ref="D7:E7"/>
    <mergeCell ref="F7:G7"/>
  </mergeCells>
  <phoneticPr fontId="6"/>
  <printOptions horizontalCentered="1"/>
  <pageMargins left="0" right="0" top="0.59055118110236227" bottom="0.19685039370078741" header="0" footer="0"/>
  <pageSetup paperSize="9" scale="9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99"/>
  </sheetPr>
  <dimension ref="A1:L206"/>
  <sheetViews>
    <sheetView zoomScale="110" zoomScaleNormal="110" workbookViewId="0">
      <selection activeCell="J15" sqref="J15"/>
    </sheetView>
  </sheetViews>
  <sheetFormatPr defaultColWidth="8.875" defaultRowHeight="13.5"/>
  <cols>
    <col min="1" max="1" width="6.875" style="33" customWidth="1"/>
    <col min="2" max="2" width="15.875" style="35" customWidth="1"/>
    <col min="3" max="3" width="9.625" style="35" customWidth="1"/>
    <col min="4" max="5" width="22.625" style="35" customWidth="1"/>
    <col min="6" max="7" width="9.875" style="35" customWidth="1"/>
    <col min="8" max="16384" width="8.875" style="35"/>
  </cols>
  <sheetData>
    <row r="1" spans="1:12" ht="21.6" customHeight="1" thickBot="1">
      <c r="A1" s="428" t="s">
        <v>333</v>
      </c>
      <c r="B1" s="429"/>
      <c r="D1" s="34"/>
      <c r="E1" s="34"/>
      <c r="F1" s="34"/>
      <c r="G1" s="36" t="s">
        <v>319</v>
      </c>
    </row>
    <row r="2" spans="1:12" ht="20.25" customHeight="1">
      <c r="A2" s="413" t="s">
        <v>332</v>
      </c>
      <c r="B2" s="413"/>
      <c r="C2" s="413"/>
      <c r="D2" s="413"/>
      <c r="E2" s="413"/>
      <c r="F2" s="413"/>
      <c r="G2" s="413"/>
    </row>
    <row r="3" spans="1:12" ht="22.5" customHeight="1">
      <c r="A3" s="37"/>
      <c r="B3" s="34"/>
      <c r="C3" s="34"/>
      <c r="D3" s="71" t="s">
        <v>88</v>
      </c>
      <c r="E3" s="402">
        <f>入力画面!C3</f>
        <v>0</v>
      </c>
      <c r="F3" s="402"/>
      <c r="G3" s="39"/>
      <c r="H3" s="40"/>
      <c r="I3" s="40"/>
    </row>
    <row r="4" spans="1:12" ht="22.5" customHeight="1">
      <c r="D4" s="71" t="s">
        <v>177</v>
      </c>
      <c r="E4" s="427"/>
      <c r="F4" s="427"/>
      <c r="H4" s="41"/>
      <c r="I4" s="41"/>
      <c r="J4" s="41"/>
      <c r="K4" s="41"/>
      <c r="L4" s="41"/>
    </row>
    <row r="5" spans="1:12" ht="5.85" customHeight="1">
      <c r="D5" s="38"/>
      <c r="H5" s="41"/>
      <c r="I5" s="41"/>
      <c r="J5" s="41"/>
      <c r="K5" s="41"/>
      <c r="L5" s="41"/>
    </row>
    <row r="6" spans="1:12" ht="18" customHeight="1">
      <c r="A6" s="73" t="s">
        <v>178</v>
      </c>
      <c r="B6" s="43" t="s">
        <v>91</v>
      </c>
      <c r="C6" s="44" t="s">
        <v>92</v>
      </c>
      <c r="D6" s="404" t="s">
        <v>93</v>
      </c>
      <c r="E6" s="405"/>
      <c r="F6" s="404" t="s">
        <v>94</v>
      </c>
      <c r="G6" s="406"/>
    </row>
    <row r="7" spans="1:12" ht="18.95" customHeight="1">
      <c r="A7" s="72">
        <v>1</v>
      </c>
      <c r="B7" s="46"/>
      <c r="C7" s="47" t="s">
        <v>96</v>
      </c>
      <c r="D7" s="397" t="s">
        <v>97</v>
      </c>
      <c r="E7" s="398"/>
      <c r="F7" s="397"/>
      <c r="G7" s="399"/>
    </row>
    <row r="8" spans="1:12" ht="18.95" customHeight="1">
      <c r="A8" s="48">
        <v>2</v>
      </c>
      <c r="B8" s="49"/>
      <c r="C8" s="50" t="s">
        <v>96</v>
      </c>
      <c r="D8" s="391" t="s">
        <v>97</v>
      </c>
      <c r="E8" s="392"/>
      <c r="F8" s="391"/>
      <c r="G8" s="393"/>
    </row>
    <row r="9" spans="1:12" ht="18.95" customHeight="1">
      <c r="A9" s="48">
        <v>3</v>
      </c>
      <c r="B9" s="49"/>
      <c r="C9" s="50" t="s">
        <v>96</v>
      </c>
      <c r="D9" s="391" t="s">
        <v>97</v>
      </c>
      <c r="E9" s="392"/>
      <c r="F9" s="391"/>
      <c r="G9" s="393"/>
    </row>
    <row r="10" spans="1:12" ht="18.95" customHeight="1">
      <c r="A10" s="48">
        <v>4</v>
      </c>
      <c r="B10" s="49"/>
      <c r="C10" s="50" t="s">
        <v>96</v>
      </c>
      <c r="D10" s="391" t="s">
        <v>97</v>
      </c>
      <c r="E10" s="392"/>
      <c r="F10" s="391"/>
      <c r="G10" s="393"/>
    </row>
    <row r="11" spans="1:12" ht="18.95" customHeight="1">
      <c r="A11" s="48">
        <v>5</v>
      </c>
      <c r="B11" s="49"/>
      <c r="C11" s="50" t="s">
        <v>96</v>
      </c>
      <c r="D11" s="391" t="s">
        <v>97</v>
      </c>
      <c r="E11" s="392"/>
      <c r="F11" s="391"/>
      <c r="G11" s="393"/>
    </row>
    <row r="12" spans="1:12" ht="18.95" customHeight="1">
      <c r="A12" s="48">
        <v>6</v>
      </c>
      <c r="B12" s="49"/>
      <c r="C12" s="50" t="s">
        <v>96</v>
      </c>
      <c r="D12" s="391" t="s">
        <v>97</v>
      </c>
      <c r="E12" s="392"/>
      <c r="F12" s="391"/>
      <c r="G12" s="393"/>
    </row>
    <row r="13" spans="1:12" ht="18.95" customHeight="1">
      <c r="A13" s="48">
        <v>7</v>
      </c>
      <c r="B13" s="49"/>
      <c r="C13" s="50" t="s">
        <v>96</v>
      </c>
      <c r="D13" s="391" t="s">
        <v>97</v>
      </c>
      <c r="E13" s="392"/>
      <c r="F13" s="391"/>
      <c r="G13" s="393"/>
    </row>
    <row r="14" spans="1:12" ht="18.95" customHeight="1">
      <c r="A14" s="48">
        <v>8</v>
      </c>
      <c r="B14" s="49"/>
      <c r="C14" s="50" t="s">
        <v>96</v>
      </c>
      <c r="D14" s="391" t="s">
        <v>97</v>
      </c>
      <c r="E14" s="392"/>
      <c r="F14" s="391"/>
      <c r="G14" s="393"/>
    </row>
    <row r="15" spans="1:12" ht="18.95" customHeight="1">
      <c r="A15" s="48">
        <v>9</v>
      </c>
      <c r="B15" s="49"/>
      <c r="C15" s="50" t="s">
        <v>96</v>
      </c>
      <c r="D15" s="391" t="s">
        <v>97</v>
      </c>
      <c r="E15" s="392"/>
      <c r="F15" s="391"/>
      <c r="G15" s="393"/>
    </row>
    <row r="16" spans="1:12" ht="18.95" customHeight="1">
      <c r="A16" s="48">
        <v>10</v>
      </c>
      <c r="B16" s="49"/>
      <c r="C16" s="50" t="s">
        <v>96</v>
      </c>
      <c r="D16" s="391" t="s">
        <v>97</v>
      </c>
      <c r="E16" s="392"/>
      <c r="F16" s="391"/>
      <c r="G16" s="393"/>
    </row>
    <row r="17" spans="1:7" ht="18.95" customHeight="1">
      <c r="A17" s="48">
        <v>11</v>
      </c>
      <c r="B17" s="49"/>
      <c r="C17" s="50" t="s">
        <v>96</v>
      </c>
      <c r="D17" s="391" t="s">
        <v>97</v>
      </c>
      <c r="E17" s="392"/>
      <c r="F17" s="391"/>
      <c r="G17" s="393"/>
    </row>
    <row r="18" spans="1:7" ht="18.95" customHeight="1">
      <c r="A18" s="48">
        <v>12</v>
      </c>
      <c r="B18" s="49"/>
      <c r="C18" s="50" t="s">
        <v>96</v>
      </c>
      <c r="D18" s="391" t="s">
        <v>97</v>
      </c>
      <c r="E18" s="392"/>
      <c r="F18" s="391"/>
      <c r="G18" s="393"/>
    </row>
    <row r="19" spans="1:7" ht="18.95" customHeight="1">
      <c r="A19" s="48">
        <v>13</v>
      </c>
      <c r="B19" s="49"/>
      <c r="C19" s="50" t="s">
        <v>96</v>
      </c>
      <c r="D19" s="391" t="s">
        <v>97</v>
      </c>
      <c r="E19" s="392"/>
      <c r="F19" s="391"/>
      <c r="G19" s="393"/>
    </row>
    <row r="20" spans="1:7" ht="18.95" customHeight="1">
      <c r="A20" s="48">
        <v>14</v>
      </c>
      <c r="B20" s="49"/>
      <c r="C20" s="50" t="s">
        <v>96</v>
      </c>
      <c r="D20" s="391" t="s">
        <v>97</v>
      </c>
      <c r="E20" s="392"/>
      <c r="F20" s="391"/>
      <c r="G20" s="393"/>
    </row>
    <row r="21" spans="1:7" ht="18.95" customHeight="1">
      <c r="A21" s="48">
        <v>15</v>
      </c>
      <c r="B21" s="49"/>
      <c r="C21" s="50" t="s">
        <v>96</v>
      </c>
      <c r="D21" s="391" t="s">
        <v>97</v>
      </c>
      <c r="E21" s="392"/>
      <c r="F21" s="391"/>
      <c r="G21" s="393"/>
    </row>
    <row r="22" spans="1:7" ht="18.95" customHeight="1">
      <c r="A22" s="48">
        <v>16</v>
      </c>
      <c r="B22" s="49"/>
      <c r="C22" s="50" t="s">
        <v>96</v>
      </c>
      <c r="D22" s="391" t="s">
        <v>97</v>
      </c>
      <c r="E22" s="392"/>
      <c r="F22" s="391"/>
      <c r="G22" s="393"/>
    </row>
    <row r="23" spans="1:7" ht="18.95" customHeight="1">
      <c r="A23" s="48">
        <v>17</v>
      </c>
      <c r="B23" s="49"/>
      <c r="C23" s="50" t="s">
        <v>96</v>
      </c>
      <c r="D23" s="391" t="s">
        <v>97</v>
      </c>
      <c r="E23" s="392"/>
      <c r="F23" s="391"/>
      <c r="G23" s="393"/>
    </row>
    <row r="24" spans="1:7" ht="18.95" customHeight="1">
      <c r="A24" s="48">
        <v>18</v>
      </c>
      <c r="B24" s="49"/>
      <c r="C24" s="50" t="s">
        <v>96</v>
      </c>
      <c r="D24" s="391" t="s">
        <v>97</v>
      </c>
      <c r="E24" s="392"/>
      <c r="F24" s="391"/>
      <c r="G24" s="393"/>
    </row>
    <row r="25" spans="1:7" ht="18.95" customHeight="1">
      <c r="A25" s="48">
        <v>19</v>
      </c>
      <c r="B25" s="49"/>
      <c r="C25" s="50" t="s">
        <v>96</v>
      </c>
      <c r="D25" s="391" t="s">
        <v>97</v>
      </c>
      <c r="E25" s="392"/>
      <c r="F25" s="391"/>
      <c r="G25" s="393"/>
    </row>
    <row r="26" spans="1:7" ht="18.95" customHeight="1">
      <c r="A26" s="48">
        <v>20</v>
      </c>
      <c r="B26" s="49"/>
      <c r="C26" s="50" t="s">
        <v>96</v>
      </c>
      <c r="D26" s="391" t="s">
        <v>97</v>
      </c>
      <c r="E26" s="392"/>
      <c r="F26" s="391"/>
      <c r="G26" s="393"/>
    </row>
    <row r="27" spans="1:7" ht="18.95" customHeight="1">
      <c r="A27" s="48">
        <v>21</v>
      </c>
      <c r="B27" s="49"/>
      <c r="C27" s="50" t="s">
        <v>96</v>
      </c>
      <c r="D27" s="391" t="s">
        <v>97</v>
      </c>
      <c r="E27" s="392"/>
      <c r="F27" s="391"/>
      <c r="G27" s="393"/>
    </row>
    <row r="28" spans="1:7" ht="18.95" customHeight="1">
      <c r="A28" s="48">
        <v>22</v>
      </c>
      <c r="B28" s="49"/>
      <c r="C28" s="50" t="s">
        <v>96</v>
      </c>
      <c r="D28" s="391" t="s">
        <v>97</v>
      </c>
      <c r="E28" s="392"/>
      <c r="F28" s="391"/>
      <c r="G28" s="393"/>
    </row>
    <row r="29" spans="1:7" ht="18.95" customHeight="1">
      <c r="A29" s="48">
        <v>23</v>
      </c>
      <c r="B29" s="49"/>
      <c r="C29" s="50" t="s">
        <v>96</v>
      </c>
      <c r="D29" s="391" t="s">
        <v>97</v>
      </c>
      <c r="E29" s="392"/>
      <c r="F29" s="391"/>
      <c r="G29" s="393"/>
    </row>
    <row r="30" spans="1:7" ht="18.95" customHeight="1">
      <c r="A30" s="48">
        <v>24</v>
      </c>
      <c r="B30" s="49"/>
      <c r="C30" s="50" t="s">
        <v>96</v>
      </c>
      <c r="D30" s="391" t="s">
        <v>97</v>
      </c>
      <c r="E30" s="392"/>
      <c r="F30" s="391"/>
      <c r="G30" s="393"/>
    </row>
    <row r="31" spans="1:7" ht="18.95" customHeight="1">
      <c r="A31" s="48">
        <v>25</v>
      </c>
      <c r="B31" s="49"/>
      <c r="C31" s="50" t="s">
        <v>96</v>
      </c>
      <c r="D31" s="391" t="s">
        <v>97</v>
      </c>
      <c r="E31" s="392"/>
      <c r="F31" s="391"/>
      <c r="G31" s="393"/>
    </row>
    <row r="32" spans="1:7" ht="18.95" customHeight="1">
      <c r="A32" s="48">
        <v>26</v>
      </c>
      <c r="B32" s="49"/>
      <c r="C32" s="50" t="s">
        <v>96</v>
      </c>
      <c r="D32" s="391" t="s">
        <v>97</v>
      </c>
      <c r="E32" s="392"/>
      <c r="F32" s="391"/>
      <c r="G32" s="393"/>
    </row>
    <row r="33" spans="1:7" ht="18.95" customHeight="1">
      <c r="A33" s="48">
        <v>27</v>
      </c>
      <c r="B33" s="49"/>
      <c r="C33" s="50" t="s">
        <v>96</v>
      </c>
      <c r="D33" s="391" t="s">
        <v>97</v>
      </c>
      <c r="E33" s="392"/>
      <c r="F33" s="391"/>
      <c r="G33" s="393"/>
    </row>
    <row r="34" spans="1:7" ht="18.95" customHeight="1">
      <c r="A34" s="48">
        <v>28</v>
      </c>
      <c r="B34" s="49"/>
      <c r="C34" s="50" t="s">
        <v>96</v>
      </c>
      <c r="D34" s="391" t="s">
        <v>97</v>
      </c>
      <c r="E34" s="392"/>
      <c r="F34" s="391"/>
      <c r="G34" s="393"/>
    </row>
    <row r="35" spans="1:7" ht="18.95" customHeight="1">
      <c r="A35" s="48">
        <v>29</v>
      </c>
      <c r="B35" s="49"/>
      <c r="C35" s="50" t="s">
        <v>96</v>
      </c>
      <c r="D35" s="391" t="s">
        <v>97</v>
      </c>
      <c r="E35" s="392"/>
      <c r="F35" s="391"/>
      <c r="G35" s="393"/>
    </row>
    <row r="36" spans="1:7" ht="18.95" customHeight="1">
      <c r="A36" s="48">
        <v>30</v>
      </c>
      <c r="B36" s="49"/>
      <c r="C36" s="50" t="s">
        <v>96</v>
      </c>
      <c r="D36" s="391" t="s">
        <v>97</v>
      </c>
      <c r="E36" s="392"/>
      <c r="F36" s="391"/>
      <c r="G36" s="393"/>
    </row>
    <row r="37" spans="1:7" ht="18.95" customHeight="1">
      <c r="A37" s="48">
        <v>31</v>
      </c>
      <c r="B37" s="49"/>
      <c r="C37" s="50" t="s">
        <v>96</v>
      </c>
      <c r="D37" s="391" t="s">
        <v>97</v>
      </c>
      <c r="E37" s="392"/>
      <c r="F37" s="391"/>
      <c r="G37" s="393"/>
    </row>
    <row r="38" spans="1:7" ht="18.95" customHeight="1">
      <c r="A38" s="48">
        <v>32</v>
      </c>
      <c r="B38" s="49"/>
      <c r="C38" s="50" t="s">
        <v>96</v>
      </c>
      <c r="D38" s="391" t="s">
        <v>97</v>
      </c>
      <c r="E38" s="392"/>
      <c r="F38" s="391"/>
      <c r="G38" s="393"/>
    </row>
    <row r="39" spans="1:7" ht="18.95" customHeight="1">
      <c r="A39" s="48">
        <v>33</v>
      </c>
      <c r="B39" s="49"/>
      <c r="C39" s="50" t="s">
        <v>96</v>
      </c>
      <c r="D39" s="391" t="s">
        <v>97</v>
      </c>
      <c r="E39" s="392"/>
      <c r="F39" s="391"/>
      <c r="G39" s="393"/>
    </row>
    <row r="40" spans="1:7" ht="18.95" customHeight="1">
      <c r="A40" s="48">
        <v>34</v>
      </c>
      <c r="B40" s="49"/>
      <c r="C40" s="50" t="s">
        <v>96</v>
      </c>
      <c r="D40" s="391" t="s">
        <v>97</v>
      </c>
      <c r="E40" s="392"/>
      <c r="F40" s="391"/>
      <c r="G40" s="393"/>
    </row>
    <row r="41" spans="1:7" ht="18.95" customHeight="1">
      <c r="A41" s="48">
        <v>35</v>
      </c>
      <c r="B41" s="49"/>
      <c r="C41" s="50" t="s">
        <v>96</v>
      </c>
      <c r="D41" s="391" t="s">
        <v>97</v>
      </c>
      <c r="E41" s="392"/>
      <c r="F41" s="391"/>
      <c r="G41" s="393"/>
    </row>
    <row r="42" spans="1:7" ht="18.95" customHeight="1">
      <c r="A42" s="48">
        <v>36</v>
      </c>
      <c r="B42" s="49"/>
      <c r="C42" s="50" t="s">
        <v>96</v>
      </c>
      <c r="D42" s="391" t="s">
        <v>97</v>
      </c>
      <c r="E42" s="392"/>
      <c r="F42" s="391"/>
      <c r="G42" s="393"/>
    </row>
    <row r="43" spans="1:7" ht="18.95" customHeight="1">
      <c r="A43" s="48">
        <v>37</v>
      </c>
      <c r="B43" s="49"/>
      <c r="C43" s="50" t="s">
        <v>96</v>
      </c>
      <c r="D43" s="391" t="s">
        <v>97</v>
      </c>
      <c r="E43" s="392"/>
      <c r="F43" s="391"/>
      <c r="G43" s="393"/>
    </row>
    <row r="44" spans="1:7" ht="18.95" customHeight="1">
      <c r="A44" s="48">
        <v>38</v>
      </c>
      <c r="B44" s="49"/>
      <c r="C44" s="50" t="s">
        <v>96</v>
      </c>
      <c r="D44" s="391" t="s">
        <v>97</v>
      </c>
      <c r="E44" s="392"/>
      <c r="F44" s="391"/>
      <c r="G44" s="393"/>
    </row>
    <row r="45" spans="1:7" ht="18.95" customHeight="1">
      <c r="A45" s="48">
        <v>39</v>
      </c>
      <c r="B45" s="49"/>
      <c r="C45" s="50" t="s">
        <v>96</v>
      </c>
      <c r="D45" s="391" t="s">
        <v>97</v>
      </c>
      <c r="E45" s="392"/>
      <c r="F45" s="391"/>
      <c r="G45" s="393"/>
    </row>
    <row r="46" spans="1:7" ht="18.95" customHeight="1">
      <c r="A46" s="48">
        <v>40</v>
      </c>
      <c r="B46" s="49"/>
      <c r="C46" s="50" t="s">
        <v>96</v>
      </c>
      <c r="D46" s="391" t="s">
        <v>97</v>
      </c>
      <c r="E46" s="392"/>
      <c r="F46" s="391"/>
      <c r="G46" s="393"/>
    </row>
    <row r="47" spans="1:7" ht="18.95" customHeight="1">
      <c r="A47" s="48">
        <v>41</v>
      </c>
      <c r="B47" s="49"/>
      <c r="C47" s="50" t="s">
        <v>96</v>
      </c>
      <c r="D47" s="391" t="s">
        <v>97</v>
      </c>
      <c r="E47" s="392"/>
      <c r="F47" s="391"/>
      <c r="G47" s="393"/>
    </row>
    <row r="48" spans="1:7" ht="18.95" customHeight="1">
      <c r="A48" s="48">
        <v>42</v>
      </c>
      <c r="B48" s="49"/>
      <c r="C48" s="50" t="s">
        <v>96</v>
      </c>
      <c r="D48" s="391" t="s">
        <v>97</v>
      </c>
      <c r="E48" s="392"/>
      <c r="F48" s="391"/>
      <c r="G48" s="393"/>
    </row>
    <row r="49" spans="1:7" ht="18.95" customHeight="1">
      <c r="A49" s="48">
        <v>43</v>
      </c>
      <c r="B49" s="49"/>
      <c r="C49" s="50" t="s">
        <v>96</v>
      </c>
      <c r="D49" s="391" t="s">
        <v>97</v>
      </c>
      <c r="E49" s="392"/>
      <c r="F49" s="391"/>
      <c r="G49" s="393"/>
    </row>
    <row r="50" spans="1:7" ht="18.95" customHeight="1">
      <c r="A50" s="48">
        <v>44</v>
      </c>
      <c r="B50" s="49"/>
      <c r="C50" s="50" t="s">
        <v>96</v>
      </c>
      <c r="D50" s="391" t="s">
        <v>97</v>
      </c>
      <c r="E50" s="392"/>
      <c r="F50" s="391"/>
      <c r="G50" s="393"/>
    </row>
    <row r="51" spans="1:7" ht="18.95" customHeight="1">
      <c r="A51" s="48">
        <v>45</v>
      </c>
      <c r="B51" s="49"/>
      <c r="C51" s="50" t="s">
        <v>96</v>
      </c>
      <c r="D51" s="391" t="s">
        <v>97</v>
      </c>
      <c r="E51" s="392"/>
      <c r="F51" s="391"/>
      <c r="G51" s="393"/>
    </row>
    <row r="52" spans="1:7" ht="18.95" customHeight="1">
      <c r="A52" s="48">
        <v>46</v>
      </c>
      <c r="B52" s="49"/>
      <c r="C52" s="50" t="s">
        <v>96</v>
      </c>
      <c r="D52" s="391" t="s">
        <v>97</v>
      </c>
      <c r="E52" s="392"/>
      <c r="F52" s="391"/>
      <c r="G52" s="393"/>
    </row>
    <row r="53" spans="1:7" ht="18.95" customHeight="1">
      <c r="A53" s="48">
        <v>47</v>
      </c>
      <c r="B53" s="49"/>
      <c r="C53" s="50" t="s">
        <v>96</v>
      </c>
      <c r="D53" s="391" t="s">
        <v>97</v>
      </c>
      <c r="E53" s="392"/>
      <c r="F53" s="391"/>
      <c r="G53" s="393"/>
    </row>
    <row r="54" spans="1:7" ht="18.95" customHeight="1">
      <c r="A54" s="48">
        <v>48</v>
      </c>
      <c r="B54" s="49"/>
      <c r="C54" s="50" t="s">
        <v>96</v>
      </c>
      <c r="D54" s="391" t="s">
        <v>97</v>
      </c>
      <c r="E54" s="392"/>
      <c r="F54" s="391"/>
      <c r="G54" s="393"/>
    </row>
    <row r="55" spans="1:7" ht="18.95" customHeight="1">
      <c r="A55" s="48">
        <v>49</v>
      </c>
      <c r="B55" s="49"/>
      <c r="C55" s="50" t="s">
        <v>96</v>
      </c>
      <c r="D55" s="391" t="s">
        <v>97</v>
      </c>
      <c r="E55" s="392"/>
      <c r="F55" s="391"/>
      <c r="G55" s="393"/>
    </row>
    <row r="56" spans="1:7" ht="18.95" customHeight="1">
      <c r="A56" s="48">
        <v>50</v>
      </c>
      <c r="B56" s="49"/>
      <c r="C56" s="50" t="s">
        <v>96</v>
      </c>
      <c r="D56" s="391" t="s">
        <v>97</v>
      </c>
      <c r="E56" s="392"/>
      <c r="F56" s="391"/>
      <c r="G56" s="393"/>
    </row>
    <row r="57" spans="1:7" ht="18.95" customHeight="1">
      <c r="A57" s="48">
        <v>51</v>
      </c>
      <c r="B57" s="49"/>
      <c r="C57" s="50" t="s">
        <v>96</v>
      </c>
      <c r="D57" s="391" t="s">
        <v>97</v>
      </c>
      <c r="E57" s="392"/>
      <c r="F57" s="391"/>
      <c r="G57" s="393"/>
    </row>
    <row r="58" spans="1:7" ht="18.95" customHeight="1">
      <c r="A58" s="48">
        <v>52</v>
      </c>
      <c r="B58" s="49"/>
      <c r="C58" s="50" t="s">
        <v>96</v>
      </c>
      <c r="D58" s="391" t="s">
        <v>97</v>
      </c>
      <c r="E58" s="392"/>
      <c r="F58" s="391"/>
      <c r="G58" s="393"/>
    </row>
    <row r="59" spans="1:7" ht="18.95" customHeight="1">
      <c r="A59" s="48">
        <v>53</v>
      </c>
      <c r="B59" s="49"/>
      <c r="C59" s="50" t="s">
        <v>96</v>
      </c>
      <c r="D59" s="391" t="s">
        <v>97</v>
      </c>
      <c r="E59" s="392"/>
      <c r="F59" s="391"/>
      <c r="G59" s="393"/>
    </row>
    <row r="60" spans="1:7" ht="18.95" customHeight="1">
      <c r="A60" s="48">
        <v>54</v>
      </c>
      <c r="B60" s="49"/>
      <c r="C60" s="50" t="s">
        <v>96</v>
      </c>
      <c r="D60" s="391" t="s">
        <v>97</v>
      </c>
      <c r="E60" s="392"/>
      <c r="F60" s="391"/>
      <c r="G60" s="393"/>
    </row>
    <row r="61" spans="1:7" ht="18.95" customHeight="1">
      <c r="A61" s="48">
        <v>55</v>
      </c>
      <c r="B61" s="49"/>
      <c r="C61" s="50" t="s">
        <v>96</v>
      </c>
      <c r="D61" s="391" t="s">
        <v>97</v>
      </c>
      <c r="E61" s="392"/>
      <c r="F61" s="391"/>
      <c r="G61" s="393"/>
    </row>
    <row r="62" spans="1:7" ht="18.95" customHeight="1">
      <c r="A62" s="48">
        <v>56</v>
      </c>
      <c r="B62" s="49"/>
      <c r="C62" s="50" t="s">
        <v>96</v>
      </c>
      <c r="D62" s="391" t="s">
        <v>97</v>
      </c>
      <c r="E62" s="392"/>
      <c r="F62" s="391"/>
      <c r="G62" s="393"/>
    </row>
    <row r="63" spans="1:7" ht="18.95" customHeight="1">
      <c r="A63" s="48">
        <v>57</v>
      </c>
      <c r="B63" s="49"/>
      <c r="C63" s="50" t="s">
        <v>96</v>
      </c>
      <c r="D63" s="391" t="s">
        <v>97</v>
      </c>
      <c r="E63" s="392"/>
      <c r="F63" s="391"/>
      <c r="G63" s="393"/>
    </row>
    <row r="64" spans="1:7" ht="18.95" customHeight="1">
      <c r="A64" s="48">
        <v>58</v>
      </c>
      <c r="B64" s="49"/>
      <c r="C64" s="50" t="s">
        <v>96</v>
      </c>
      <c r="D64" s="391" t="s">
        <v>97</v>
      </c>
      <c r="E64" s="392"/>
      <c r="F64" s="391"/>
      <c r="G64" s="393"/>
    </row>
    <row r="65" spans="1:7" ht="18.95" customHeight="1">
      <c r="A65" s="48">
        <v>59</v>
      </c>
      <c r="B65" s="49"/>
      <c r="C65" s="50" t="s">
        <v>96</v>
      </c>
      <c r="D65" s="391" t="s">
        <v>97</v>
      </c>
      <c r="E65" s="392"/>
      <c r="F65" s="391"/>
      <c r="G65" s="393"/>
    </row>
    <row r="66" spans="1:7" ht="18.95" customHeight="1">
      <c r="A66" s="48">
        <v>60</v>
      </c>
      <c r="B66" s="49"/>
      <c r="C66" s="50" t="s">
        <v>96</v>
      </c>
      <c r="D66" s="391" t="s">
        <v>97</v>
      </c>
      <c r="E66" s="392"/>
      <c r="F66" s="391"/>
      <c r="G66" s="393"/>
    </row>
    <row r="67" spans="1:7" ht="18.95" customHeight="1">
      <c r="A67" s="48">
        <v>61</v>
      </c>
      <c r="B67" s="49"/>
      <c r="C67" s="50" t="s">
        <v>96</v>
      </c>
      <c r="D67" s="391" t="s">
        <v>97</v>
      </c>
      <c r="E67" s="392"/>
      <c r="F67" s="391"/>
      <c r="G67" s="393"/>
    </row>
    <row r="68" spans="1:7" ht="18.95" customHeight="1">
      <c r="A68" s="48">
        <v>62</v>
      </c>
      <c r="B68" s="49"/>
      <c r="C68" s="50" t="s">
        <v>96</v>
      </c>
      <c r="D68" s="391" t="s">
        <v>97</v>
      </c>
      <c r="E68" s="392"/>
      <c r="F68" s="391"/>
      <c r="G68" s="393"/>
    </row>
    <row r="69" spans="1:7" ht="18.95" customHeight="1">
      <c r="A69" s="48">
        <v>63</v>
      </c>
      <c r="B69" s="49"/>
      <c r="C69" s="50" t="s">
        <v>96</v>
      </c>
      <c r="D69" s="391" t="s">
        <v>97</v>
      </c>
      <c r="E69" s="392"/>
      <c r="F69" s="391"/>
      <c r="G69" s="393"/>
    </row>
    <row r="70" spans="1:7" ht="18.95" customHeight="1">
      <c r="A70" s="48">
        <v>64</v>
      </c>
      <c r="B70" s="49"/>
      <c r="C70" s="50" t="s">
        <v>96</v>
      </c>
      <c r="D70" s="391" t="s">
        <v>97</v>
      </c>
      <c r="E70" s="392"/>
      <c r="F70" s="391"/>
      <c r="G70" s="393"/>
    </row>
    <row r="71" spans="1:7" ht="18.95" customHeight="1">
      <c r="A71" s="48">
        <v>65</v>
      </c>
      <c r="B71" s="49"/>
      <c r="C71" s="50" t="s">
        <v>96</v>
      </c>
      <c r="D71" s="391" t="s">
        <v>97</v>
      </c>
      <c r="E71" s="392"/>
      <c r="F71" s="391"/>
      <c r="G71" s="393"/>
    </row>
    <row r="72" spans="1:7" ht="18.95" customHeight="1">
      <c r="A72" s="48">
        <v>66</v>
      </c>
      <c r="B72" s="49"/>
      <c r="C72" s="50" t="s">
        <v>96</v>
      </c>
      <c r="D72" s="391" t="s">
        <v>97</v>
      </c>
      <c r="E72" s="392"/>
      <c r="F72" s="391"/>
      <c r="G72" s="393"/>
    </row>
    <row r="73" spans="1:7" ht="18.95" customHeight="1">
      <c r="A73" s="48">
        <v>67</v>
      </c>
      <c r="B73" s="49"/>
      <c r="C73" s="50" t="s">
        <v>96</v>
      </c>
      <c r="D73" s="391" t="s">
        <v>97</v>
      </c>
      <c r="E73" s="392"/>
      <c r="F73" s="391"/>
      <c r="G73" s="393"/>
    </row>
    <row r="74" spans="1:7" ht="18.95" customHeight="1">
      <c r="A74" s="48">
        <v>68</v>
      </c>
      <c r="B74" s="49"/>
      <c r="C74" s="50" t="s">
        <v>96</v>
      </c>
      <c r="D74" s="391" t="s">
        <v>97</v>
      </c>
      <c r="E74" s="392"/>
      <c r="F74" s="391"/>
      <c r="G74" s="393"/>
    </row>
    <row r="75" spans="1:7" ht="18.95" customHeight="1">
      <c r="A75" s="48">
        <v>69</v>
      </c>
      <c r="B75" s="49"/>
      <c r="C75" s="50" t="s">
        <v>96</v>
      </c>
      <c r="D75" s="391" t="s">
        <v>97</v>
      </c>
      <c r="E75" s="392"/>
      <c r="F75" s="391"/>
      <c r="G75" s="393"/>
    </row>
    <row r="76" spans="1:7" ht="18.95" customHeight="1">
      <c r="A76" s="48">
        <v>70</v>
      </c>
      <c r="B76" s="49"/>
      <c r="C76" s="50" t="s">
        <v>96</v>
      </c>
      <c r="D76" s="391" t="s">
        <v>97</v>
      </c>
      <c r="E76" s="392"/>
      <c r="F76" s="391"/>
      <c r="G76" s="393"/>
    </row>
    <row r="77" spans="1:7" ht="18.95" customHeight="1">
      <c r="A77" s="48">
        <v>71</v>
      </c>
      <c r="B77" s="49"/>
      <c r="C77" s="50" t="s">
        <v>96</v>
      </c>
      <c r="D77" s="391" t="s">
        <v>97</v>
      </c>
      <c r="E77" s="392"/>
      <c r="F77" s="391"/>
      <c r="G77" s="393"/>
    </row>
    <row r="78" spans="1:7" ht="18.95" customHeight="1">
      <c r="A78" s="48">
        <v>72</v>
      </c>
      <c r="B78" s="49"/>
      <c r="C78" s="50" t="s">
        <v>96</v>
      </c>
      <c r="D78" s="391" t="s">
        <v>97</v>
      </c>
      <c r="E78" s="392"/>
      <c r="F78" s="391"/>
      <c r="G78" s="393"/>
    </row>
    <row r="79" spans="1:7" ht="18.95" customHeight="1">
      <c r="A79" s="48">
        <v>73</v>
      </c>
      <c r="B79" s="49"/>
      <c r="C79" s="50" t="s">
        <v>96</v>
      </c>
      <c r="D79" s="391" t="s">
        <v>97</v>
      </c>
      <c r="E79" s="392"/>
      <c r="F79" s="391"/>
      <c r="G79" s="393"/>
    </row>
    <row r="80" spans="1:7" ht="18.95" customHeight="1">
      <c r="A80" s="48">
        <v>74</v>
      </c>
      <c r="B80" s="49"/>
      <c r="C80" s="50" t="s">
        <v>96</v>
      </c>
      <c r="D80" s="391" t="s">
        <v>97</v>
      </c>
      <c r="E80" s="392"/>
      <c r="F80" s="391"/>
      <c r="G80" s="393"/>
    </row>
    <row r="81" spans="1:7" ht="18.95" customHeight="1">
      <c r="A81" s="48">
        <v>75</v>
      </c>
      <c r="B81" s="49"/>
      <c r="C81" s="50" t="s">
        <v>96</v>
      </c>
      <c r="D81" s="391" t="s">
        <v>97</v>
      </c>
      <c r="E81" s="392"/>
      <c r="F81" s="391"/>
      <c r="G81" s="393"/>
    </row>
    <row r="82" spans="1:7" ht="18.95" customHeight="1">
      <c r="A82" s="48">
        <v>76</v>
      </c>
      <c r="B82" s="49"/>
      <c r="C82" s="50" t="s">
        <v>96</v>
      </c>
      <c r="D82" s="391" t="s">
        <v>97</v>
      </c>
      <c r="E82" s="392"/>
      <c r="F82" s="391"/>
      <c r="G82" s="393"/>
    </row>
    <row r="83" spans="1:7" ht="18.95" customHeight="1">
      <c r="A83" s="48">
        <v>77</v>
      </c>
      <c r="B83" s="49"/>
      <c r="C83" s="50" t="s">
        <v>96</v>
      </c>
      <c r="D83" s="391" t="s">
        <v>97</v>
      </c>
      <c r="E83" s="392"/>
      <c r="F83" s="391"/>
      <c r="G83" s="393"/>
    </row>
    <row r="84" spans="1:7" ht="18.95" customHeight="1">
      <c r="A84" s="48">
        <v>78</v>
      </c>
      <c r="B84" s="49"/>
      <c r="C84" s="50" t="s">
        <v>96</v>
      </c>
      <c r="D84" s="391" t="s">
        <v>97</v>
      </c>
      <c r="E84" s="392"/>
      <c r="F84" s="391"/>
      <c r="G84" s="393"/>
    </row>
    <row r="85" spans="1:7" ht="18.95" customHeight="1">
      <c r="A85" s="48">
        <v>79</v>
      </c>
      <c r="B85" s="49"/>
      <c r="C85" s="50" t="s">
        <v>96</v>
      </c>
      <c r="D85" s="391" t="s">
        <v>97</v>
      </c>
      <c r="E85" s="392"/>
      <c r="F85" s="391"/>
      <c r="G85" s="393"/>
    </row>
    <row r="86" spans="1:7" ht="18.95" customHeight="1">
      <c r="A86" s="48">
        <v>80</v>
      </c>
      <c r="B86" s="49"/>
      <c r="C86" s="50" t="s">
        <v>96</v>
      </c>
      <c r="D86" s="391" t="s">
        <v>97</v>
      </c>
      <c r="E86" s="392"/>
      <c r="F86" s="391"/>
      <c r="G86" s="393"/>
    </row>
    <row r="87" spans="1:7" ht="18.95" customHeight="1">
      <c r="A87" s="48">
        <v>81</v>
      </c>
      <c r="B87" s="49"/>
      <c r="C87" s="50" t="s">
        <v>96</v>
      </c>
      <c r="D87" s="391" t="s">
        <v>97</v>
      </c>
      <c r="E87" s="392"/>
      <c r="F87" s="391"/>
      <c r="G87" s="393"/>
    </row>
    <row r="88" spans="1:7" ht="18.95" customHeight="1">
      <c r="A88" s="48">
        <v>82</v>
      </c>
      <c r="B88" s="49"/>
      <c r="C88" s="50" t="s">
        <v>96</v>
      </c>
      <c r="D88" s="391" t="s">
        <v>97</v>
      </c>
      <c r="E88" s="392"/>
      <c r="F88" s="391"/>
      <c r="G88" s="393"/>
    </row>
    <row r="89" spans="1:7" ht="18.95" customHeight="1">
      <c r="A89" s="48">
        <v>83</v>
      </c>
      <c r="B89" s="49"/>
      <c r="C89" s="50" t="s">
        <v>96</v>
      </c>
      <c r="D89" s="391" t="s">
        <v>97</v>
      </c>
      <c r="E89" s="392"/>
      <c r="F89" s="391"/>
      <c r="G89" s="393"/>
    </row>
    <row r="90" spans="1:7" ht="18.95" customHeight="1">
      <c r="A90" s="48">
        <v>84</v>
      </c>
      <c r="B90" s="49"/>
      <c r="C90" s="50" t="s">
        <v>96</v>
      </c>
      <c r="D90" s="391" t="s">
        <v>97</v>
      </c>
      <c r="E90" s="392"/>
      <c r="F90" s="391"/>
      <c r="G90" s="393"/>
    </row>
    <row r="91" spans="1:7" ht="18.95" customHeight="1">
      <c r="A91" s="48">
        <v>85</v>
      </c>
      <c r="B91" s="49"/>
      <c r="C91" s="50" t="s">
        <v>96</v>
      </c>
      <c r="D91" s="391" t="s">
        <v>97</v>
      </c>
      <c r="E91" s="392"/>
      <c r="F91" s="391"/>
      <c r="G91" s="393"/>
    </row>
    <row r="92" spans="1:7" ht="18.95" customHeight="1">
      <c r="A92" s="48">
        <v>86</v>
      </c>
      <c r="B92" s="49"/>
      <c r="C92" s="50" t="s">
        <v>96</v>
      </c>
      <c r="D92" s="391" t="s">
        <v>97</v>
      </c>
      <c r="E92" s="392"/>
      <c r="F92" s="391"/>
      <c r="G92" s="393"/>
    </row>
    <row r="93" spans="1:7" ht="18.95" customHeight="1">
      <c r="A93" s="48">
        <v>87</v>
      </c>
      <c r="B93" s="49"/>
      <c r="C93" s="50" t="s">
        <v>96</v>
      </c>
      <c r="D93" s="391" t="s">
        <v>97</v>
      </c>
      <c r="E93" s="392"/>
      <c r="F93" s="391"/>
      <c r="G93" s="393"/>
    </row>
    <row r="94" spans="1:7" ht="18.95" customHeight="1">
      <c r="A94" s="48">
        <v>88</v>
      </c>
      <c r="B94" s="49"/>
      <c r="C94" s="50" t="s">
        <v>96</v>
      </c>
      <c r="D94" s="391" t="s">
        <v>97</v>
      </c>
      <c r="E94" s="392"/>
      <c r="F94" s="391"/>
      <c r="G94" s="393"/>
    </row>
    <row r="95" spans="1:7" ht="18.95" customHeight="1">
      <c r="A95" s="48">
        <v>89</v>
      </c>
      <c r="B95" s="49"/>
      <c r="C95" s="50" t="s">
        <v>96</v>
      </c>
      <c r="D95" s="391" t="s">
        <v>97</v>
      </c>
      <c r="E95" s="392"/>
      <c r="F95" s="391"/>
      <c r="G95" s="393"/>
    </row>
    <row r="96" spans="1:7" ht="18.95" customHeight="1">
      <c r="A96" s="48">
        <v>90</v>
      </c>
      <c r="B96" s="49"/>
      <c r="C96" s="50" t="s">
        <v>96</v>
      </c>
      <c r="D96" s="391" t="s">
        <v>97</v>
      </c>
      <c r="E96" s="392"/>
      <c r="F96" s="391"/>
      <c r="G96" s="393"/>
    </row>
    <row r="97" spans="1:7" ht="18.95" customHeight="1">
      <c r="A97" s="48">
        <v>91</v>
      </c>
      <c r="B97" s="49"/>
      <c r="C97" s="50" t="s">
        <v>96</v>
      </c>
      <c r="D97" s="391" t="s">
        <v>97</v>
      </c>
      <c r="E97" s="392"/>
      <c r="F97" s="391"/>
      <c r="G97" s="393"/>
    </row>
    <row r="98" spans="1:7" ht="18.95" customHeight="1">
      <c r="A98" s="48">
        <v>92</v>
      </c>
      <c r="B98" s="49"/>
      <c r="C98" s="50" t="s">
        <v>96</v>
      </c>
      <c r="D98" s="391" t="s">
        <v>97</v>
      </c>
      <c r="E98" s="392"/>
      <c r="F98" s="391"/>
      <c r="G98" s="393"/>
    </row>
    <row r="99" spans="1:7" ht="18.95" customHeight="1">
      <c r="A99" s="48">
        <v>93</v>
      </c>
      <c r="B99" s="49"/>
      <c r="C99" s="50" t="s">
        <v>96</v>
      </c>
      <c r="D99" s="391" t="s">
        <v>97</v>
      </c>
      <c r="E99" s="392"/>
      <c r="F99" s="391"/>
      <c r="G99" s="393"/>
    </row>
    <row r="100" spans="1:7" ht="18.95" customHeight="1">
      <c r="A100" s="48">
        <v>94</v>
      </c>
      <c r="B100" s="49"/>
      <c r="C100" s="50" t="s">
        <v>96</v>
      </c>
      <c r="D100" s="391" t="s">
        <v>97</v>
      </c>
      <c r="E100" s="392"/>
      <c r="F100" s="391"/>
      <c r="G100" s="393"/>
    </row>
    <row r="101" spans="1:7" ht="18.95" customHeight="1">
      <c r="A101" s="48">
        <v>95</v>
      </c>
      <c r="B101" s="49"/>
      <c r="C101" s="50" t="s">
        <v>96</v>
      </c>
      <c r="D101" s="391" t="s">
        <v>97</v>
      </c>
      <c r="E101" s="392"/>
      <c r="F101" s="391"/>
      <c r="G101" s="393"/>
    </row>
    <row r="102" spans="1:7" ht="18.95" customHeight="1">
      <c r="A102" s="48">
        <v>96</v>
      </c>
      <c r="B102" s="49"/>
      <c r="C102" s="50" t="s">
        <v>96</v>
      </c>
      <c r="D102" s="391" t="s">
        <v>97</v>
      </c>
      <c r="E102" s="392"/>
      <c r="F102" s="391"/>
      <c r="G102" s="393"/>
    </row>
    <row r="103" spans="1:7" ht="18.95" customHeight="1">
      <c r="A103" s="48">
        <v>97</v>
      </c>
      <c r="B103" s="49"/>
      <c r="C103" s="50" t="s">
        <v>96</v>
      </c>
      <c r="D103" s="391" t="s">
        <v>97</v>
      </c>
      <c r="E103" s="392"/>
      <c r="F103" s="391"/>
      <c r="G103" s="393"/>
    </row>
    <row r="104" spans="1:7" ht="18.95" customHeight="1">
      <c r="A104" s="48">
        <v>98</v>
      </c>
      <c r="B104" s="49"/>
      <c r="C104" s="50" t="s">
        <v>96</v>
      </c>
      <c r="D104" s="391" t="s">
        <v>97</v>
      </c>
      <c r="E104" s="392"/>
      <c r="F104" s="391"/>
      <c r="G104" s="393"/>
    </row>
    <row r="105" spans="1:7" ht="18.95" customHeight="1">
      <c r="A105" s="48">
        <v>99</v>
      </c>
      <c r="B105" s="49"/>
      <c r="C105" s="50" t="s">
        <v>96</v>
      </c>
      <c r="D105" s="391" t="s">
        <v>97</v>
      </c>
      <c r="E105" s="392"/>
      <c r="F105" s="391"/>
      <c r="G105" s="393"/>
    </row>
    <row r="106" spans="1:7" ht="18.95" customHeight="1">
      <c r="A106" s="48">
        <v>100</v>
      </c>
      <c r="B106" s="49"/>
      <c r="C106" s="50" t="s">
        <v>96</v>
      </c>
      <c r="D106" s="391" t="s">
        <v>97</v>
      </c>
      <c r="E106" s="392"/>
      <c r="F106" s="391"/>
      <c r="G106" s="393"/>
    </row>
    <row r="107" spans="1:7" ht="18.95" customHeight="1">
      <c r="A107" s="48"/>
      <c r="B107" s="49"/>
      <c r="C107" s="50" t="s">
        <v>96</v>
      </c>
      <c r="D107" s="391" t="s">
        <v>97</v>
      </c>
      <c r="E107" s="392"/>
      <c r="F107" s="391"/>
      <c r="G107" s="393"/>
    </row>
    <row r="108" spans="1:7" ht="18.95" customHeight="1">
      <c r="A108" s="48"/>
      <c r="B108" s="49"/>
      <c r="C108" s="50" t="s">
        <v>96</v>
      </c>
      <c r="D108" s="391" t="s">
        <v>97</v>
      </c>
      <c r="E108" s="392"/>
      <c r="F108" s="391"/>
      <c r="G108" s="393"/>
    </row>
    <row r="109" spans="1:7" ht="18.95" customHeight="1">
      <c r="A109" s="48"/>
      <c r="B109" s="49"/>
      <c r="C109" s="50" t="s">
        <v>96</v>
      </c>
      <c r="D109" s="391" t="s">
        <v>97</v>
      </c>
      <c r="E109" s="392"/>
      <c r="F109" s="391"/>
      <c r="G109" s="393"/>
    </row>
    <row r="110" spans="1:7" ht="18.95" customHeight="1">
      <c r="A110" s="48"/>
      <c r="B110" s="49"/>
      <c r="C110" s="50" t="s">
        <v>96</v>
      </c>
      <c r="D110" s="391" t="s">
        <v>97</v>
      </c>
      <c r="E110" s="392"/>
      <c r="F110" s="391"/>
      <c r="G110" s="393"/>
    </row>
    <row r="111" spans="1:7" ht="18.95" customHeight="1">
      <c r="A111" s="48"/>
      <c r="B111" s="49"/>
      <c r="C111" s="50" t="s">
        <v>96</v>
      </c>
      <c r="D111" s="391" t="s">
        <v>97</v>
      </c>
      <c r="E111" s="392"/>
      <c r="F111" s="391"/>
      <c r="G111" s="393"/>
    </row>
    <row r="112" spans="1:7" ht="18.95" customHeight="1">
      <c r="A112" s="48"/>
      <c r="B112" s="49"/>
      <c r="C112" s="50" t="s">
        <v>96</v>
      </c>
      <c r="D112" s="391" t="s">
        <v>97</v>
      </c>
      <c r="E112" s="392"/>
      <c r="F112" s="391"/>
      <c r="G112" s="393"/>
    </row>
    <row r="113" spans="1:7" ht="18.95" customHeight="1">
      <c r="A113" s="48"/>
      <c r="B113" s="49"/>
      <c r="C113" s="50" t="s">
        <v>96</v>
      </c>
      <c r="D113" s="391" t="s">
        <v>97</v>
      </c>
      <c r="E113" s="392"/>
      <c r="F113" s="391"/>
      <c r="G113" s="393"/>
    </row>
    <row r="114" spans="1:7" ht="18.95" customHeight="1">
      <c r="A114" s="48"/>
      <c r="B114" s="49"/>
      <c r="C114" s="50" t="s">
        <v>96</v>
      </c>
      <c r="D114" s="391" t="s">
        <v>97</v>
      </c>
      <c r="E114" s="392"/>
      <c r="F114" s="391"/>
      <c r="G114" s="393"/>
    </row>
    <row r="115" spans="1:7" ht="18.95" customHeight="1">
      <c r="A115" s="48"/>
      <c r="B115" s="49"/>
      <c r="C115" s="50" t="s">
        <v>96</v>
      </c>
      <c r="D115" s="391" t="s">
        <v>97</v>
      </c>
      <c r="E115" s="392"/>
      <c r="F115" s="391"/>
      <c r="G115" s="393"/>
    </row>
    <row r="116" spans="1:7" ht="18.95" customHeight="1">
      <c r="A116" s="48"/>
      <c r="B116" s="49"/>
      <c r="C116" s="50" t="s">
        <v>96</v>
      </c>
      <c r="D116" s="391" t="s">
        <v>97</v>
      </c>
      <c r="E116" s="392"/>
      <c r="F116" s="391"/>
      <c r="G116" s="393"/>
    </row>
    <row r="117" spans="1:7" ht="18.95" customHeight="1">
      <c r="A117" s="48"/>
      <c r="B117" s="49"/>
      <c r="C117" s="50" t="s">
        <v>96</v>
      </c>
      <c r="D117" s="391" t="s">
        <v>97</v>
      </c>
      <c r="E117" s="392"/>
      <c r="F117" s="391"/>
      <c r="G117" s="393"/>
    </row>
    <row r="118" spans="1:7" ht="18.95" customHeight="1">
      <c r="A118" s="48"/>
      <c r="B118" s="49"/>
      <c r="C118" s="50" t="s">
        <v>96</v>
      </c>
      <c r="D118" s="391" t="s">
        <v>97</v>
      </c>
      <c r="E118" s="392"/>
      <c r="F118" s="391"/>
      <c r="G118" s="393"/>
    </row>
    <row r="119" spans="1:7" ht="18.95" customHeight="1">
      <c r="A119" s="48"/>
      <c r="B119" s="49"/>
      <c r="C119" s="50" t="s">
        <v>96</v>
      </c>
      <c r="D119" s="391" t="s">
        <v>97</v>
      </c>
      <c r="E119" s="392"/>
      <c r="F119" s="391"/>
      <c r="G119" s="393"/>
    </row>
    <row r="120" spans="1:7" ht="18.95" customHeight="1">
      <c r="A120" s="48"/>
      <c r="B120" s="49"/>
      <c r="C120" s="50" t="s">
        <v>96</v>
      </c>
      <c r="D120" s="391" t="s">
        <v>97</v>
      </c>
      <c r="E120" s="392"/>
      <c r="F120" s="391"/>
      <c r="G120" s="393"/>
    </row>
    <row r="121" spans="1:7" ht="18.95" customHeight="1">
      <c r="A121" s="48"/>
      <c r="B121" s="49"/>
      <c r="C121" s="50" t="s">
        <v>96</v>
      </c>
      <c r="D121" s="391" t="s">
        <v>97</v>
      </c>
      <c r="E121" s="392"/>
      <c r="F121" s="391"/>
      <c r="G121" s="393"/>
    </row>
    <row r="122" spans="1:7" ht="18.95" customHeight="1">
      <c r="A122" s="48"/>
      <c r="B122" s="49"/>
      <c r="C122" s="50" t="s">
        <v>96</v>
      </c>
      <c r="D122" s="391" t="s">
        <v>97</v>
      </c>
      <c r="E122" s="392"/>
      <c r="F122" s="391"/>
      <c r="G122" s="393"/>
    </row>
    <row r="123" spans="1:7" ht="18.95" customHeight="1">
      <c r="A123" s="48"/>
      <c r="B123" s="49"/>
      <c r="C123" s="50" t="s">
        <v>96</v>
      </c>
      <c r="D123" s="391" t="s">
        <v>97</v>
      </c>
      <c r="E123" s="392"/>
      <c r="F123" s="391"/>
      <c r="G123" s="393"/>
    </row>
    <row r="124" spans="1:7" ht="18.95" customHeight="1">
      <c r="A124" s="48"/>
      <c r="B124" s="49"/>
      <c r="C124" s="50" t="s">
        <v>96</v>
      </c>
      <c r="D124" s="391" t="s">
        <v>97</v>
      </c>
      <c r="E124" s="392"/>
      <c r="F124" s="391"/>
      <c r="G124" s="393"/>
    </row>
    <row r="125" spans="1:7" ht="18.95" customHeight="1">
      <c r="A125" s="48"/>
      <c r="B125" s="49"/>
      <c r="C125" s="50" t="s">
        <v>96</v>
      </c>
      <c r="D125" s="391" t="s">
        <v>97</v>
      </c>
      <c r="E125" s="392"/>
      <c r="F125" s="391"/>
      <c r="G125" s="393"/>
    </row>
    <row r="126" spans="1:7" ht="18.95" customHeight="1">
      <c r="A126" s="48"/>
      <c r="B126" s="49"/>
      <c r="C126" s="50" t="s">
        <v>96</v>
      </c>
      <c r="D126" s="391" t="s">
        <v>97</v>
      </c>
      <c r="E126" s="392"/>
      <c r="F126" s="391"/>
      <c r="G126" s="393"/>
    </row>
    <row r="127" spans="1:7" ht="18.95" customHeight="1">
      <c r="A127" s="48"/>
      <c r="B127" s="49"/>
      <c r="C127" s="50" t="s">
        <v>96</v>
      </c>
      <c r="D127" s="391" t="s">
        <v>97</v>
      </c>
      <c r="E127" s="392"/>
      <c r="F127" s="391"/>
      <c r="G127" s="393"/>
    </row>
    <row r="128" spans="1:7" ht="18.95" customHeight="1">
      <c r="A128" s="48"/>
      <c r="B128" s="49"/>
      <c r="C128" s="50" t="s">
        <v>96</v>
      </c>
      <c r="D128" s="391" t="s">
        <v>97</v>
      </c>
      <c r="E128" s="392"/>
      <c r="F128" s="391"/>
      <c r="G128" s="393"/>
    </row>
    <row r="129" spans="1:7" ht="18.95" customHeight="1">
      <c r="A129" s="48"/>
      <c r="B129" s="49"/>
      <c r="C129" s="50" t="s">
        <v>96</v>
      </c>
      <c r="D129" s="391" t="s">
        <v>97</v>
      </c>
      <c r="E129" s="392"/>
      <c r="F129" s="391"/>
      <c r="G129" s="393"/>
    </row>
    <row r="130" spans="1:7" ht="18.95" customHeight="1">
      <c r="A130" s="48"/>
      <c r="B130" s="49"/>
      <c r="C130" s="50" t="s">
        <v>96</v>
      </c>
      <c r="D130" s="391" t="s">
        <v>97</v>
      </c>
      <c r="E130" s="392"/>
      <c r="F130" s="391"/>
      <c r="G130" s="393"/>
    </row>
    <row r="131" spans="1:7" ht="18.95" customHeight="1">
      <c r="A131" s="48"/>
      <c r="B131" s="49"/>
      <c r="C131" s="50" t="s">
        <v>96</v>
      </c>
      <c r="D131" s="391" t="s">
        <v>97</v>
      </c>
      <c r="E131" s="392"/>
      <c r="F131" s="391"/>
      <c r="G131" s="393"/>
    </row>
    <row r="132" spans="1:7" ht="18.95" customHeight="1">
      <c r="A132" s="48"/>
      <c r="B132" s="49"/>
      <c r="C132" s="50" t="s">
        <v>96</v>
      </c>
      <c r="D132" s="391" t="s">
        <v>97</v>
      </c>
      <c r="E132" s="392"/>
      <c r="F132" s="391"/>
      <c r="G132" s="393"/>
    </row>
    <row r="133" spans="1:7" ht="18.95" customHeight="1">
      <c r="A133" s="48"/>
      <c r="B133" s="49"/>
      <c r="C133" s="50" t="s">
        <v>96</v>
      </c>
      <c r="D133" s="391" t="s">
        <v>97</v>
      </c>
      <c r="E133" s="392"/>
      <c r="F133" s="391"/>
      <c r="G133" s="393"/>
    </row>
    <row r="134" spans="1:7" ht="18.95" customHeight="1">
      <c r="A134" s="48"/>
      <c r="B134" s="49"/>
      <c r="C134" s="50" t="s">
        <v>96</v>
      </c>
      <c r="D134" s="391" t="s">
        <v>97</v>
      </c>
      <c r="E134" s="392"/>
      <c r="F134" s="391"/>
      <c r="G134" s="393"/>
    </row>
    <row r="135" spans="1:7" ht="18.95" customHeight="1">
      <c r="A135" s="48"/>
      <c r="B135" s="49"/>
      <c r="C135" s="50" t="s">
        <v>96</v>
      </c>
      <c r="D135" s="391" t="s">
        <v>97</v>
      </c>
      <c r="E135" s="392"/>
      <c r="F135" s="391"/>
      <c r="G135" s="393"/>
    </row>
    <row r="136" spans="1:7" ht="18.95" customHeight="1">
      <c r="A136" s="48"/>
      <c r="B136" s="49"/>
      <c r="C136" s="50" t="s">
        <v>96</v>
      </c>
      <c r="D136" s="391" t="s">
        <v>97</v>
      </c>
      <c r="E136" s="392"/>
      <c r="F136" s="391"/>
      <c r="G136" s="393"/>
    </row>
    <row r="137" spans="1:7" ht="18.95" customHeight="1">
      <c r="A137" s="48"/>
      <c r="B137" s="49"/>
      <c r="C137" s="50" t="s">
        <v>96</v>
      </c>
      <c r="D137" s="391" t="s">
        <v>97</v>
      </c>
      <c r="E137" s="392"/>
      <c r="F137" s="391"/>
      <c r="G137" s="393"/>
    </row>
    <row r="138" spans="1:7" ht="18.95" customHeight="1">
      <c r="A138" s="48"/>
      <c r="B138" s="49"/>
      <c r="C138" s="50" t="s">
        <v>96</v>
      </c>
      <c r="D138" s="391" t="s">
        <v>97</v>
      </c>
      <c r="E138" s="392"/>
      <c r="F138" s="391"/>
      <c r="G138" s="393"/>
    </row>
    <row r="139" spans="1:7" ht="18.95" customHeight="1">
      <c r="A139" s="48"/>
      <c r="B139" s="49"/>
      <c r="C139" s="50" t="s">
        <v>96</v>
      </c>
      <c r="D139" s="391" t="s">
        <v>97</v>
      </c>
      <c r="E139" s="392"/>
      <c r="F139" s="391"/>
      <c r="G139" s="393"/>
    </row>
    <row r="140" spans="1:7" ht="18.95" customHeight="1">
      <c r="A140" s="48"/>
      <c r="B140" s="49"/>
      <c r="C140" s="50" t="s">
        <v>96</v>
      </c>
      <c r="D140" s="391" t="s">
        <v>97</v>
      </c>
      <c r="E140" s="392"/>
      <c r="F140" s="391"/>
      <c r="G140" s="393"/>
    </row>
    <row r="141" spans="1:7" ht="18.95" customHeight="1">
      <c r="A141" s="48"/>
      <c r="B141" s="49"/>
      <c r="C141" s="50" t="s">
        <v>96</v>
      </c>
      <c r="D141" s="391" t="s">
        <v>97</v>
      </c>
      <c r="E141" s="392"/>
      <c r="F141" s="391"/>
      <c r="G141" s="393"/>
    </row>
    <row r="142" spans="1:7" ht="18.95" customHeight="1">
      <c r="A142" s="48"/>
      <c r="B142" s="49"/>
      <c r="C142" s="50" t="s">
        <v>96</v>
      </c>
      <c r="D142" s="391" t="s">
        <v>97</v>
      </c>
      <c r="E142" s="392"/>
      <c r="F142" s="391"/>
      <c r="G142" s="393"/>
    </row>
    <row r="143" spans="1:7" ht="18.95" customHeight="1">
      <c r="A143" s="48"/>
      <c r="B143" s="49"/>
      <c r="C143" s="50" t="s">
        <v>96</v>
      </c>
      <c r="D143" s="391" t="s">
        <v>97</v>
      </c>
      <c r="E143" s="392"/>
      <c r="F143" s="391"/>
      <c r="G143" s="393"/>
    </row>
    <row r="144" spans="1:7" ht="18.95" customHeight="1">
      <c r="A144" s="48"/>
      <c r="B144" s="49"/>
      <c r="C144" s="50" t="s">
        <v>96</v>
      </c>
      <c r="D144" s="391" t="s">
        <v>97</v>
      </c>
      <c r="E144" s="392"/>
      <c r="F144" s="391"/>
      <c r="G144" s="393"/>
    </row>
    <row r="145" spans="1:7" ht="18.95" customHeight="1">
      <c r="A145" s="48"/>
      <c r="B145" s="49"/>
      <c r="C145" s="50" t="s">
        <v>96</v>
      </c>
      <c r="D145" s="391" t="s">
        <v>97</v>
      </c>
      <c r="E145" s="392"/>
      <c r="F145" s="391"/>
      <c r="G145" s="393"/>
    </row>
    <row r="146" spans="1:7" ht="18.95" customHeight="1">
      <c r="A146" s="48"/>
      <c r="B146" s="49"/>
      <c r="C146" s="50" t="s">
        <v>96</v>
      </c>
      <c r="D146" s="391" t="s">
        <v>97</v>
      </c>
      <c r="E146" s="392"/>
      <c r="F146" s="391"/>
      <c r="G146" s="393"/>
    </row>
    <row r="147" spans="1:7" ht="18.95" customHeight="1">
      <c r="A147" s="48"/>
      <c r="B147" s="49"/>
      <c r="C147" s="50" t="s">
        <v>96</v>
      </c>
      <c r="D147" s="391" t="s">
        <v>97</v>
      </c>
      <c r="E147" s="392"/>
      <c r="F147" s="391"/>
      <c r="G147" s="393"/>
    </row>
    <row r="148" spans="1:7" ht="18.95" customHeight="1">
      <c r="A148" s="48"/>
      <c r="B148" s="49"/>
      <c r="C148" s="50" t="s">
        <v>96</v>
      </c>
      <c r="D148" s="391" t="s">
        <v>97</v>
      </c>
      <c r="E148" s="392"/>
      <c r="F148" s="391"/>
      <c r="G148" s="393"/>
    </row>
    <row r="149" spans="1:7" ht="18.95" customHeight="1">
      <c r="A149" s="48"/>
      <c r="B149" s="49"/>
      <c r="C149" s="50" t="s">
        <v>96</v>
      </c>
      <c r="D149" s="391" t="s">
        <v>97</v>
      </c>
      <c r="E149" s="392"/>
      <c r="F149" s="391"/>
      <c r="G149" s="393"/>
    </row>
    <row r="150" spans="1:7" ht="18.95" customHeight="1">
      <c r="A150" s="48"/>
      <c r="B150" s="49"/>
      <c r="C150" s="50" t="s">
        <v>96</v>
      </c>
      <c r="D150" s="391" t="s">
        <v>97</v>
      </c>
      <c r="E150" s="392"/>
      <c r="F150" s="391"/>
      <c r="G150" s="393"/>
    </row>
    <row r="151" spans="1:7" ht="18.95" customHeight="1">
      <c r="A151" s="48"/>
      <c r="B151" s="49"/>
      <c r="C151" s="50" t="s">
        <v>96</v>
      </c>
      <c r="D151" s="391" t="s">
        <v>97</v>
      </c>
      <c r="E151" s="392"/>
      <c r="F151" s="391"/>
      <c r="G151" s="393"/>
    </row>
    <row r="152" spans="1:7" ht="18.95" customHeight="1">
      <c r="A152" s="48"/>
      <c r="B152" s="49"/>
      <c r="C152" s="50" t="s">
        <v>96</v>
      </c>
      <c r="D152" s="391" t="s">
        <v>97</v>
      </c>
      <c r="E152" s="392"/>
      <c r="F152" s="391"/>
      <c r="G152" s="393"/>
    </row>
    <row r="153" spans="1:7" ht="18.95" customHeight="1">
      <c r="A153" s="48"/>
      <c r="B153" s="49"/>
      <c r="C153" s="50" t="s">
        <v>96</v>
      </c>
      <c r="D153" s="391" t="s">
        <v>97</v>
      </c>
      <c r="E153" s="392"/>
      <c r="F153" s="391"/>
      <c r="G153" s="393"/>
    </row>
    <row r="154" spans="1:7" ht="18.95" customHeight="1">
      <c r="A154" s="48"/>
      <c r="B154" s="49"/>
      <c r="C154" s="50" t="s">
        <v>96</v>
      </c>
      <c r="D154" s="391" t="s">
        <v>97</v>
      </c>
      <c r="E154" s="392"/>
      <c r="F154" s="391"/>
      <c r="G154" s="393"/>
    </row>
    <row r="155" spans="1:7" ht="18.95" customHeight="1">
      <c r="A155" s="48"/>
      <c r="B155" s="49"/>
      <c r="C155" s="50" t="s">
        <v>96</v>
      </c>
      <c r="D155" s="391" t="s">
        <v>97</v>
      </c>
      <c r="E155" s="392"/>
      <c r="F155" s="391"/>
      <c r="G155" s="393"/>
    </row>
    <row r="156" spans="1:7" ht="18.95" customHeight="1">
      <c r="A156" s="48"/>
      <c r="B156" s="49"/>
      <c r="C156" s="50" t="s">
        <v>96</v>
      </c>
      <c r="D156" s="391" t="s">
        <v>97</v>
      </c>
      <c r="E156" s="392"/>
      <c r="F156" s="391"/>
      <c r="G156" s="393"/>
    </row>
    <row r="157" spans="1:7" ht="18.95" customHeight="1">
      <c r="A157" s="48"/>
      <c r="B157" s="49"/>
      <c r="C157" s="50" t="s">
        <v>96</v>
      </c>
      <c r="D157" s="391" t="s">
        <v>97</v>
      </c>
      <c r="E157" s="392"/>
      <c r="F157" s="391"/>
      <c r="G157" s="393"/>
    </row>
    <row r="158" spans="1:7" ht="18.95" customHeight="1">
      <c r="A158" s="48"/>
      <c r="B158" s="49"/>
      <c r="C158" s="50" t="s">
        <v>96</v>
      </c>
      <c r="D158" s="391" t="s">
        <v>97</v>
      </c>
      <c r="E158" s="392"/>
      <c r="F158" s="391"/>
      <c r="G158" s="393"/>
    </row>
    <row r="159" spans="1:7" ht="18.95" customHeight="1">
      <c r="A159" s="48"/>
      <c r="B159" s="49"/>
      <c r="C159" s="50" t="s">
        <v>96</v>
      </c>
      <c r="D159" s="391" t="s">
        <v>97</v>
      </c>
      <c r="E159" s="392"/>
      <c r="F159" s="391"/>
      <c r="G159" s="393"/>
    </row>
    <row r="160" spans="1:7" ht="18.95" customHeight="1">
      <c r="A160" s="48"/>
      <c r="B160" s="49"/>
      <c r="C160" s="50" t="s">
        <v>96</v>
      </c>
      <c r="D160" s="391" t="s">
        <v>97</v>
      </c>
      <c r="E160" s="392"/>
      <c r="F160" s="391"/>
      <c r="G160" s="393"/>
    </row>
    <row r="161" spans="1:7" ht="18.95" customHeight="1">
      <c r="A161" s="48"/>
      <c r="B161" s="49"/>
      <c r="C161" s="50" t="s">
        <v>96</v>
      </c>
      <c r="D161" s="391" t="s">
        <v>97</v>
      </c>
      <c r="E161" s="392"/>
      <c r="F161" s="391"/>
      <c r="G161" s="393"/>
    </row>
    <row r="162" spans="1:7" ht="18.95" customHeight="1">
      <c r="A162" s="48"/>
      <c r="B162" s="49"/>
      <c r="C162" s="50" t="s">
        <v>96</v>
      </c>
      <c r="D162" s="391" t="s">
        <v>97</v>
      </c>
      <c r="E162" s="392"/>
      <c r="F162" s="391"/>
      <c r="G162" s="393"/>
    </row>
    <row r="163" spans="1:7" ht="18.95" customHeight="1">
      <c r="A163" s="48"/>
      <c r="B163" s="49"/>
      <c r="C163" s="50" t="s">
        <v>96</v>
      </c>
      <c r="D163" s="391" t="s">
        <v>97</v>
      </c>
      <c r="E163" s="392"/>
      <c r="F163" s="391"/>
      <c r="G163" s="393"/>
    </row>
    <row r="164" spans="1:7" ht="18.95" customHeight="1">
      <c r="A164" s="48"/>
      <c r="B164" s="49"/>
      <c r="C164" s="50" t="s">
        <v>96</v>
      </c>
      <c r="D164" s="391" t="s">
        <v>97</v>
      </c>
      <c r="E164" s="392"/>
      <c r="F164" s="391"/>
      <c r="G164" s="393"/>
    </row>
    <row r="165" spans="1:7" ht="18.95" customHeight="1">
      <c r="A165" s="48"/>
      <c r="B165" s="49"/>
      <c r="C165" s="50" t="s">
        <v>96</v>
      </c>
      <c r="D165" s="391" t="s">
        <v>97</v>
      </c>
      <c r="E165" s="392"/>
      <c r="F165" s="391"/>
      <c r="G165" s="393"/>
    </row>
    <row r="166" spans="1:7" ht="18.95" customHeight="1">
      <c r="A166" s="48"/>
      <c r="B166" s="49"/>
      <c r="C166" s="50" t="s">
        <v>96</v>
      </c>
      <c r="D166" s="391" t="s">
        <v>97</v>
      </c>
      <c r="E166" s="392"/>
      <c r="F166" s="391"/>
      <c r="G166" s="393"/>
    </row>
    <row r="167" spans="1:7" ht="18.95" customHeight="1">
      <c r="A167" s="48"/>
      <c r="B167" s="49"/>
      <c r="C167" s="50" t="s">
        <v>96</v>
      </c>
      <c r="D167" s="391" t="s">
        <v>97</v>
      </c>
      <c r="E167" s="392"/>
      <c r="F167" s="391"/>
      <c r="G167" s="393"/>
    </row>
    <row r="168" spans="1:7" ht="18.95" customHeight="1">
      <c r="A168" s="48"/>
      <c r="B168" s="49"/>
      <c r="C168" s="50" t="s">
        <v>96</v>
      </c>
      <c r="D168" s="391" t="s">
        <v>97</v>
      </c>
      <c r="E168" s="392"/>
      <c r="F168" s="391"/>
      <c r="G168" s="393"/>
    </row>
    <row r="169" spans="1:7" ht="18.95" customHeight="1">
      <c r="A169" s="48"/>
      <c r="B169" s="49"/>
      <c r="C169" s="50" t="s">
        <v>96</v>
      </c>
      <c r="D169" s="391" t="s">
        <v>97</v>
      </c>
      <c r="E169" s="392"/>
      <c r="F169" s="391"/>
      <c r="G169" s="393"/>
    </row>
    <row r="170" spans="1:7" ht="18.95" customHeight="1">
      <c r="A170" s="48"/>
      <c r="B170" s="49"/>
      <c r="C170" s="50" t="s">
        <v>96</v>
      </c>
      <c r="D170" s="391" t="s">
        <v>97</v>
      </c>
      <c r="E170" s="392"/>
      <c r="F170" s="391"/>
      <c r="G170" s="393"/>
    </row>
    <row r="171" spans="1:7" ht="18.95" customHeight="1">
      <c r="A171" s="48"/>
      <c r="B171" s="49"/>
      <c r="C171" s="50" t="s">
        <v>96</v>
      </c>
      <c r="D171" s="391" t="s">
        <v>97</v>
      </c>
      <c r="E171" s="392"/>
      <c r="F171" s="391"/>
      <c r="G171" s="393"/>
    </row>
    <row r="172" spans="1:7" ht="18.95" customHeight="1">
      <c r="A172" s="48"/>
      <c r="B172" s="49"/>
      <c r="C172" s="50" t="s">
        <v>96</v>
      </c>
      <c r="D172" s="391" t="s">
        <v>97</v>
      </c>
      <c r="E172" s="392"/>
      <c r="F172" s="391"/>
      <c r="G172" s="393"/>
    </row>
    <row r="173" spans="1:7" ht="18.95" customHeight="1">
      <c r="A173" s="48"/>
      <c r="B173" s="49"/>
      <c r="C173" s="50" t="s">
        <v>96</v>
      </c>
      <c r="D173" s="391" t="s">
        <v>97</v>
      </c>
      <c r="E173" s="392"/>
      <c r="F173" s="391"/>
      <c r="G173" s="393"/>
    </row>
    <row r="174" spans="1:7" ht="18.95" customHeight="1">
      <c r="A174" s="48"/>
      <c r="B174" s="49"/>
      <c r="C174" s="50" t="s">
        <v>96</v>
      </c>
      <c r="D174" s="391" t="s">
        <v>97</v>
      </c>
      <c r="E174" s="392"/>
      <c r="F174" s="391"/>
      <c r="G174" s="393"/>
    </row>
    <row r="175" spans="1:7" ht="18.95" customHeight="1">
      <c r="A175" s="48"/>
      <c r="B175" s="49"/>
      <c r="C175" s="50" t="s">
        <v>96</v>
      </c>
      <c r="D175" s="391" t="s">
        <v>97</v>
      </c>
      <c r="E175" s="392"/>
      <c r="F175" s="391"/>
      <c r="G175" s="393"/>
    </row>
    <row r="176" spans="1:7" ht="18.95" customHeight="1">
      <c r="A176" s="48"/>
      <c r="B176" s="49"/>
      <c r="C176" s="50" t="s">
        <v>96</v>
      </c>
      <c r="D176" s="391" t="s">
        <v>97</v>
      </c>
      <c r="E176" s="392"/>
      <c r="F176" s="391"/>
      <c r="G176" s="393"/>
    </row>
    <row r="177" spans="1:7" ht="18.95" customHeight="1">
      <c r="A177" s="48"/>
      <c r="B177" s="49"/>
      <c r="C177" s="50" t="s">
        <v>96</v>
      </c>
      <c r="D177" s="391" t="s">
        <v>97</v>
      </c>
      <c r="E177" s="392"/>
      <c r="F177" s="391"/>
      <c r="G177" s="393"/>
    </row>
    <row r="178" spans="1:7" ht="18.95" customHeight="1">
      <c r="A178" s="48"/>
      <c r="B178" s="49"/>
      <c r="C178" s="50" t="s">
        <v>96</v>
      </c>
      <c r="D178" s="391" t="s">
        <v>97</v>
      </c>
      <c r="E178" s="392"/>
      <c r="F178" s="391"/>
      <c r="G178" s="393"/>
    </row>
    <row r="179" spans="1:7" ht="18.95" customHeight="1">
      <c r="A179" s="48"/>
      <c r="B179" s="49"/>
      <c r="C179" s="50" t="s">
        <v>96</v>
      </c>
      <c r="D179" s="391" t="s">
        <v>97</v>
      </c>
      <c r="E179" s="392"/>
      <c r="F179" s="391"/>
      <c r="G179" s="393"/>
    </row>
    <row r="180" spans="1:7" ht="18.95" customHeight="1">
      <c r="A180" s="48"/>
      <c r="B180" s="49"/>
      <c r="C180" s="50" t="s">
        <v>96</v>
      </c>
      <c r="D180" s="391" t="s">
        <v>97</v>
      </c>
      <c r="E180" s="392"/>
      <c r="F180" s="391"/>
      <c r="G180" s="393"/>
    </row>
    <row r="181" spans="1:7" ht="18.95" customHeight="1">
      <c r="A181" s="48"/>
      <c r="B181" s="49"/>
      <c r="C181" s="50" t="s">
        <v>96</v>
      </c>
      <c r="D181" s="391" t="s">
        <v>97</v>
      </c>
      <c r="E181" s="392"/>
      <c r="F181" s="391"/>
      <c r="G181" s="393"/>
    </row>
    <row r="182" spans="1:7" ht="18.95" customHeight="1">
      <c r="A182" s="48"/>
      <c r="B182" s="49"/>
      <c r="C182" s="50" t="s">
        <v>96</v>
      </c>
      <c r="D182" s="391" t="s">
        <v>97</v>
      </c>
      <c r="E182" s="392"/>
      <c r="F182" s="391"/>
      <c r="G182" s="393"/>
    </row>
    <row r="183" spans="1:7" ht="18.95" customHeight="1">
      <c r="A183" s="48"/>
      <c r="B183" s="49"/>
      <c r="C183" s="50" t="s">
        <v>96</v>
      </c>
      <c r="D183" s="391" t="s">
        <v>97</v>
      </c>
      <c r="E183" s="392"/>
      <c r="F183" s="391"/>
      <c r="G183" s="393"/>
    </row>
    <row r="184" spans="1:7" ht="18.95" customHeight="1">
      <c r="A184" s="48"/>
      <c r="B184" s="49"/>
      <c r="C184" s="50" t="s">
        <v>96</v>
      </c>
      <c r="D184" s="391" t="s">
        <v>97</v>
      </c>
      <c r="E184" s="392"/>
      <c r="F184" s="391"/>
      <c r="G184" s="393"/>
    </row>
    <row r="185" spans="1:7" ht="18.95" customHeight="1">
      <c r="A185" s="48"/>
      <c r="B185" s="49"/>
      <c r="C185" s="50" t="s">
        <v>96</v>
      </c>
      <c r="D185" s="391" t="s">
        <v>97</v>
      </c>
      <c r="E185" s="392"/>
      <c r="F185" s="391"/>
      <c r="G185" s="393"/>
    </row>
    <row r="186" spans="1:7" ht="18.95" customHeight="1">
      <c r="A186" s="48"/>
      <c r="B186" s="49"/>
      <c r="C186" s="50" t="s">
        <v>96</v>
      </c>
      <c r="D186" s="391" t="s">
        <v>97</v>
      </c>
      <c r="E186" s="392"/>
      <c r="F186" s="391"/>
      <c r="G186" s="393"/>
    </row>
    <row r="187" spans="1:7" ht="18.95" customHeight="1">
      <c r="A187" s="48"/>
      <c r="B187" s="49"/>
      <c r="C187" s="50" t="s">
        <v>96</v>
      </c>
      <c r="D187" s="391" t="s">
        <v>97</v>
      </c>
      <c r="E187" s="392"/>
      <c r="F187" s="391"/>
      <c r="G187" s="393"/>
    </row>
    <row r="188" spans="1:7" ht="18.95" customHeight="1">
      <c r="A188" s="48"/>
      <c r="B188" s="49"/>
      <c r="C188" s="50" t="s">
        <v>96</v>
      </c>
      <c r="D188" s="391" t="s">
        <v>97</v>
      </c>
      <c r="E188" s="392"/>
      <c r="F188" s="391"/>
      <c r="G188" s="393"/>
    </row>
    <row r="189" spans="1:7" ht="18.95" customHeight="1">
      <c r="A189" s="48"/>
      <c r="B189" s="49"/>
      <c r="C189" s="50" t="s">
        <v>96</v>
      </c>
      <c r="D189" s="391" t="s">
        <v>97</v>
      </c>
      <c r="E189" s="392"/>
      <c r="F189" s="391"/>
      <c r="G189" s="393"/>
    </row>
    <row r="190" spans="1:7" ht="18.95" customHeight="1">
      <c r="A190" s="48"/>
      <c r="B190" s="49"/>
      <c r="C190" s="50" t="s">
        <v>96</v>
      </c>
      <c r="D190" s="391" t="s">
        <v>97</v>
      </c>
      <c r="E190" s="392"/>
      <c r="F190" s="391"/>
      <c r="G190" s="393"/>
    </row>
    <row r="191" spans="1:7" ht="18.95" customHeight="1">
      <c r="A191" s="48"/>
      <c r="B191" s="49"/>
      <c r="C191" s="50" t="s">
        <v>96</v>
      </c>
      <c r="D191" s="391" t="s">
        <v>97</v>
      </c>
      <c r="E191" s="392"/>
      <c r="F191" s="391"/>
      <c r="G191" s="393"/>
    </row>
    <row r="192" spans="1:7" ht="18.95" customHeight="1">
      <c r="A192" s="48"/>
      <c r="B192" s="49"/>
      <c r="C192" s="50" t="s">
        <v>96</v>
      </c>
      <c r="D192" s="391" t="s">
        <v>97</v>
      </c>
      <c r="E192" s="392"/>
      <c r="F192" s="391"/>
      <c r="G192" s="393"/>
    </row>
    <row r="193" spans="1:7" ht="18.95" customHeight="1">
      <c r="A193" s="48"/>
      <c r="B193" s="49"/>
      <c r="C193" s="50" t="s">
        <v>96</v>
      </c>
      <c r="D193" s="391" t="s">
        <v>97</v>
      </c>
      <c r="E193" s="392"/>
      <c r="F193" s="391"/>
      <c r="G193" s="393"/>
    </row>
    <row r="194" spans="1:7" ht="18.95" customHeight="1">
      <c r="A194" s="48"/>
      <c r="B194" s="49"/>
      <c r="C194" s="50" t="s">
        <v>96</v>
      </c>
      <c r="D194" s="391" t="s">
        <v>97</v>
      </c>
      <c r="E194" s="392"/>
      <c r="F194" s="391"/>
      <c r="G194" s="393"/>
    </row>
    <row r="195" spans="1:7" ht="18.95" customHeight="1">
      <c r="A195" s="48"/>
      <c r="B195" s="49"/>
      <c r="C195" s="50" t="s">
        <v>96</v>
      </c>
      <c r="D195" s="391" t="s">
        <v>97</v>
      </c>
      <c r="E195" s="392"/>
      <c r="F195" s="391"/>
      <c r="G195" s="393"/>
    </row>
    <row r="196" spans="1:7" ht="18.95" customHeight="1">
      <c r="A196" s="48"/>
      <c r="B196" s="49"/>
      <c r="C196" s="50" t="s">
        <v>96</v>
      </c>
      <c r="D196" s="391" t="s">
        <v>97</v>
      </c>
      <c r="E196" s="392"/>
      <c r="F196" s="391"/>
      <c r="G196" s="393"/>
    </row>
    <row r="197" spans="1:7" ht="18.95" customHeight="1">
      <c r="A197" s="48"/>
      <c r="B197" s="49"/>
      <c r="C197" s="50" t="s">
        <v>96</v>
      </c>
      <c r="D197" s="391" t="s">
        <v>97</v>
      </c>
      <c r="E197" s="392"/>
      <c r="F197" s="391"/>
      <c r="G197" s="393"/>
    </row>
    <row r="198" spans="1:7" ht="18.95" customHeight="1">
      <c r="A198" s="48"/>
      <c r="B198" s="49"/>
      <c r="C198" s="50" t="s">
        <v>96</v>
      </c>
      <c r="D198" s="391" t="s">
        <v>97</v>
      </c>
      <c r="E198" s="392"/>
      <c r="F198" s="391"/>
      <c r="G198" s="393"/>
    </row>
    <row r="199" spans="1:7" ht="18.95" customHeight="1">
      <c r="A199" s="48"/>
      <c r="B199" s="49"/>
      <c r="C199" s="50" t="s">
        <v>96</v>
      </c>
      <c r="D199" s="391" t="s">
        <v>97</v>
      </c>
      <c r="E199" s="392"/>
      <c r="F199" s="391"/>
      <c r="G199" s="393"/>
    </row>
    <row r="200" spans="1:7" ht="18.95" customHeight="1">
      <c r="A200" s="48"/>
      <c r="B200" s="49"/>
      <c r="C200" s="50" t="s">
        <v>96</v>
      </c>
      <c r="D200" s="391" t="s">
        <v>97</v>
      </c>
      <c r="E200" s="392"/>
      <c r="F200" s="391"/>
      <c r="G200" s="393"/>
    </row>
    <row r="201" spans="1:7" ht="18.95" customHeight="1">
      <c r="A201" s="48"/>
      <c r="B201" s="49"/>
      <c r="C201" s="50" t="s">
        <v>96</v>
      </c>
      <c r="D201" s="391" t="s">
        <v>97</v>
      </c>
      <c r="E201" s="392"/>
      <c r="F201" s="391"/>
      <c r="G201" s="393"/>
    </row>
    <row r="202" spans="1:7" ht="18.95" customHeight="1">
      <c r="A202" s="48"/>
      <c r="B202" s="49"/>
      <c r="C202" s="50" t="s">
        <v>96</v>
      </c>
      <c r="D202" s="391" t="s">
        <v>97</v>
      </c>
      <c r="E202" s="392"/>
      <c r="F202" s="391"/>
      <c r="G202" s="393"/>
    </row>
    <row r="203" spans="1:7" ht="18.95" customHeight="1">
      <c r="A203" s="48"/>
      <c r="B203" s="49"/>
      <c r="C203" s="50" t="s">
        <v>96</v>
      </c>
      <c r="D203" s="391" t="s">
        <v>97</v>
      </c>
      <c r="E203" s="392"/>
      <c r="F203" s="391"/>
      <c r="G203" s="393"/>
    </row>
    <row r="204" spans="1:7" ht="18.95" customHeight="1">
      <c r="A204" s="48"/>
      <c r="B204" s="49"/>
      <c r="C204" s="50" t="s">
        <v>96</v>
      </c>
      <c r="D204" s="391" t="s">
        <v>97</v>
      </c>
      <c r="E204" s="392"/>
      <c r="F204" s="391"/>
      <c r="G204" s="393"/>
    </row>
    <row r="205" spans="1:7" ht="18.95" customHeight="1">
      <c r="A205" s="48"/>
      <c r="B205" s="49"/>
      <c r="C205" s="50" t="s">
        <v>96</v>
      </c>
      <c r="D205" s="391" t="s">
        <v>97</v>
      </c>
      <c r="E205" s="392"/>
      <c r="F205" s="391"/>
      <c r="G205" s="393"/>
    </row>
    <row r="206" spans="1:7" ht="18.95" customHeight="1">
      <c r="A206" s="51"/>
      <c r="B206" s="52"/>
      <c r="C206" s="53" t="s">
        <v>96</v>
      </c>
      <c r="D206" s="394" t="s">
        <v>97</v>
      </c>
      <c r="E206" s="395"/>
      <c r="F206" s="394"/>
      <c r="G206" s="396"/>
    </row>
  </sheetData>
  <mergeCells count="406">
    <mergeCell ref="D8:E8"/>
    <mergeCell ref="F8:G8"/>
    <mergeCell ref="D9:E9"/>
    <mergeCell ref="F9:G9"/>
    <mergeCell ref="D10:E10"/>
    <mergeCell ref="F10:G10"/>
    <mergeCell ref="E3:F3"/>
    <mergeCell ref="E4:F4"/>
    <mergeCell ref="D6:E6"/>
    <mergeCell ref="F6:G6"/>
    <mergeCell ref="D7:E7"/>
    <mergeCell ref="F7:G7"/>
    <mergeCell ref="D14:E14"/>
    <mergeCell ref="F14:G14"/>
    <mergeCell ref="D15:E15"/>
    <mergeCell ref="F15:G15"/>
    <mergeCell ref="D16:E16"/>
    <mergeCell ref="F16:G16"/>
    <mergeCell ref="D11:E11"/>
    <mergeCell ref="F11:G11"/>
    <mergeCell ref="D12:E12"/>
    <mergeCell ref="F12:G12"/>
    <mergeCell ref="D13:E13"/>
    <mergeCell ref="F13:G13"/>
    <mergeCell ref="D25:E25"/>
    <mergeCell ref="F25:G25"/>
    <mergeCell ref="D20:E20"/>
    <mergeCell ref="F20:G20"/>
    <mergeCell ref="D21:E21"/>
    <mergeCell ref="F21:G21"/>
    <mergeCell ref="D22:E22"/>
    <mergeCell ref="F22:G22"/>
    <mergeCell ref="D17:E17"/>
    <mergeCell ref="F17:G17"/>
    <mergeCell ref="D18:E18"/>
    <mergeCell ref="F18:G18"/>
    <mergeCell ref="D19:E19"/>
    <mergeCell ref="F19:G19"/>
    <mergeCell ref="D205:E205"/>
    <mergeCell ref="F205:G205"/>
    <mergeCell ref="D206:E206"/>
    <mergeCell ref="F206:G206"/>
    <mergeCell ref="D201:E201"/>
    <mergeCell ref="F201:G201"/>
    <mergeCell ref="D202:E202"/>
    <mergeCell ref="F202:G202"/>
    <mergeCell ref="D203:E203"/>
    <mergeCell ref="F203:G203"/>
    <mergeCell ref="D74:E74"/>
    <mergeCell ref="F74:G74"/>
    <mergeCell ref="D75:E75"/>
    <mergeCell ref="F75:G75"/>
    <mergeCell ref="D76:E76"/>
    <mergeCell ref="F76:G76"/>
    <mergeCell ref="A1:B1"/>
    <mergeCell ref="A2:G2"/>
    <mergeCell ref="D204:E204"/>
    <mergeCell ref="F204:G204"/>
    <mergeCell ref="D91:E91"/>
    <mergeCell ref="F91:G91"/>
    <mergeCell ref="D92:E92"/>
    <mergeCell ref="F92:G92"/>
    <mergeCell ref="D200:E200"/>
    <mergeCell ref="F200:G200"/>
    <mergeCell ref="D185:E185"/>
    <mergeCell ref="F185:G185"/>
    <mergeCell ref="D186:E186"/>
    <mergeCell ref="F186:G186"/>
    <mergeCell ref="D23:E23"/>
    <mergeCell ref="F23:G23"/>
    <mergeCell ref="D24:E24"/>
    <mergeCell ref="F24:G24"/>
    <mergeCell ref="D80:E80"/>
    <mergeCell ref="F80:G80"/>
    <mergeCell ref="D81:E81"/>
    <mergeCell ref="F81:G81"/>
    <mergeCell ref="D82:E82"/>
    <mergeCell ref="F82:G82"/>
    <mergeCell ref="D77:E77"/>
    <mergeCell ref="F77:G77"/>
    <mergeCell ref="D78:E78"/>
    <mergeCell ref="F78:G78"/>
    <mergeCell ref="D79:E79"/>
    <mergeCell ref="F79:G79"/>
    <mergeCell ref="D63:E63"/>
    <mergeCell ref="F63:G63"/>
    <mergeCell ref="D89:E89"/>
    <mergeCell ref="F89:G89"/>
    <mergeCell ref="D90:E90"/>
    <mergeCell ref="F90:G90"/>
    <mergeCell ref="D58:E58"/>
    <mergeCell ref="F58:G58"/>
    <mergeCell ref="D59:E59"/>
    <mergeCell ref="F59:G59"/>
    <mergeCell ref="D60:E60"/>
    <mergeCell ref="F60:G60"/>
    <mergeCell ref="D86:E86"/>
    <mergeCell ref="F86:G86"/>
    <mergeCell ref="D87:E87"/>
    <mergeCell ref="F87:G87"/>
    <mergeCell ref="D88:E88"/>
    <mergeCell ref="F88:G88"/>
    <mergeCell ref="D83:E83"/>
    <mergeCell ref="F83:G83"/>
    <mergeCell ref="D84:E84"/>
    <mergeCell ref="F84:G84"/>
    <mergeCell ref="D85:E85"/>
    <mergeCell ref="F85:G85"/>
    <mergeCell ref="D45:E45"/>
    <mergeCell ref="F45:G45"/>
    <mergeCell ref="D70:E70"/>
    <mergeCell ref="F70:G70"/>
    <mergeCell ref="D71:E71"/>
    <mergeCell ref="F71:G71"/>
    <mergeCell ref="D72:E72"/>
    <mergeCell ref="F72:G72"/>
    <mergeCell ref="D67:E67"/>
    <mergeCell ref="F67:G67"/>
    <mergeCell ref="D68:E68"/>
    <mergeCell ref="F68:G68"/>
    <mergeCell ref="D69:E69"/>
    <mergeCell ref="F69:G69"/>
    <mergeCell ref="D64:E64"/>
    <mergeCell ref="F64:G64"/>
    <mergeCell ref="D65:E65"/>
    <mergeCell ref="F65:G65"/>
    <mergeCell ref="D66:E66"/>
    <mergeCell ref="F66:G66"/>
    <mergeCell ref="D61:E61"/>
    <mergeCell ref="F61:G61"/>
    <mergeCell ref="D62:E62"/>
    <mergeCell ref="F62:G62"/>
    <mergeCell ref="D26:E26"/>
    <mergeCell ref="F26:G26"/>
    <mergeCell ref="D27:E27"/>
    <mergeCell ref="F27:G27"/>
    <mergeCell ref="D28:E28"/>
    <mergeCell ref="F28:G28"/>
    <mergeCell ref="D55:E55"/>
    <mergeCell ref="F55:G55"/>
    <mergeCell ref="D56:E56"/>
    <mergeCell ref="F56:G56"/>
    <mergeCell ref="D52:E52"/>
    <mergeCell ref="F52:G52"/>
    <mergeCell ref="D53:E53"/>
    <mergeCell ref="F53:G53"/>
    <mergeCell ref="D54:E54"/>
    <mergeCell ref="F54:G54"/>
    <mergeCell ref="D49:E49"/>
    <mergeCell ref="F49:G49"/>
    <mergeCell ref="D50:E50"/>
    <mergeCell ref="F50:G50"/>
    <mergeCell ref="D51:E51"/>
    <mergeCell ref="F51:G51"/>
    <mergeCell ref="D46:E46"/>
    <mergeCell ref="F46:G46"/>
    <mergeCell ref="D32:E32"/>
    <mergeCell ref="F32:G32"/>
    <mergeCell ref="D33:E33"/>
    <mergeCell ref="F33:G33"/>
    <mergeCell ref="D34:E34"/>
    <mergeCell ref="F34:G34"/>
    <mergeCell ref="D29:E29"/>
    <mergeCell ref="F29:G29"/>
    <mergeCell ref="D30:E30"/>
    <mergeCell ref="F30:G30"/>
    <mergeCell ref="D31:E31"/>
    <mergeCell ref="F31:G31"/>
    <mergeCell ref="D38:E38"/>
    <mergeCell ref="F38:G38"/>
    <mergeCell ref="D39:E39"/>
    <mergeCell ref="F39:G39"/>
    <mergeCell ref="D40:E40"/>
    <mergeCell ref="F40:G40"/>
    <mergeCell ref="D35:E35"/>
    <mergeCell ref="F35:G35"/>
    <mergeCell ref="D36:E36"/>
    <mergeCell ref="F36:G36"/>
    <mergeCell ref="D37:E37"/>
    <mergeCell ref="F37:G37"/>
    <mergeCell ref="D41:E41"/>
    <mergeCell ref="F41:G41"/>
    <mergeCell ref="D183:E183"/>
    <mergeCell ref="F183:G183"/>
    <mergeCell ref="D184:E184"/>
    <mergeCell ref="F184:G184"/>
    <mergeCell ref="D115:E115"/>
    <mergeCell ref="F115:G115"/>
    <mergeCell ref="D116:E116"/>
    <mergeCell ref="F116:G116"/>
    <mergeCell ref="D57:E57"/>
    <mergeCell ref="F57:G57"/>
    <mergeCell ref="D47:E47"/>
    <mergeCell ref="F47:G47"/>
    <mergeCell ref="D48:E48"/>
    <mergeCell ref="F48:G48"/>
    <mergeCell ref="D73:E73"/>
    <mergeCell ref="F73:G73"/>
    <mergeCell ref="D42:E42"/>
    <mergeCell ref="F42:G42"/>
    <mergeCell ref="D43:E43"/>
    <mergeCell ref="F43:G43"/>
    <mergeCell ref="D44:E44"/>
    <mergeCell ref="F44:G44"/>
    <mergeCell ref="D191:E191"/>
    <mergeCell ref="F191:G191"/>
    <mergeCell ref="D192:E192"/>
    <mergeCell ref="F192:G192"/>
    <mergeCell ref="D187:E187"/>
    <mergeCell ref="F187:G187"/>
    <mergeCell ref="D188:E188"/>
    <mergeCell ref="F188:G188"/>
    <mergeCell ref="D189:E189"/>
    <mergeCell ref="F189:G189"/>
    <mergeCell ref="D199:E199"/>
    <mergeCell ref="F199:G199"/>
    <mergeCell ref="D111:E111"/>
    <mergeCell ref="F111:G111"/>
    <mergeCell ref="D112:E112"/>
    <mergeCell ref="F112:G112"/>
    <mergeCell ref="D113:E113"/>
    <mergeCell ref="F113:G113"/>
    <mergeCell ref="D114:E114"/>
    <mergeCell ref="F114:G114"/>
    <mergeCell ref="D196:E196"/>
    <mergeCell ref="F196:G196"/>
    <mergeCell ref="D197:E197"/>
    <mergeCell ref="F197:G197"/>
    <mergeCell ref="D198:E198"/>
    <mergeCell ref="F198:G198"/>
    <mergeCell ref="D193:E193"/>
    <mergeCell ref="F193:G193"/>
    <mergeCell ref="D194:E194"/>
    <mergeCell ref="F194:G194"/>
    <mergeCell ref="D195:E195"/>
    <mergeCell ref="F195:G195"/>
    <mergeCell ref="D190:E190"/>
    <mergeCell ref="F190:G190"/>
    <mergeCell ref="D174:E174"/>
    <mergeCell ref="F174:G174"/>
    <mergeCell ref="D175:E175"/>
    <mergeCell ref="F175:G175"/>
    <mergeCell ref="D176:E176"/>
    <mergeCell ref="F176:G176"/>
    <mergeCell ref="D117:E117"/>
    <mergeCell ref="F117:G117"/>
    <mergeCell ref="D172:E172"/>
    <mergeCell ref="F172:G172"/>
    <mergeCell ref="D173:E173"/>
    <mergeCell ref="F173:G173"/>
    <mergeCell ref="D145:E145"/>
    <mergeCell ref="F145:G145"/>
    <mergeCell ref="D146:E146"/>
    <mergeCell ref="F146:G146"/>
    <mergeCell ref="D150:E150"/>
    <mergeCell ref="F150:G150"/>
    <mergeCell ref="D151:E151"/>
    <mergeCell ref="F151:G151"/>
    <mergeCell ref="D152:E152"/>
    <mergeCell ref="F152:G152"/>
    <mergeCell ref="D147:E147"/>
    <mergeCell ref="F147:G147"/>
    <mergeCell ref="D180:E180"/>
    <mergeCell ref="F180:G180"/>
    <mergeCell ref="D181:E181"/>
    <mergeCell ref="F181:G181"/>
    <mergeCell ref="D182:E182"/>
    <mergeCell ref="F182:G182"/>
    <mergeCell ref="D177:E177"/>
    <mergeCell ref="F177:G177"/>
    <mergeCell ref="D178:E178"/>
    <mergeCell ref="F178:G178"/>
    <mergeCell ref="D179:E179"/>
    <mergeCell ref="F179:G179"/>
    <mergeCell ref="D96:E96"/>
    <mergeCell ref="F96:G96"/>
    <mergeCell ref="D97:E97"/>
    <mergeCell ref="F97:G97"/>
    <mergeCell ref="D98:E98"/>
    <mergeCell ref="F98:G98"/>
    <mergeCell ref="D93:E93"/>
    <mergeCell ref="F93:G93"/>
    <mergeCell ref="D94:E94"/>
    <mergeCell ref="F94:G94"/>
    <mergeCell ref="D95:E95"/>
    <mergeCell ref="F95:G95"/>
    <mergeCell ref="D102:E102"/>
    <mergeCell ref="F102:G102"/>
    <mergeCell ref="D103:E103"/>
    <mergeCell ref="F103:G103"/>
    <mergeCell ref="D104:E104"/>
    <mergeCell ref="F104:G104"/>
    <mergeCell ref="D99:E99"/>
    <mergeCell ref="F99:G99"/>
    <mergeCell ref="D100:E100"/>
    <mergeCell ref="F100:G100"/>
    <mergeCell ref="D101:E101"/>
    <mergeCell ref="F101:G101"/>
    <mergeCell ref="D108:E108"/>
    <mergeCell ref="F108:G108"/>
    <mergeCell ref="D109:E109"/>
    <mergeCell ref="F109:G109"/>
    <mergeCell ref="D110:E110"/>
    <mergeCell ref="F110:G110"/>
    <mergeCell ref="D105:E105"/>
    <mergeCell ref="F105:G105"/>
    <mergeCell ref="D106:E106"/>
    <mergeCell ref="F106:G106"/>
    <mergeCell ref="D107:E107"/>
    <mergeCell ref="F107:G107"/>
    <mergeCell ref="D148:E148"/>
    <mergeCell ref="F148:G148"/>
    <mergeCell ref="D149:E149"/>
    <mergeCell ref="F149:G149"/>
    <mergeCell ref="D156:E156"/>
    <mergeCell ref="F156:G156"/>
    <mergeCell ref="D157:E157"/>
    <mergeCell ref="F157:G157"/>
    <mergeCell ref="D158:E158"/>
    <mergeCell ref="F158:G158"/>
    <mergeCell ref="D153:E153"/>
    <mergeCell ref="F153:G153"/>
    <mergeCell ref="D154:E154"/>
    <mergeCell ref="F154:G154"/>
    <mergeCell ref="D155:E155"/>
    <mergeCell ref="F155:G155"/>
    <mergeCell ref="D163:E163"/>
    <mergeCell ref="F163:G163"/>
    <mergeCell ref="D164:E164"/>
    <mergeCell ref="F164:G164"/>
    <mergeCell ref="D159:E159"/>
    <mergeCell ref="F159:G159"/>
    <mergeCell ref="D160:E160"/>
    <mergeCell ref="F160:G160"/>
    <mergeCell ref="D161:E161"/>
    <mergeCell ref="F161:G161"/>
    <mergeCell ref="D171:E171"/>
    <mergeCell ref="F171:G171"/>
    <mergeCell ref="D118:E118"/>
    <mergeCell ref="F118:G118"/>
    <mergeCell ref="D119:E119"/>
    <mergeCell ref="F119:G119"/>
    <mergeCell ref="D120:E120"/>
    <mergeCell ref="F120:G120"/>
    <mergeCell ref="D121:E121"/>
    <mergeCell ref="F121:G121"/>
    <mergeCell ref="D168:E168"/>
    <mergeCell ref="F168:G168"/>
    <mergeCell ref="D169:E169"/>
    <mergeCell ref="F169:G169"/>
    <mergeCell ref="D170:E170"/>
    <mergeCell ref="F170:G170"/>
    <mergeCell ref="D165:E165"/>
    <mergeCell ref="F165:G165"/>
    <mergeCell ref="D166:E166"/>
    <mergeCell ref="F166:G166"/>
    <mergeCell ref="D167:E167"/>
    <mergeCell ref="F167:G167"/>
    <mergeCell ref="D162:E162"/>
    <mergeCell ref="F162:G162"/>
    <mergeCell ref="D125:E125"/>
    <mergeCell ref="F125:G125"/>
    <mergeCell ref="D126:E126"/>
    <mergeCell ref="F126:G126"/>
    <mergeCell ref="D127:E127"/>
    <mergeCell ref="F127:G127"/>
    <mergeCell ref="D122:E122"/>
    <mergeCell ref="F122:G122"/>
    <mergeCell ref="D123:E123"/>
    <mergeCell ref="F123:G123"/>
    <mergeCell ref="D124:E124"/>
    <mergeCell ref="F124:G124"/>
    <mergeCell ref="D131:E131"/>
    <mergeCell ref="F131:G131"/>
    <mergeCell ref="D132:E132"/>
    <mergeCell ref="F132:G132"/>
    <mergeCell ref="D133:E133"/>
    <mergeCell ref="F133:G133"/>
    <mergeCell ref="D128:E128"/>
    <mergeCell ref="F128:G128"/>
    <mergeCell ref="D129:E129"/>
    <mergeCell ref="F129:G129"/>
    <mergeCell ref="D130:E130"/>
    <mergeCell ref="F130:G130"/>
    <mergeCell ref="D137:E137"/>
    <mergeCell ref="F137:G137"/>
    <mergeCell ref="D138:E138"/>
    <mergeCell ref="F138:G138"/>
    <mergeCell ref="D139:E139"/>
    <mergeCell ref="F139:G139"/>
    <mergeCell ref="D134:E134"/>
    <mergeCell ref="F134:G134"/>
    <mergeCell ref="D135:E135"/>
    <mergeCell ref="F135:G135"/>
    <mergeCell ref="D136:E136"/>
    <mergeCell ref="F136:G136"/>
    <mergeCell ref="D143:E143"/>
    <mergeCell ref="F143:G143"/>
    <mergeCell ref="D144:E144"/>
    <mergeCell ref="F144:G144"/>
    <mergeCell ref="D140:E140"/>
    <mergeCell ref="F140:G140"/>
    <mergeCell ref="D141:E141"/>
    <mergeCell ref="F141:G141"/>
    <mergeCell ref="D142:E142"/>
    <mergeCell ref="F142:G142"/>
  </mergeCells>
  <phoneticPr fontId="6"/>
  <printOptions horizontalCentered="1"/>
  <pageMargins left="0" right="0" top="0.31496062992125984" bottom="0.19685039370078741" header="0" footer="0"/>
  <pageSetup paperSize="9" scale="9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99"/>
  </sheetPr>
  <dimension ref="A1:L206"/>
  <sheetViews>
    <sheetView zoomScale="110" zoomScaleNormal="110" workbookViewId="0">
      <selection activeCell="H20" sqref="H20"/>
    </sheetView>
  </sheetViews>
  <sheetFormatPr defaultColWidth="8.875" defaultRowHeight="13.5"/>
  <cols>
    <col min="1" max="1" width="6.875" style="33" customWidth="1"/>
    <col min="2" max="2" width="15.875" style="35" customWidth="1"/>
    <col min="3" max="3" width="9.625" style="35" customWidth="1"/>
    <col min="4" max="5" width="22.625" style="35" customWidth="1"/>
    <col min="6" max="7" width="9.875" style="35" customWidth="1"/>
    <col min="8" max="16384" width="8.875" style="35"/>
  </cols>
  <sheetData>
    <row r="1" spans="1:12" ht="21.6" customHeight="1" thickBot="1">
      <c r="A1" s="428" t="s">
        <v>335</v>
      </c>
      <c r="B1" s="429"/>
      <c r="D1" s="34"/>
      <c r="E1" s="34"/>
      <c r="F1" s="34"/>
      <c r="G1" s="36" t="s">
        <v>319</v>
      </c>
    </row>
    <row r="2" spans="1:12" ht="20.25" customHeight="1">
      <c r="B2" s="34" t="s">
        <v>334</v>
      </c>
      <c r="D2" s="34"/>
      <c r="E2" s="34"/>
      <c r="F2" s="37"/>
      <c r="G2" s="36"/>
    </row>
    <row r="3" spans="1:12" ht="22.5" customHeight="1">
      <c r="A3" s="37"/>
      <c r="B3" s="34"/>
      <c r="C3" s="34"/>
      <c r="D3" s="71" t="s">
        <v>88</v>
      </c>
      <c r="E3" s="402">
        <f>入力画面!C3</f>
        <v>0</v>
      </c>
      <c r="F3" s="402"/>
      <c r="G3" s="39"/>
      <c r="H3" s="40"/>
      <c r="I3" s="40"/>
    </row>
    <row r="4" spans="1:12" ht="22.5" customHeight="1">
      <c r="D4" s="71" t="s">
        <v>89</v>
      </c>
      <c r="E4" s="427">
        <f>入力画面!C8</f>
        <v>0</v>
      </c>
      <c r="F4" s="427"/>
      <c r="H4" s="41"/>
      <c r="I4" s="41"/>
      <c r="J4" s="41"/>
      <c r="K4" s="41"/>
      <c r="L4" s="41"/>
    </row>
    <row r="5" spans="1:12" ht="5.85" customHeight="1">
      <c r="D5" s="38"/>
      <c r="H5" s="41"/>
      <c r="I5" s="41"/>
      <c r="J5" s="41"/>
      <c r="K5" s="41"/>
      <c r="L5" s="41"/>
    </row>
    <row r="6" spans="1:12" ht="18" customHeight="1">
      <c r="A6" s="42" t="s">
        <v>176</v>
      </c>
      <c r="B6" s="43" t="s">
        <v>91</v>
      </c>
      <c r="C6" s="44" t="s">
        <v>92</v>
      </c>
      <c r="D6" s="404" t="s">
        <v>93</v>
      </c>
      <c r="E6" s="405"/>
      <c r="F6" s="404" t="s">
        <v>94</v>
      </c>
      <c r="G6" s="406"/>
    </row>
    <row r="7" spans="1:12" ht="18.95" customHeight="1">
      <c r="A7" s="72">
        <v>1</v>
      </c>
      <c r="B7" s="46"/>
      <c r="C7" s="47" t="s">
        <v>96</v>
      </c>
      <c r="D7" s="397" t="s">
        <v>97</v>
      </c>
      <c r="E7" s="398"/>
      <c r="F7" s="397"/>
      <c r="G7" s="399"/>
    </row>
    <row r="8" spans="1:12" ht="18.95" customHeight="1">
      <c r="A8" s="48">
        <v>2</v>
      </c>
      <c r="B8" s="49"/>
      <c r="C8" s="50" t="s">
        <v>96</v>
      </c>
      <c r="D8" s="391" t="s">
        <v>97</v>
      </c>
      <c r="E8" s="392"/>
      <c r="F8" s="391"/>
      <c r="G8" s="393"/>
    </row>
    <row r="9" spans="1:12" ht="18.95" customHeight="1">
      <c r="A9" s="48">
        <v>3</v>
      </c>
      <c r="B9" s="49"/>
      <c r="C9" s="50" t="s">
        <v>96</v>
      </c>
      <c r="D9" s="391" t="s">
        <v>97</v>
      </c>
      <c r="E9" s="392"/>
      <c r="F9" s="391"/>
      <c r="G9" s="393"/>
    </row>
    <row r="10" spans="1:12" ht="18.95" customHeight="1">
      <c r="A10" s="48">
        <v>4</v>
      </c>
      <c r="B10" s="49"/>
      <c r="C10" s="50" t="s">
        <v>96</v>
      </c>
      <c r="D10" s="391" t="s">
        <v>97</v>
      </c>
      <c r="E10" s="392"/>
      <c r="F10" s="391"/>
      <c r="G10" s="393"/>
    </row>
    <row r="11" spans="1:12" ht="18.95" customHeight="1">
      <c r="A11" s="48">
        <v>5</v>
      </c>
      <c r="B11" s="49"/>
      <c r="C11" s="50" t="s">
        <v>96</v>
      </c>
      <c r="D11" s="391" t="s">
        <v>97</v>
      </c>
      <c r="E11" s="392"/>
      <c r="F11" s="391"/>
      <c r="G11" s="393"/>
    </row>
    <row r="12" spans="1:12" ht="18.95" customHeight="1">
      <c r="A12" s="48">
        <v>6</v>
      </c>
      <c r="B12" s="49"/>
      <c r="C12" s="50" t="s">
        <v>96</v>
      </c>
      <c r="D12" s="391" t="s">
        <v>97</v>
      </c>
      <c r="E12" s="392"/>
      <c r="F12" s="391"/>
      <c r="G12" s="393"/>
    </row>
    <row r="13" spans="1:12" ht="18.95" customHeight="1">
      <c r="A13" s="48">
        <v>7</v>
      </c>
      <c r="B13" s="49"/>
      <c r="C13" s="50" t="s">
        <v>96</v>
      </c>
      <c r="D13" s="391" t="s">
        <v>97</v>
      </c>
      <c r="E13" s="392"/>
      <c r="F13" s="391"/>
      <c r="G13" s="393"/>
    </row>
    <row r="14" spans="1:12" ht="18.95" customHeight="1">
      <c r="A14" s="48">
        <v>8</v>
      </c>
      <c r="B14" s="49"/>
      <c r="C14" s="50" t="s">
        <v>96</v>
      </c>
      <c r="D14" s="391" t="s">
        <v>97</v>
      </c>
      <c r="E14" s="392"/>
      <c r="F14" s="391"/>
      <c r="G14" s="393"/>
    </row>
    <row r="15" spans="1:12" ht="18.95" customHeight="1">
      <c r="A15" s="48">
        <v>9</v>
      </c>
      <c r="B15" s="49"/>
      <c r="C15" s="50" t="s">
        <v>96</v>
      </c>
      <c r="D15" s="391" t="s">
        <v>97</v>
      </c>
      <c r="E15" s="392"/>
      <c r="F15" s="391"/>
      <c r="G15" s="393"/>
    </row>
    <row r="16" spans="1:12" ht="18.95" customHeight="1">
      <c r="A16" s="48">
        <v>10</v>
      </c>
      <c r="B16" s="49"/>
      <c r="C16" s="50" t="s">
        <v>96</v>
      </c>
      <c r="D16" s="391" t="s">
        <v>97</v>
      </c>
      <c r="E16" s="392"/>
      <c r="F16" s="391"/>
      <c r="G16" s="393"/>
    </row>
    <row r="17" spans="1:7" ht="18.95" customHeight="1">
      <c r="A17" s="48">
        <v>11</v>
      </c>
      <c r="B17" s="49"/>
      <c r="C17" s="50" t="s">
        <v>96</v>
      </c>
      <c r="D17" s="391" t="s">
        <v>97</v>
      </c>
      <c r="E17" s="392"/>
      <c r="F17" s="391"/>
      <c r="G17" s="393"/>
    </row>
    <row r="18" spans="1:7" ht="18.95" customHeight="1">
      <c r="A18" s="48">
        <v>12</v>
      </c>
      <c r="B18" s="49"/>
      <c r="C18" s="50" t="s">
        <v>96</v>
      </c>
      <c r="D18" s="391" t="s">
        <v>97</v>
      </c>
      <c r="E18" s="392"/>
      <c r="F18" s="391"/>
      <c r="G18" s="393"/>
    </row>
    <row r="19" spans="1:7" ht="18.95" customHeight="1">
      <c r="A19" s="48">
        <v>13</v>
      </c>
      <c r="B19" s="49"/>
      <c r="C19" s="50" t="s">
        <v>96</v>
      </c>
      <c r="D19" s="391" t="s">
        <v>97</v>
      </c>
      <c r="E19" s="392"/>
      <c r="F19" s="391"/>
      <c r="G19" s="393"/>
    </row>
    <row r="20" spans="1:7" ht="18.95" customHeight="1">
      <c r="A20" s="48">
        <v>14</v>
      </c>
      <c r="B20" s="49"/>
      <c r="C20" s="50" t="s">
        <v>96</v>
      </c>
      <c r="D20" s="391" t="s">
        <v>97</v>
      </c>
      <c r="E20" s="392"/>
      <c r="F20" s="391"/>
      <c r="G20" s="393"/>
    </row>
    <row r="21" spans="1:7" ht="18.95" customHeight="1">
      <c r="A21" s="48">
        <v>15</v>
      </c>
      <c r="B21" s="49"/>
      <c r="C21" s="50" t="s">
        <v>96</v>
      </c>
      <c r="D21" s="391" t="s">
        <v>97</v>
      </c>
      <c r="E21" s="392"/>
      <c r="F21" s="391"/>
      <c r="G21" s="393"/>
    </row>
    <row r="22" spans="1:7" ht="18.95" customHeight="1">
      <c r="A22" s="48">
        <v>16</v>
      </c>
      <c r="B22" s="49"/>
      <c r="C22" s="50" t="s">
        <v>96</v>
      </c>
      <c r="D22" s="391" t="s">
        <v>97</v>
      </c>
      <c r="E22" s="392"/>
      <c r="F22" s="391"/>
      <c r="G22" s="393"/>
    </row>
    <row r="23" spans="1:7" ht="18.95" customHeight="1">
      <c r="A23" s="48">
        <v>17</v>
      </c>
      <c r="B23" s="49"/>
      <c r="C23" s="50" t="s">
        <v>96</v>
      </c>
      <c r="D23" s="391" t="s">
        <v>97</v>
      </c>
      <c r="E23" s="392"/>
      <c r="F23" s="391"/>
      <c r="G23" s="393"/>
    </row>
    <row r="24" spans="1:7" ht="18.95" customHeight="1">
      <c r="A24" s="48">
        <v>18</v>
      </c>
      <c r="B24" s="49"/>
      <c r="C24" s="50" t="s">
        <v>96</v>
      </c>
      <c r="D24" s="391" t="s">
        <v>97</v>
      </c>
      <c r="E24" s="392"/>
      <c r="F24" s="391"/>
      <c r="G24" s="393"/>
    </row>
    <row r="25" spans="1:7" ht="18.95" customHeight="1">
      <c r="A25" s="48">
        <v>19</v>
      </c>
      <c r="B25" s="49"/>
      <c r="C25" s="50" t="s">
        <v>96</v>
      </c>
      <c r="D25" s="391" t="s">
        <v>97</v>
      </c>
      <c r="E25" s="392"/>
      <c r="F25" s="391"/>
      <c r="G25" s="393"/>
    </row>
    <row r="26" spans="1:7" ht="18.95" customHeight="1">
      <c r="A26" s="48">
        <v>20</v>
      </c>
      <c r="B26" s="49"/>
      <c r="C26" s="50" t="s">
        <v>96</v>
      </c>
      <c r="D26" s="391" t="s">
        <v>97</v>
      </c>
      <c r="E26" s="392"/>
      <c r="F26" s="391"/>
      <c r="G26" s="393"/>
    </row>
    <row r="27" spans="1:7" ht="18.95" customHeight="1">
      <c r="A27" s="48">
        <v>21</v>
      </c>
      <c r="B27" s="49"/>
      <c r="C27" s="50" t="s">
        <v>96</v>
      </c>
      <c r="D27" s="391" t="s">
        <v>97</v>
      </c>
      <c r="E27" s="392"/>
      <c r="F27" s="391"/>
      <c r="G27" s="393"/>
    </row>
    <row r="28" spans="1:7" ht="18.95" customHeight="1">
      <c r="A28" s="48">
        <v>22</v>
      </c>
      <c r="B28" s="49"/>
      <c r="C28" s="50" t="s">
        <v>96</v>
      </c>
      <c r="D28" s="391" t="s">
        <v>97</v>
      </c>
      <c r="E28" s="392"/>
      <c r="F28" s="391"/>
      <c r="G28" s="393"/>
    </row>
    <row r="29" spans="1:7" ht="18.95" customHeight="1">
      <c r="A29" s="48">
        <v>23</v>
      </c>
      <c r="B29" s="49"/>
      <c r="C29" s="50" t="s">
        <v>96</v>
      </c>
      <c r="D29" s="391" t="s">
        <v>97</v>
      </c>
      <c r="E29" s="392"/>
      <c r="F29" s="391"/>
      <c r="G29" s="393"/>
    </row>
    <row r="30" spans="1:7" ht="18.95" customHeight="1">
      <c r="A30" s="48">
        <v>24</v>
      </c>
      <c r="B30" s="49"/>
      <c r="C30" s="50" t="s">
        <v>96</v>
      </c>
      <c r="D30" s="391" t="s">
        <v>97</v>
      </c>
      <c r="E30" s="392"/>
      <c r="F30" s="391"/>
      <c r="G30" s="393"/>
    </row>
    <row r="31" spans="1:7" ht="18.95" customHeight="1">
      <c r="A31" s="48">
        <v>25</v>
      </c>
      <c r="B31" s="49"/>
      <c r="C31" s="50" t="s">
        <v>96</v>
      </c>
      <c r="D31" s="391" t="s">
        <v>97</v>
      </c>
      <c r="E31" s="392"/>
      <c r="F31" s="391"/>
      <c r="G31" s="393"/>
    </row>
    <row r="32" spans="1:7" ht="18.95" customHeight="1">
      <c r="A32" s="48">
        <v>26</v>
      </c>
      <c r="B32" s="49"/>
      <c r="C32" s="50" t="s">
        <v>96</v>
      </c>
      <c r="D32" s="391" t="s">
        <v>97</v>
      </c>
      <c r="E32" s="392"/>
      <c r="F32" s="391"/>
      <c r="G32" s="393"/>
    </row>
    <row r="33" spans="1:7" ht="18.95" customHeight="1">
      <c r="A33" s="48">
        <v>27</v>
      </c>
      <c r="B33" s="49"/>
      <c r="C33" s="50" t="s">
        <v>96</v>
      </c>
      <c r="D33" s="391" t="s">
        <v>97</v>
      </c>
      <c r="E33" s="392"/>
      <c r="F33" s="391"/>
      <c r="G33" s="393"/>
    </row>
    <row r="34" spans="1:7" ht="18.95" customHeight="1">
      <c r="A34" s="48">
        <v>28</v>
      </c>
      <c r="B34" s="49"/>
      <c r="C34" s="50" t="s">
        <v>96</v>
      </c>
      <c r="D34" s="391" t="s">
        <v>97</v>
      </c>
      <c r="E34" s="392"/>
      <c r="F34" s="391"/>
      <c r="G34" s="393"/>
    </row>
    <row r="35" spans="1:7" ht="18.95" customHeight="1">
      <c r="A35" s="48">
        <v>29</v>
      </c>
      <c r="B35" s="49"/>
      <c r="C35" s="50" t="s">
        <v>96</v>
      </c>
      <c r="D35" s="391" t="s">
        <v>97</v>
      </c>
      <c r="E35" s="392"/>
      <c r="F35" s="391"/>
      <c r="G35" s="393"/>
    </row>
    <row r="36" spans="1:7" ht="18.95" customHeight="1">
      <c r="A36" s="48">
        <v>30</v>
      </c>
      <c r="B36" s="49"/>
      <c r="C36" s="50" t="s">
        <v>96</v>
      </c>
      <c r="D36" s="391" t="s">
        <v>97</v>
      </c>
      <c r="E36" s="392"/>
      <c r="F36" s="391"/>
      <c r="G36" s="393"/>
    </row>
    <row r="37" spans="1:7" ht="18.95" customHeight="1">
      <c r="A37" s="48">
        <v>31</v>
      </c>
      <c r="B37" s="49"/>
      <c r="C37" s="50" t="s">
        <v>96</v>
      </c>
      <c r="D37" s="391" t="s">
        <v>97</v>
      </c>
      <c r="E37" s="392"/>
      <c r="F37" s="391"/>
      <c r="G37" s="393"/>
    </row>
    <row r="38" spans="1:7" ht="18.95" customHeight="1">
      <c r="A38" s="48">
        <v>32</v>
      </c>
      <c r="B38" s="49"/>
      <c r="C38" s="50" t="s">
        <v>96</v>
      </c>
      <c r="D38" s="391" t="s">
        <v>97</v>
      </c>
      <c r="E38" s="392"/>
      <c r="F38" s="391"/>
      <c r="G38" s="393"/>
    </row>
    <row r="39" spans="1:7" ht="18.95" customHeight="1">
      <c r="A39" s="48">
        <v>33</v>
      </c>
      <c r="B39" s="49"/>
      <c r="C39" s="50" t="s">
        <v>96</v>
      </c>
      <c r="D39" s="391" t="s">
        <v>97</v>
      </c>
      <c r="E39" s="392"/>
      <c r="F39" s="391"/>
      <c r="G39" s="393"/>
    </row>
    <row r="40" spans="1:7" ht="18.95" customHeight="1">
      <c r="A40" s="48">
        <v>34</v>
      </c>
      <c r="B40" s="49"/>
      <c r="C40" s="50" t="s">
        <v>96</v>
      </c>
      <c r="D40" s="391" t="s">
        <v>97</v>
      </c>
      <c r="E40" s="392"/>
      <c r="F40" s="391"/>
      <c r="G40" s="393"/>
    </row>
    <row r="41" spans="1:7" ht="18.95" customHeight="1">
      <c r="A41" s="48">
        <v>35</v>
      </c>
      <c r="B41" s="49"/>
      <c r="C41" s="50" t="s">
        <v>96</v>
      </c>
      <c r="D41" s="391" t="s">
        <v>97</v>
      </c>
      <c r="E41" s="392"/>
      <c r="F41" s="391"/>
      <c r="G41" s="393"/>
    </row>
    <row r="42" spans="1:7" ht="18.95" customHeight="1">
      <c r="A42" s="48">
        <v>36</v>
      </c>
      <c r="B42" s="49"/>
      <c r="C42" s="50" t="s">
        <v>96</v>
      </c>
      <c r="D42" s="391" t="s">
        <v>97</v>
      </c>
      <c r="E42" s="392"/>
      <c r="F42" s="391"/>
      <c r="G42" s="393"/>
    </row>
    <row r="43" spans="1:7" ht="18.95" customHeight="1">
      <c r="A43" s="48">
        <v>37</v>
      </c>
      <c r="B43" s="49"/>
      <c r="C43" s="50" t="s">
        <v>96</v>
      </c>
      <c r="D43" s="391" t="s">
        <v>97</v>
      </c>
      <c r="E43" s="392"/>
      <c r="F43" s="391"/>
      <c r="G43" s="393"/>
    </row>
    <row r="44" spans="1:7" ht="18.95" customHeight="1">
      <c r="A44" s="48">
        <v>38</v>
      </c>
      <c r="B44" s="49"/>
      <c r="C44" s="50" t="s">
        <v>96</v>
      </c>
      <c r="D44" s="391" t="s">
        <v>97</v>
      </c>
      <c r="E44" s="392"/>
      <c r="F44" s="391"/>
      <c r="G44" s="393"/>
    </row>
    <row r="45" spans="1:7" ht="18.95" customHeight="1">
      <c r="A45" s="48">
        <v>39</v>
      </c>
      <c r="B45" s="49"/>
      <c r="C45" s="50" t="s">
        <v>96</v>
      </c>
      <c r="D45" s="391" t="s">
        <v>97</v>
      </c>
      <c r="E45" s="392"/>
      <c r="F45" s="391"/>
      <c r="G45" s="393"/>
    </row>
    <row r="46" spans="1:7" ht="18.95" customHeight="1">
      <c r="A46" s="48">
        <v>40</v>
      </c>
      <c r="B46" s="49"/>
      <c r="C46" s="50" t="s">
        <v>96</v>
      </c>
      <c r="D46" s="391" t="s">
        <v>97</v>
      </c>
      <c r="E46" s="392"/>
      <c r="F46" s="391"/>
      <c r="G46" s="393"/>
    </row>
    <row r="47" spans="1:7" ht="18.95" customHeight="1">
      <c r="A47" s="48">
        <v>41</v>
      </c>
      <c r="B47" s="49"/>
      <c r="C47" s="50" t="s">
        <v>96</v>
      </c>
      <c r="D47" s="391" t="s">
        <v>97</v>
      </c>
      <c r="E47" s="392"/>
      <c r="F47" s="391"/>
      <c r="G47" s="393"/>
    </row>
    <row r="48" spans="1:7" ht="18.95" customHeight="1">
      <c r="A48" s="48">
        <v>42</v>
      </c>
      <c r="B48" s="49"/>
      <c r="C48" s="50" t="s">
        <v>96</v>
      </c>
      <c r="D48" s="391" t="s">
        <v>97</v>
      </c>
      <c r="E48" s="392"/>
      <c r="F48" s="391"/>
      <c r="G48" s="393"/>
    </row>
    <row r="49" spans="1:7" ht="18.95" customHeight="1">
      <c r="A49" s="48">
        <v>43</v>
      </c>
      <c r="B49" s="49"/>
      <c r="C49" s="50" t="s">
        <v>96</v>
      </c>
      <c r="D49" s="391" t="s">
        <v>97</v>
      </c>
      <c r="E49" s="392"/>
      <c r="F49" s="391"/>
      <c r="G49" s="393"/>
    </row>
    <row r="50" spans="1:7" ht="18.95" customHeight="1">
      <c r="A50" s="48">
        <v>44</v>
      </c>
      <c r="B50" s="49"/>
      <c r="C50" s="50" t="s">
        <v>96</v>
      </c>
      <c r="D50" s="391" t="s">
        <v>97</v>
      </c>
      <c r="E50" s="392"/>
      <c r="F50" s="391"/>
      <c r="G50" s="393"/>
    </row>
    <row r="51" spans="1:7" ht="18.95" customHeight="1">
      <c r="A51" s="48">
        <v>45</v>
      </c>
      <c r="B51" s="49"/>
      <c r="C51" s="50" t="s">
        <v>96</v>
      </c>
      <c r="D51" s="391" t="s">
        <v>97</v>
      </c>
      <c r="E51" s="392"/>
      <c r="F51" s="391"/>
      <c r="G51" s="393"/>
    </row>
    <row r="52" spans="1:7" ht="18.95" customHeight="1">
      <c r="A52" s="48">
        <v>46</v>
      </c>
      <c r="B52" s="49"/>
      <c r="C52" s="50" t="s">
        <v>96</v>
      </c>
      <c r="D52" s="391" t="s">
        <v>97</v>
      </c>
      <c r="E52" s="392"/>
      <c r="F52" s="391"/>
      <c r="G52" s="393"/>
    </row>
    <row r="53" spans="1:7" ht="18.95" customHeight="1">
      <c r="A53" s="48">
        <v>47</v>
      </c>
      <c r="B53" s="49"/>
      <c r="C53" s="50" t="s">
        <v>96</v>
      </c>
      <c r="D53" s="391" t="s">
        <v>97</v>
      </c>
      <c r="E53" s="392"/>
      <c r="F53" s="391"/>
      <c r="G53" s="393"/>
    </row>
    <row r="54" spans="1:7" ht="18.95" customHeight="1">
      <c r="A54" s="48">
        <v>48</v>
      </c>
      <c r="B54" s="49"/>
      <c r="C54" s="50" t="s">
        <v>96</v>
      </c>
      <c r="D54" s="391" t="s">
        <v>97</v>
      </c>
      <c r="E54" s="392"/>
      <c r="F54" s="391"/>
      <c r="G54" s="393"/>
    </row>
    <row r="55" spans="1:7" ht="18.95" customHeight="1">
      <c r="A55" s="48">
        <v>49</v>
      </c>
      <c r="B55" s="49"/>
      <c r="C55" s="50" t="s">
        <v>96</v>
      </c>
      <c r="D55" s="391" t="s">
        <v>97</v>
      </c>
      <c r="E55" s="392"/>
      <c r="F55" s="391"/>
      <c r="G55" s="393"/>
    </row>
    <row r="56" spans="1:7" ht="18.95" customHeight="1">
      <c r="A56" s="48">
        <v>50</v>
      </c>
      <c r="B56" s="49"/>
      <c r="C56" s="50" t="s">
        <v>96</v>
      </c>
      <c r="D56" s="391" t="s">
        <v>97</v>
      </c>
      <c r="E56" s="392"/>
      <c r="F56" s="391"/>
      <c r="G56" s="393"/>
    </row>
    <row r="57" spans="1:7" ht="18.95" customHeight="1">
      <c r="A57" s="48">
        <v>51</v>
      </c>
      <c r="B57" s="49"/>
      <c r="C57" s="50" t="s">
        <v>96</v>
      </c>
      <c r="D57" s="391" t="s">
        <v>97</v>
      </c>
      <c r="E57" s="392"/>
      <c r="F57" s="391"/>
      <c r="G57" s="393"/>
    </row>
    <row r="58" spans="1:7" ht="18.95" customHeight="1">
      <c r="A58" s="48">
        <v>52</v>
      </c>
      <c r="B58" s="49"/>
      <c r="C58" s="50" t="s">
        <v>96</v>
      </c>
      <c r="D58" s="391" t="s">
        <v>97</v>
      </c>
      <c r="E58" s="392"/>
      <c r="F58" s="391"/>
      <c r="G58" s="393"/>
    </row>
    <row r="59" spans="1:7" ht="18.95" customHeight="1">
      <c r="A59" s="48">
        <v>53</v>
      </c>
      <c r="B59" s="49"/>
      <c r="C59" s="50" t="s">
        <v>96</v>
      </c>
      <c r="D59" s="391" t="s">
        <v>97</v>
      </c>
      <c r="E59" s="392"/>
      <c r="F59" s="391"/>
      <c r="G59" s="393"/>
    </row>
    <row r="60" spans="1:7" ht="18.95" customHeight="1">
      <c r="A60" s="48">
        <v>54</v>
      </c>
      <c r="B60" s="49"/>
      <c r="C60" s="50" t="s">
        <v>96</v>
      </c>
      <c r="D60" s="391" t="s">
        <v>97</v>
      </c>
      <c r="E60" s="392"/>
      <c r="F60" s="391"/>
      <c r="G60" s="393"/>
    </row>
    <row r="61" spans="1:7" ht="18.95" customHeight="1">
      <c r="A61" s="48">
        <v>55</v>
      </c>
      <c r="B61" s="49"/>
      <c r="C61" s="50" t="s">
        <v>96</v>
      </c>
      <c r="D61" s="391" t="s">
        <v>97</v>
      </c>
      <c r="E61" s="392"/>
      <c r="F61" s="391"/>
      <c r="G61" s="393"/>
    </row>
    <row r="62" spans="1:7" ht="18.95" customHeight="1">
      <c r="A62" s="48">
        <v>56</v>
      </c>
      <c r="B62" s="49"/>
      <c r="C62" s="50" t="s">
        <v>96</v>
      </c>
      <c r="D62" s="391" t="s">
        <v>97</v>
      </c>
      <c r="E62" s="392"/>
      <c r="F62" s="391"/>
      <c r="G62" s="393"/>
    </row>
    <row r="63" spans="1:7" ht="18.95" customHeight="1">
      <c r="A63" s="48">
        <v>57</v>
      </c>
      <c r="B63" s="49"/>
      <c r="C63" s="50" t="s">
        <v>96</v>
      </c>
      <c r="D63" s="391" t="s">
        <v>97</v>
      </c>
      <c r="E63" s="392"/>
      <c r="F63" s="391"/>
      <c r="G63" s="393"/>
    </row>
    <row r="64" spans="1:7" ht="18.95" customHeight="1">
      <c r="A64" s="48">
        <v>58</v>
      </c>
      <c r="B64" s="49"/>
      <c r="C64" s="50" t="s">
        <v>96</v>
      </c>
      <c r="D64" s="391" t="s">
        <v>97</v>
      </c>
      <c r="E64" s="392"/>
      <c r="F64" s="391"/>
      <c r="G64" s="393"/>
    </row>
    <row r="65" spans="1:7" ht="18.95" customHeight="1">
      <c r="A65" s="48">
        <v>59</v>
      </c>
      <c r="B65" s="49"/>
      <c r="C65" s="50" t="s">
        <v>96</v>
      </c>
      <c r="D65" s="391" t="s">
        <v>97</v>
      </c>
      <c r="E65" s="392"/>
      <c r="F65" s="391"/>
      <c r="G65" s="393"/>
    </row>
    <row r="66" spans="1:7" ht="18.95" customHeight="1">
      <c r="A66" s="48">
        <v>60</v>
      </c>
      <c r="B66" s="49"/>
      <c r="C66" s="50" t="s">
        <v>96</v>
      </c>
      <c r="D66" s="391" t="s">
        <v>97</v>
      </c>
      <c r="E66" s="392"/>
      <c r="F66" s="391"/>
      <c r="G66" s="393"/>
    </row>
    <row r="67" spans="1:7" ht="18.95" customHeight="1">
      <c r="A67" s="48">
        <v>61</v>
      </c>
      <c r="B67" s="49"/>
      <c r="C67" s="50" t="s">
        <v>96</v>
      </c>
      <c r="D67" s="391" t="s">
        <v>97</v>
      </c>
      <c r="E67" s="392"/>
      <c r="F67" s="391"/>
      <c r="G67" s="393"/>
    </row>
    <row r="68" spans="1:7" ht="18.95" customHeight="1">
      <c r="A68" s="48">
        <v>62</v>
      </c>
      <c r="B68" s="49"/>
      <c r="C68" s="50" t="s">
        <v>96</v>
      </c>
      <c r="D68" s="391" t="s">
        <v>97</v>
      </c>
      <c r="E68" s="392"/>
      <c r="F68" s="391"/>
      <c r="G68" s="393"/>
    </row>
    <row r="69" spans="1:7" ht="18.95" customHeight="1">
      <c r="A69" s="48">
        <v>63</v>
      </c>
      <c r="B69" s="49"/>
      <c r="C69" s="50" t="s">
        <v>96</v>
      </c>
      <c r="D69" s="391" t="s">
        <v>97</v>
      </c>
      <c r="E69" s="392"/>
      <c r="F69" s="391"/>
      <c r="G69" s="393"/>
    </row>
    <row r="70" spans="1:7" ht="18.95" customHeight="1">
      <c r="A70" s="48">
        <v>64</v>
      </c>
      <c r="B70" s="49"/>
      <c r="C70" s="50" t="s">
        <v>96</v>
      </c>
      <c r="D70" s="391" t="s">
        <v>97</v>
      </c>
      <c r="E70" s="392"/>
      <c r="F70" s="391"/>
      <c r="G70" s="393"/>
    </row>
    <row r="71" spans="1:7" ht="18.95" customHeight="1">
      <c r="A71" s="48">
        <v>65</v>
      </c>
      <c r="B71" s="49"/>
      <c r="C71" s="50" t="s">
        <v>96</v>
      </c>
      <c r="D71" s="391" t="s">
        <v>97</v>
      </c>
      <c r="E71" s="392"/>
      <c r="F71" s="391"/>
      <c r="G71" s="393"/>
    </row>
    <row r="72" spans="1:7" ht="18.95" customHeight="1">
      <c r="A72" s="48">
        <v>66</v>
      </c>
      <c r="B72" s="49"/>
      <c r="C72" s="50" t="s">
        <v>96</v>
      </c>
      <c r="D72" s="391" t="s">
        <v>97</v>
      </c>
      <c r="E72" s="392"/>
      <c r="F72" s="391"/>
      <c r="G72" s="393"/>
    </row>
    <row r="73" spans="1:7" ht="18.95" customHeight="1">
      <c r="A73" s="48">
        <v>67</v>
      </c>
      <c r="B73" s="49"/>
      <c r="C73" s="50" t="s">
        <v>96</v>
      </c>
      <c r="D73" s="391" t="s">
        <v>97</v>
      </c>
      <c r="E73" s="392"/>
      <c r="F73" s="391"/>
      <c r="G73" s="393"/>
    </row>
    <row r="74" spans="1:7" ht="18.95" customHeight="1">
      <c r="A74" s="48">
        <v>68</v>
      </c>
      <c r="B74" s="49"/>
      <c r="C74" s="50" t="s">
        <v>96</v>
      </c>
      <c r="D74" s="391" t="s">
        <v>97</v>
      </c>
      <c r="E74" s="392"/>
      <c r="F74" s="391"/>
      <c r="G74" s="393"/>
    </row>
    <row r="75" spans="1:7" ht="18.95" customHeight="1">
      <c r="A75" s="48">
        <v>69</v>
      </c>
      <c r="B75" s="49"/>
      <c r="C75" s="50" t="s">
        <v>96</v>
      </c>
      <c r="D75" s="391" t="s">
        <v>97</v>
      </c>
      <c r="E75" s="392"/>
      <c r="F75" s="391"/>
      <c r="G75" s="393"/>
    </row>
    <row r="76" spans="1:7" ht="18.95" customHeight="1">
      <c r="A76" s="48">
        <v>70</v>
      </c>
      <c r="B76" s="49"/>
      <c r="C76" s="50" t="s">
        <v>96</v>
      </c>
      <c r="D76" s="391" t="s">
        <v>97</v>
      </c>
      <c r="E76" s="392"/>
      <c r="F76" s="391"/>
      <c r="G76" s="393"/>
    </row>
    <row r="77" spans="1:7" ht="18.95" customHeight="1">
      <c r="A77" s="48">
        <v>71</v>
      </c>
      <c r="B77" s="49"/>
      <c r="C77" s="50" t="s">
        <v>96</v>
      </c>
      <c r="D77" s="391" t="s">
        <v>97</v>
      </c>
      <c r="E77" s="392"/>
      <c r="F77" s="391"/>
      <c r="G77" s="393"/>
    </row>
    <row r="78" spans="1:7" ht="18.95" customHeight="1">
      <c r="A78" s="48">
        <v>72</v>
      </c>
      <c r="B78" s="49"/>
      <c r="C78" s="50" t="s">
        <v>96</v>
      </c>
      <c r="D78" s="391" t="s">
        <v>97</v>
      </c>
      <c r="E78" s="392"/>
      <c r="F78" s="391"/>
      <c r="G78" s="393"/>
    </row>
    <row r="79" spans="1:7" ht="18.95" customHeight="1">
      <c r="A79" s="48">
        <v>73</v>
      </c>
      <c r="B79" s="49"/>
      <c r="C79" s="50" t="s">
        <v>96</v>
      </c>
      <c r="D79" s="391" t="s">
        <v>97</v>
      </c>
      <c r="E79" s="392"/>
      <c r="F79" s="391"/>
      <c r="G79" s="393"/>
    </row>
    <row r="80" spans="1:7" ht="18.95" customHeight="1">
      <c r="A80" s="48">
        <v>74</v>
      </c>
      <c r="B80" s="49"/>
      <c r="C80" s="50" t="s">
        <v>96</v>
      </c>
      <c r="D80" s="391" t="s">
        <v>97</v>
      </c>
      <c r="E80" s="392"/>
      <c r="F80" s="391"/>
      <c r="G80" s="393"/>
    </row>
    <row r="81" spans="1:7" ht="18.95" customHeight="1">
      <c r="A81" s="48">
        <v>75</v>
      </c>
      <c r="B81" s="49"/>
      <c r="C81" s="50" t="s">
        <v>96</v>
      </c>
      <c r="D81" s="391" t="s">
        <v>97</v>
      </c>
      <c r="E81" s="392"/>
      <c r="F81" s="391"/>
      <c r="G81" s="393"/>
    </row>
    <row r="82" spans="1:7" ht="18.95" customHeight="1">
      <c r="A82" s="48">
        <v>76</v>
      </c>
      <c r="B82" s="49"/>
      <c r="C82" s="50" t="s">
        <v>96</v>
      </c>
      <c r="D82" s="391" t="s">
        <v>97</v>
      </c>
      <c r="E82" s="392"/>
      <c r="F82" s="391"/>
      <c r="G82" s="393"/>
    </row>
    <row r="83" spans="1:7" ht="18.95" customHeight="1">
      <c r="A83" s="48">
        <v>77</v>
      </c>
      <c r="B83" s="49"/>
      <c r="C83" s="50" t="s">
        <v>96</v>
      </c>
      <c r="D83" s="391" t="s">
        <v>97</v>
      </c>
      <c r="E83" s="392"/>
      <c r="F83" s="391"/>
      <c r="G83" s="393"/>
    </row>
    <row r="84" spans="1:7" ht="18.95" customHeight="1">
      <c r="A84" s="48">
        <v>78</v>
      </c>
      <c r="B84" s="49"/>
      <c r="C84" s="50" t="s">
        <v>96</v>
      </c>
      <c r="D84" s="391" t="s">
        <v>97</v>
      </c>
      <c r="E84" s="392"/>
      <c r="F84" s="391"/>
      <c r="G84" s="393"/>
    </row>
    <row r="85" spans="1:7" ht="18.95" customHeight="1">
      <c r="A85" s="48">
        <v>79</v>
      </c>
      <c r="B85" s="49"/>
      <c r="C85" s="50" t="s">
        <v>96</v>
      </c>
      <c r="D85" s="391" t="s">
        <v>97</v>
      </c>
      <c r="E85" s="392"/>
      <c r="F85" s="391"/>
      <c r="G85" s="393"/>
    </row>
    <row r="86" spans="1:7" ht="18.95" customHeight="1">
      <c r="A86" s="48">
        <v>80</v>
      </c>
      <c r="B86" s="49"/>
      <c r="C86" s="50" t="s">
        <v>96</v>
      </c>
      <c r="D86" s="391" t="s">
        <v>97</v>
      </c>
      <c r="E86" s="392"/>
      <c r="F86" s="391"/>
      <c r="G86" s="393"/>
    </row>
    <row r="87" spans="1:7" ht="18.95" customHeight="1">
      <c r="A87" s="48">
        <v>81</v>
      </c>
      <c r="B87" s="49"/>
      <c r="C87" s="50" t="s">
        <v>96</v>
      </c>
      <c r="D87" s="391" t="s">
        <v>97</v>
      </c>
      <c r="E87" s="392"/>
      <c r="F87" s="391"/>
      <c r="G87" s="393"/>
    </row>
    <row r="88" spans="1:7" ht="18.95" customHeight="1">
      <c r="A88" s="48">
        <v>82</v>
      </c>
      <c r="B88" s="49"/>
      <c r="C88" s="50" t="s">
        <v>96</v>
      </c>
      <c r="D88" s="391" t="s">
        <v>97</v>
      </c>
      <c r="E88" s="392"/>
      <c r="F88" s="391"/>
      <c r="G88" s="393"/>
    </row>
    <row r="89" spans="1:7" ht="18.95" customHeight="1">
      <c r="A89" s="48">
        <v>83</v>
      </c>
      <c r="B89" s="49"/>
      <c r="C89" s="50" t="s">
        <v>96</v>
      </c>
      <c r="D89" s="391" t="s">
        <v>97</v>
      </c>
      <c r="E89" s="392"/>
      <c r="F89" s="391"/>
      <c r="G89" s="393"/>
    </row>
    <row r="90" spans="1:7" ht="18.95" customHeight="1">
      <c r="A90" s="48">
        <v>84</v>
      </c>
      <c r="B90" s="49"/>
      <c r="C90" s="50" t="s">
        <v>96</v>
      </c>
      <c r="D90" s="391" t="s">
        <v>97</v>
      </c>
      <c r="E90" s="392"/>
      <c r="F90" s="391"/>
      <c r="G90" s="393"/>
    </row>
    <row r="91" spans="1:7" ht="18.95" customHeight="1">
      <c r="A91" s="48">
        <v>85</v>
      </c>
      <c r="B91" s="49"/>
      <c r="C91" s="50" t="s">
        <v>96</v>
      </c>
      <c r="D91" s="391" t="s">
        <v>97</v>
      </c>
      <c r="E91" s="392"/>
      <c r="F91" s="391"/>
      <c r="G91" s="393"/>
    </row>
    <row r="92" spans="1:7" ht="18.95" customHeight="1">
      <c r="A92" s="48">
        <v>86</v>
      </c>
      <c r="B92" s="49"/>
      <c r="C92" s="50" t="s">
        <v>96</v>
      </c>
      <c r="D92" s="391" t="s">
        <v>97</v>
      </c>
      <c r="E92" s="392"/>
      <c r="F92" s="391"/>
      <c r="G92" s="393"/>
    </row>
    <row r="93" spans="1:7" ht="18.95" customHeight="1">
      <c r="A93" s="48">
        <v>87</v>
      </c>
      <c r="B93" s="49"/>
      <c r="C93" s="50" t="s">
        <v>96</v>
      </c>
      <c r="D93" s="391" t="s">
        <v>97</v>
      </c>
      <c r="E93" s="392"/>
      <c r="F93" s="391"/>
      <c r="G93" s="393"/>
    </row>
    <row r="94" spans="1:7" ht="18.95" customHeight="1">
      <c r="A94" s="48">
        <v>88</v>
      </c>
      <c r="B94" s="49"/>
      <c r="C94" s="50" t="s">
        <v>96</v>
      </c>
      <c r="D94" s="391" t="s">
        <v>97</v>
      </c>
      <c r="E94" s="392"/>
      <c r="F94" s="391"/>
      <c r="G94" s="393"/>
    </row>
    <row r="95" spans="1:7" ht="18.95" customHeight="1">
      <c r="A95" s="48">
        <v>89</v>
      </c>
      <c r="B95" s="49"/>
      <c r="C95" s="50" t="s">
        <v>96</v>
      </c>
      <c r="D95" s="391" t="s">
        <v>97</v>
      </c>
      <c r="E95" s="392"/>
      <c r="F95" s="391"/>
      <c r="G95" s="393"/>
    </row>
    <row r="96" spans="1:7" ht="18.95" customHeight="1">
      <c r="A96" s="48">
        <v>90</v>
      </c>
      <c r="B96" s="49"/>
      <c r="C96" s="50" t="s">
        <v>96</v>
      </c>
      <c r="D96" s="391" t="s">
        <v>97</v>
      </c>
      <c r="E96" s="392"/>
      <c r="F96" s="391"/>
      <c r="G96" s="393"/>
    </row>
    <row r="97" spans="1:7" ht="18.95" customHeight="1">
      <c r="A97" s="48">
        <v>91</v>
      </c>
      <c r="B97" s="49"/>
      <c r="C97" s="50" t="s">
        <v>96</v>
      </c>
      <c r="D97" s="391" t="s">
        <v>97</v>
      </c>
      <c r="E97" s="392"/>
      <c r="F97" s="391"/>
      <c r="G97" s="393"/>
    </row>
    <row r="98" spans="1:7" ht="18.95" customHeight="1">
      <c r="A98" s="48">
        <v>92</v>
      </c>
      <c r="B98" s="49"/>
      <c r="C98" s="50" t="s">
        <v>96</v>
      </c>
      <c r="D98" s="391" t="s">
        <v>97</v>
      </c>
      <c r="E98" s="392"/>
      <c r="F98" s="391"/>
      <c r="G98" s="393"/>
    </row>
    <row r="99" spans="1:7" ht="18.95" customHeight="1">
      <c r="A99" s="48">
        <v>93</v>
      </c>
      <c r="B99" s="49"/>
      <c r="C99" s="50" t="s">
        <v>96</v>
      </c>
      <c r="D99" s="391" t="s">
        <v>97</v>
      </c>
      <c r="E99" s="392"/>
      <c r="F99" s="391"/>
      <c r="G99" s="393"/>
    </row>
    <row r="100" spans="1:7" ht="18.95" customHeight="1">
      <c r="A100" s="48">
        <v>94</v>
      </c>
      <c r="B100" s="49"/>
      <c r="C100" s="50" t="s">
        <v>96</v>
      </c>
      <c r="D100" s="391" t="s">
        <v>97</v>
      </c>
      <c r="E100" s="392"/>
      <c r="F100" s="391"/>
      <c r="G100" s="393"/>
    </row>
    <row r="101" spans="1:7" ht="18.95" customHeight="1">
      <c r="A101" s="48">
        <v>95</v>
      </c>
      <c r="B101" s="49"/>
      <c r="C101" s="50" t="s">
        <v>96</v>
      </c>
      <c r="D101" s="391" t="s">
        <v>97</v>
      </c>
      <c r="E101" s="392"/>
      <c r="F101" s="391"/>
      <c r="G101" s="393"/>
    </row>
    <row r="102" spans="1:7" ht="18.95" customHeight="1">
      <c r="A102" s="48">
        <v>96</v>
      </c>
      <c r="B102" s="49"/>
      <c r="C102" s="50" t="s">
        <v>96</v>
      </c>
      <c r="D102" s="391" t="s">
        <v>97</v>
      </c>
      <c r="E102" s="392"/>
      <c r="F102" s="391"/>
      <c r="G102" s="393"/>
    </row>
    <row r="103" spans="1:7" ht="18.95" customHeight="1">
      <c r="A103" s="48">
        <v>97</v>
      </c>
      <c r="B103" s="49"/>
      <c r="C103" s="50" t="s">
        <v>96</v>
      </c>
      <c r="D103" s="391" t="s">
        <v>97</v>
      </c>
      <c r="E103" s="392"/>
      <c r="F103" s="391"/>
      <c r="G103" s="393"/>
    </row>
    <row r="104" spans="1:7" ht="18.95" customHeight="1">
      <c r="A104" s="48">
        <v>98</v>
      </c>
      <c r="B104" s="49"/>
      <c r="C104" s="50" t="s">
        <v>96</v>
      </c>
      <c r="D104" s="391" t="s">
        <v>97</v>
      </c>
      <c r="E104" s="392"/>
      <c r="F104" s="391"/>
      <c r="G104" s="393"/>
    </row>
    <row r="105" spans="1:7" ht="18.95" customHeight="1">
      <c r="A105" s="48">
        <v>99</v>
      </c>
      <c r="B105" s="49"/>
      <c r="C105" s="50" t="s">
        <v>96</v>
      </c>
      <c r="D105" s="391" t="s">
        <v>97</v>
      </c>
      <c r="E105" s="392"/>
      <c r="F105" s="391"/>
      <c r="G105" s="393"/>
    </row>
    <row r="106" spans="1:7" ht="18.95" customHeight="1">
      <c r="A106" s="48">
        <v>100</v>
      </c>
      <c r="B106" s="49"/>
      <c r="C106" s="50" t="s">
        <v>96</v>
      </c>
      <c r="D106" s="391" t="s">
        <v>97</v>
      </c>
      <c r="E106" s="392"/>
      <c r="F106" s="391"/>
      <c r="G106" s="393"/>
    </row>
    <row r="107" spans="1:7" ht="18.95" customHeight="1">
      <c r="A107" s="48"/>
      <c r="B107" s="49"/>
      <c r="C107" s="50" t="s">
        <v>96</v>
      </c>
      <c r="D107" s="391" t="s">
        <v>97</v>
      </c>
      <c r="E107" s="392"/>
      <c r="F107" s="391"/>
      <c r="G107" s="393"/>
    </row>
    <row r="108" spans="1:7" ht="18.95" customHeight="1">
      <c r="A108" s="48"/>
      <c r="B108" s="49"/>
      <c r="C108" s="50" t="s">
        <v>96</v>
      </c>
      <c r="D108" s="391" t="s">
        <v>97</v>
      </c>
      <c r="E108" s="392"/>
      <c r="F108" s="391"/>
      <c r="G108" s="393"/>
    </row>
    <row r="109" spans="1:7" ht="18.95" customHeight="1">
      <c r="A109" s="48"/>
      <c r="B109" s="49"/>
      <c r="C109" s="50" t="s">
        <v>96</v>
      </c>
      <c r="D109" s="391" t="s">
        <v>97</v>
      </c>
      <c r="E109" s="392"/>
      <c r="F109" s="391"/>
      <c r="G109" s="393"/>
    </row>
    <row r="110" spans="1:7" ht="18.95" customHeight="1">
      <c r="A110" s="48"/>
      <c r="B110" s="49"/>
      <c r="C110" s="50" t="s">
        <v>96</v>
      </c>
      <c r="D110" s="391" t="s">
        <v>97</v>
      </c>
      <c r="E110" s="392"/>
      <c r="F110" s="391"/>
      <c r="G110" s="393"/>
    </row>
    <row r="111" spans="1:7" ht="18.95" customHeight="1">
      <c r="A111" s="48"/>
      <c r="B111" s="49"/>
      <c r="C111" s="50" t="s">
        <v>96</v>
      </c>
      <c r="D111" s="391" t="s">
        <v>97</v>
      </c>
      <c r="E111" s="392"/>
      <c r="F111" s="391"/>
      <c r="G111" s="393"/>
    </row>
    <row r="112" spans="1:7" ht="18.95" customHeight="1">
      <c r="A112" s="48"/>
      <c r="B112" s="49"/>
      <c r="C112" s="50" t="s">
        <v>96</v>
      </c>
      <c r="D112" s="391" t="s">
        <v>97</v>
      </c>
      <c r="E112" s="392"/>
      <c r="F112" s="391"/>
      <c r="G112" s="393"/>
    </row>
    <row r="113" spans="1:7" ht="18.95" customHeight="1">
      <c r="A113" s="48"/>
      <c r="B113" s="49"/>
      <c r="C113" s="50" t="s">
        <v>96</v>
      </c>
      <c r="D113" s="391" t="s">
        <v>97</v>
      </c>
      <c r="E113" s="392"/>
      <c r="F113" s="391"/>
      <c r="G113" s="393"/>
    </row>
    <row r="114" spans="1:7" ht="18.95" customHeight="1">
      <c r="A114" s="48"/>
      <c r="B114" s="49"/>
      <c r="C114" s="50" t="s">
        <v>96</v>
      </c>
      <c r="D114" s="391" t="s">
        <v>97</v>
      </c>
      <c r="E114" s="392"/>
      <c r="F114" s="391"/>
      <c r="G114" s="393"/>
    </row>
    <row r="115" spans="1:7" ht="18.95" customHeight="1">
      <c r="A115" s="48"/>
      <c r="B115" s="49"/>
      <c r="C115" s="50" t="s">
        <v>96</v>
      </c>
      <c r="D115" s="391" t="s">
        <v>97</v>
      </c>
      <c r="E115" s="392"/>
      <c r="F115" s="391"/>
      <c r="G115" s="393"/>
    </row>
    <row r="116" spans="1:7" ht="18.95" customHeight="1">
      <c r="A116" s="48"/>
      <c r="B116" s="49"/>
      <c r="C116" s="50" t="s">
        <v>96</v>
      </c>
      <c r="D116" s="391" t="s">
        <v>97</v>
      </c>
      <c r="E116" s="392"/>
      <c r="F116" s="391"/>
      <c r="G116" s="393"/>
    </row>
    <row r="117" spans="1:7" ht="18.95" customHeight="1">
      <c r="A117" s="48"/>
      <c r="B117" s="49"/>
      <c r="C117" s="50" t="s">
        <v>96</v>
      </c>
      <c r="D117" s="391" t="s">
        <v>97</v>
      </c>
      <c r="E117" s="392"/>
      <c r="F117" s="391"/>
      <c r="G117" s="393"/>
    </row>
    <row r="118" spans="1:7" ht="18.95" customHeight="1">
      <c r="A118" s="48"/>
      <c r="B118" s="49"/>
      <c r="C118" s="50" t="s">
        <v>96</v>
      </c>
      <c r="D118" s="391" t="s">
        <v>97</v>
      </c>
      <c r="E118" s="392"/>
      <c r="F118" s="391"/>
      <c r="G118" s="393"/>
    </row>
    <row r="119" spans="1:7" ht="18.95" customHeight="1">
      <c r="A119" s="48"/>
      <c r="B119" s="49"/>
      <c r="C119" s="50" t="s">
        <v>96</v>
      </c>
      <c r="D119" s="391" t="s">
        <v>97</v>
      </c>
      <c r="E119" s="392"/>
      <c r="F119" s="391"/>
      <c r="G119" s="393"/>
    </row>
    <row r="120" spans="1:7" ht="18.95" customHeight="1">
      <c r="A120" s="48"/>
      <c r="B120" s="49"/>
      <c r="C120" s="50" t="s">
        <v>96</v>
      </c>
      <c r="D120" s="391" t="s">
        <v>97</v>
      </c>
      <c r="E120" s="392"/>
      <c r="F120" s="391"/>
      <c r="G120" s="393"/>
    </row>
    <row r="121" spans="1:7" ht="18.95" customHeight="1">
      <c r="A121" s="48"/>
      <c r="B121" s="49"/>
      <c r="C121" s="50" t="s">
        <v>96</v>
      </c>
      <c r="D121" s="391" t="s">
        <v>97</v>
      </c>
      <c r="E121" s="392"/>
      <c r="F121" s="391"/>
      <c r="G121" s="393"/>
    </row>
    <row r="122" spans="1:7" ht="18.95" customHeight="1">
      <c r="A122" s="48"/>
      <c r="B122" s="49"/>
      <c r="C122" s="50" t="s">
        <v>96</v>
      </c>
      <c r="D122" s="391" t="s">
        <v>97</v>
      </c>
      <c r="E122" s="392"/>
      <c r="F122" s="391"/>
      <c r="G122" s="393"/>
    </row>
    <row r="123" spans="1:7" ht="18.95" customHeight="1">
      <c r="A123" s="48"/>
      <c r="B123" s="49"/>
      <c r="C123" s="50" t="s">
        <v>96</v>
      </c>
      <c r="D123" s="391" t="s">
        <v>97</v>
      </c>
      <c r="E123" s="392"/>
      <c r="F123" s="391"/>
      <c r="G123" s="393"/>
    </row>
    <row r="124" spans="1:7" ht="18.95" customHeight="1">
      <c r="A124" s="48"/>
      <c r="B124" s="49"/>
      <c r="C124" s="50" t="s">
        <v>96</v>
      </c>
      <c r="D124" s="391" t="s">
        <v>97</v>
      </c>
      <c r="E124" s="392"/>
      <c r="F124" s="391"/>
      <c r="G124" s="393"/>
    </row>
    <row r="125" spans="1:7" ht="18.95" customHeight="1">
      <c r="A125" s="48"/>
      <c r="B125" s="49"/>
      <c r="C125" s="50" t="s">
        <v>96</v>
      </c>
      <c r="D125" s="391" t="s">
        <v>97</v>
      </c>
      <c r="E125" s="392"/>
      <c r="F125" s="391"/>
      <c r="G125" s="393"/>
    </row>
    <row r="126" spans="1:7" ht="18.95" customHeight="1">
      <c r="A126" s="48"/>
      <c r="B126" s="49"/>
      <c r="C126" s="50" t="s">
        <v>96</v>
      </c>
      <c r="D126" s="391" t="s">
        <v>97</v>
      </c>
      <c r="E126" s="392"/>
      <c r="F126" s="391"/>
      <c r="G126" s="393"/>
    </row>
    <row r="127" spans="1:7" ht="18.95" customHeight="1">
      <c r="A127" s="48"/>
      <c r="B127" s="49"/>
      <c r="C127" s="50" t="s">
        <v>96</v>
      </c>
      <c r="D127" s="391" t="s">
        <v>97</v>
      </c>
      <c r="E127" s="392"/>
      <c r="F127" s="391"/>
      <c r="G127" s="393"/>
    </row>
    <row r="128" spans="1:7" ht="18.95" customHeight="1">
      <c r="A128" s="48"/>
      <c r="B128" s="49"/>
      <c r="C128" s="50" t="s">
        <v>96</v>
      </c>
      <c r="D128" s="391" t="s">
        <v>97</v>
      </c>
      <c r="E128" s="392"/>
      <c r="F128" s="391"/>
      <c r="G128" s="393"/>
    </row>
    <row r="129" spans="1:7" ht="18.95" customHeight="1">
      <c r="A129" s="48"/>
      <c r="B129" s="49"/>
      <c r="C129" s="50" t="s">
        <v>96</v>
      </c>
      <c r="D129" s="391" t="s">
        <v>97</v>
      </c>
      <c r="E129" s="392"/>
      <c r="F129" s="391"/>
      <c r="G129" s="393"/>
    </row>
    <row r="130" spans="1:7" ht="18.95" customHeight="1">
      <c r="A130" s="48"/>
      <c r="B130" s="49"/>
      <c r="C130" s="50" t="s">
        <v>96</v>
      </c>
      <c r="D130" s="391" t="s">
        <v>97</v>
      </c>
      <c r="E130" s="392"/>
      <c r="F130" s="391"/>
      <c r="G130" s="393"/>
    </row>
    <row r="131" spans="1:7" ht="18.95" customHeight="1">
      <c r="A131" s="48"/>
      <c r="B131" s="49"/>
      <c r="C131" s="50" t="s">
        <v>96</v>
      </c>
      <c r="D131" s="391" t="s">
        <v>97</v>
      </c>
      <c r="E131" s="392"/>
      <c r="F131" s="391"/>
      <c r="G131" s="393"/>
    </row>
    <row r="132" spans="1:7" ht="18.95" customHeight="1">
      <c r="A132" s="48"/>
      <c r="B132" s="49"/>
      <c r="C132" s="50" t="s">
        <v>96</v>
      </c>
      <c r="D132" s="391" t="s">
        <v>97</v>
      </c>
      <c r="E132" s="392"/>
      <c r="F132" s="391"/>
      <c r="G132" s="393"/>
    </row>
    <row r="133" spans="1:7" ht="18.95" customHeight="1">
      <c r="A133" s="48"/>
      <c r="B133" s="49"/>
      <c r="C133" s="50" t="s">
        <v>96</v>
      </c>
      <c r="D133" s="391" t="s">
        <v>97</v>
      </c>
      <c r="E133" s="392"/>
      <c r="F133" s="391"/>
      <c r="G133" s="393"/>
    </row>
    <row r="134" spans="1:7" ht="18.95" customHeight="1">
      <c r="A134" s="48"/>
      <c r="B134" s="49"/>
      <c r="C134" s="50" t="s">
        <v>96</v>
      </c>
      <c r="D134" s="391" t="s">
        <v>97</v>
      </c>
      <c r="E134" s="392"/>
      <c r="F134" s="391"/>
      <c r="G134" s="393"/>
    </row>
    <row r="135" spans="1:7" ht="18.95" customHeight="1">
      <c r="A135" s="48"/>
      <c r="B135" s="49"/>
      <c r="C135" s="50" t="s">
        <v>96</v>
      </c>
      <c r="D135" s="391" t="s">
        <v>97</v>
      </c>
      <c r="E135" s="392"/>
      <c r="F135" s="391"/>
      <c r="G135" s="393"/>
    </row>
    <row r="136" spans="1:7" ht="18.95" customHeight="1">
      <c r="A136" s="48"/>
      <c r="B136" s="49"/>
      <c r="C136" s="50" t="s">
        <v>96</v>
      </c>
      <c r="D136" s="391" t="s">
        <v>97</v>
      </c>
      <c r="E136" s="392"/>
      <c r="F136" s="391"/>
      <c r="G136" s="393"/>
    </row>
    <row r="137" spans="1:7" ht="18.95" customHeight="1">
      <c r="A137" s="48"/>
      <c r="B137" s="49"/>
      <c r="C137" s="50" t="s">
        <v>96</v>
      </c>
      <c r="D137" s="391" t="s">
        <v>97</v>
      </c>
      <c r="E137" s="392"/>
      <c r="F137" s="391"/>
      <c r="G137" s="393"/>
    </row>
    <row r="138" spans="1:7" ht="18.95" customHeight="1">
      <c r="A138" s="48"/>
      <c r="B138" s="49"/>
      <c r="C138" s="50" t="s">
        <v>96</v>
      </c>
      <c r="D138" s="391" t="s">
        <v>97</v>
      </c>
      <c r="E138" s="392"/>
      <c r="F138" s="391"/>
      <c r="G138" s="393"/>
    </row>
    <row r="139" spans="1:7" ht="18.95" customHeight="1">
      <c r="A139" s="48"/>
      <c r="B139" s="49"/>
      <c r="C139" s="50" t="s">
        <v>96</v>
      </c>
      <c r="D139" s="391" t="s">
        <v>97</v>
      </c>
      <c r="E139" s="392"/>
      <c r="F139" s="391"/>
      <c r="G139" s="393"/>
    </row>
    <row r="140" spans="1:7" ht="18.95" customHeight="1">
      <c r="A140" s="48"/>
      <c r="B140" s="49"/>
      <c r="C140" s="50" t="s">
        <v>96</v>
      </c>
      <c r="D140" s="391" t="s">
        <v>97</v>
      </c>
      <c r="E140" s="392"/>
      <c r="F140" s="391"/>
      <c r="G140" s="393"/>
    </row>
    <row r="141" spans="1:7" ht="18.95" customHeight="1">
      <c r="A141" s="48"/>
      <c r="B141" s="49"/>
      <c r="C141" s="50" t="s">
        <v>96</v>
      </c>
      <c r="D141" s="391" t="s">
        <v>97</v>
      </c>
      <c r="E141" s="392"/>
      <c r="F141" s="391"/>
      <c r="G141" s="393"/>
    </row>
    <row r="142" spans="1:7" ht="18.95" customHeight="1">
      <c r="A142" s="48"/>
      <c r="B142" s="49"/>
      <c r="C142" s="50" t="s">
        <v>96</v>
      </c>
      <c r="D142" s="391" t="s">
        <v>97</v>
      </c>
      <c r="E142" s="392"/>
      <c r="F142" s="391"/>
      <c r="G142" s="393"/>
    </row>
    <row r="143" spans="1:7" ht="18.95" customHeight="1">
      <c r="A143" s="48"/>
      <c r="B143" s="49"/>
      <c r="C143" s="50" t="s">
        <v>96</v>
      </c>
      <c r="D143" s="391" t="s">
        <v>97</v>
      </c>
      <c r="E143" s="392"/>
      <c r="F143" s="391"/>
      <c r="G143" s="393"/>
    </row>
    <row r="144" spans="1:7" ht="18.95" customHeight="1">
      <c r="A144" s="48"/>
      <c r="B144" s="49"/>
      <c r="C144" s="50" t="s">
        <v>96</v>
      </c>
      <c r="D144" s="391" t="s">
        <v>97</v>
      </c>
      <c r="E144" s="392"/>
      <c r="F144" s="391"/>
      <c r="G144" s="393"/>
    </row>
    <row r="145" spans="1:7" ht="18.95" customHeight="1">
      <c r="A145" s="48"/>
      <c r="B145" s="49"/>
      <c r="C145" s="50" t="s">
        <v>96</v>
      </c>
      <c r="D145" s="391" t="s">
        <v>97</v>
      </c>
      <c r="E145" s="392"/>
      <c r="F145" s="391"/>
      <c r="G145" s="393"/>
    </row>
    <row r="146" spans="1:7" ht="18.95" customHeight="1">
      <c r="A146" s="48"/>
      <c r="B146" s="49"/>
      <c r="C146" s="50" t="s">
        <v>96</v>
      </c>
      <c r="D146" s="391" t="s">
        <v>97</v>
      </c>
      <c r="E146" s="392"/>
      <c r="F146" s="391"/>
      <c r="G146" s="393"/>
    </row>
    <row r="147" spans="1:7" ht="18.95" customHeight="1">
      <c r="A147" s="48"/>
      <c r="B147" s="49"/>
      <c r="C147" s="50" t="s">
        <v>96</v>
      </c>
      <c r="D147" s="391" t="s">
        <v>97</v>
      </c>
      <c r="E147" s="392"/>
      <c r="F147" s="391"/>
      <c r="G147" s="393"/>
    </row>
    <row r="148" spans="1:7" ht="18.95" customHeight="1">
      <c r="A148" s="48"/>
      <c r="B148" s="49"/>
      <c r="C148" s="50" t="s">
        <v>96</v>
      </c>
      <c r="D148" s="391" t="s">
        <v>97</v>
      </c>
      <c r="E148" s="392"/>
      <c r="F148" s="391"/>
      <c r="G148" s="393"/>
    </row>
    <row r="149" spans="1:7" ht="18.95" customHeight="1">
      <c r="A149" s="48"/>
      <c r="B149" s="49"/>
      <c r="C149" s="50" t="s">
        <v>96</v>
      </c>
      <c r="D149" s="391" t="s">
        <v>97</v>
      </c>
      <c r="E149" s="392"/>
      <c r="F149" s="391"/>
      <c r="G149" s="393"/>
    </row>
    <row r="150" spans="1:7" ht="18.95" customHeight="1">
      <c r="A150" s="48"/>
      <c r="B150" s="49"/>
      <c r="C150" s="50" t="s">
        <v>96</v>
      </c>
      <c r="D150" s="391" t="s">
        <v>97</v>
      </c>
      <c r="E150" s="392"/>
      <c r="F150" s="391"/>
      <c r="G150" s="393"/>
    </row>
    <row r="151" spans="1:7" ht="18.95" customHeight="1">
      <c r="A151" s="48"/>
      <c r="B151" s="49"/>
      <c r="C151" s="50" t="s">
        <v>96</v>
      </c>
      <c r="D151" s="391" t="s">
        <v>97</v>
      </c>
      <c r="E151" s="392"/>
      <c r="F151" s="391"/>
      <c r="G151" s="393"/>
    </row>
    <row r="152" spans="1:7" ht="18.95" customHeight="1">
      <c r="A152" s="48"/>
      <c r="B152" s="49"/>
      <c r="C152" s="50" t="s">
        <v>96</v>
      </c>
      <c r="D152" s="391" t="s">
        <v>97</v>
      </c>
      <c r="E152" s="392"/>
      <c r="F152" s="391"/>
      <c r="G152" s="393"/>
    </row>
    <row r="153" spans="1:7" ht="18.95" customHeight="1">
      <c r="A153" s="48"/>
      <c r="B153" s="49"/>
      <c r="C153" s="50" t="s">
        <v>96</v>
      </c>
      <c r="D153" s="391" t="s">
        <v>97</v>
      </c>
      <c r="E153" s="392"/>
      <c r="F153" s="391"/>
      <c r="G153" s="393"/>
    </row>
    <row r="154" spans="1:7" ht="18.95" customHeight="1">
      <c r="A154" s="48"/>
      <c r="B154" s="49"/>
      <c r="C154" s="50" t="s">
        <v>96</v>
      </c>
      <c r="D154" s="391" t="s">
        <v>97</v>
      </c>
      <c r="E154" s="392"/>
      <c r="F154" s="391"/>
      <c r="G154" s="393"/>
    </row>
    <row r="155" spans="1:7" ht="18.95" customHeight="1">
      <c r="A155" s="48"/>
      <c r="B155" s="49"/>
      <c r="C155" s="50" t="s">
        <v>96</v>
      </c>
      <c r="D155" s="391" t="s">
        <v>97</v>
      </c>
      <c r="E155" s="392"/>
      <c r="F155" s="391"/>
      <c r="G155" s="393"/>
    </row>
    <row r="156" spans="1:7" ht="18.95" customHeight="1">
      <c r="A156" s="48"/>
      <c r="B156" s="49"/>
      <c r="C156" s="50" t="s">
        <v>96</v>
      </c>
      <c r="D156" s="391" t="s">
        <v>97</v>
      </c>
      <c r="E156" s="392"/>
      <c r="F156" s="391"/>
      <c r="G156" s="393"/>
    </row>
    <row r="157" spans="1:7" ht="18.95" customHeight="1">
      <c r="A157" s="48"/>
      <c r="B157" s="49"/>
      <c r="C157" s="50" t="s">
        <v>96</v>
      </c>
      <c r="D157" s="391" t="s">
        <v>97</v>
      </c>
      <c r="E157" s="392"/>
      <c r="F157" s="391"/>
      <c r="G157" s="393"/>
    </row>
    <row r="158" spans="1:7" ht="18.95" customHeight="1">
      <c r="A158" s="48"/>
      <c r="B158" s="49"/>
      <c r="C158" s="50" t="s">
        <v>96</v>
      </c>
      <c r="D158" s="391" t="s">
        <v>97</v>
      </c>
      <c r="E158" s="392"/>
      <c r="F158" s="391"/>
      <c r="G158" s="393"/>
    </row>
    <row r="159" spans="1:7" ht="18.95" customHeight="1">
      <c r="A159" s="48"/>
      <c r="B159" s="49"/>
      <c r="C159" s="50" t="s">
        <v>96</v>
      </c>
      <c r="D159" s="391" t="s">
        <v>97</v>
      </c>
      <c r="E159" s="392"/>
      <c r="F159" s="391"/>
      <c r="G159" s="393"/>
    </row>
    <row r="160" spans="1:7" ht="18.95" customHeight="1">
      <c r="A160" s="48"/>
      <c r="B160" s="49"/>
      <c r="C160" s="50" t="s">
        <v>96</v>
      </c>
      <c r="D160" s="391" t="s">
        <v>97</v>
      </c>
      <c r="E160" s="392"/>
      <c r="F160" s="391"/>
      <c r="G160" s="393"/>
    </row>
    <row r="161" spans="1:7" ht="18.95" customHeight="1">
      <c r="A161" s="48"/>
      <c r="B161" s="49"/>
      <c r="C161" s="50" t="s">
        <v>96</v>
      </c>
      <c r="D161" s="391" t="s">
        <v>97</v>
      </c>
      <c r="E161" s="392"/>
      <c r="F161" s="391"/>
      <c r="G161" s="393"/>
    </row>
    <row r="162" spans="1:7" ht="18.95" customHeight="1">
      <c r="A162" s="48"/>
      <c r="B162" s="49"/>
      <c r="C162" s="50" t="s">
        <v>96</v>
      </c>
      <c r="D162" s="391" t="s">
        <v>97</v>
      </c>
      <c r="E162" s="392"/>
      <c r="F162" s="391"/>
      <c r="G162" s="393"/>
    </row>
    <row r="163" spans="1:7" ht="18.95" customHeight="1">
      <c r="A163" s="48"/>
      <c r="B163" s="49"/>
      <c r="C163" s="50" t="s">
        <v>96</v>
      </c>
      <c r="D163" s="391" t="s">
        <v>97</v>
      </c>
      <c r="E163" s="392"/>
      <c r="F163" s="391"/>
      <c r="G163" s="393"/>
    </row>
    <row r="164" spans="1:7" ht="18.95" customHeight="1">
      <c r="A164" s="48"/>
      <c r="B164" s="49"/>
      <c r="C164" s="50" t="s">
        <v>96</v>
      </c>
      <c r="D164" s="391" t="s">
        <v>97</v>
      </c>
      <c r="E164" s="392"/>
      <c r="F164" s="391"/>
      <c r="G164" s="393"/>
    </row>
    <row r="165" spans="1:7" ht="18.95" customHeight="1">
      <c r="A165" s="48"/>
      <c r="B165" s="49"/>
      <c r="C165" s="50" t="s">
        <v>96</v>
      </c>
      <c r="D165" s="391" t="s">
        <v>97</v>
      </c>
      <c r="E165" s="392"/>
      <c r="F165" s="391"/>
      <c r="G165" s="393"/>
    </row>
    <row r="166" spans="1:7" ht="18.95" customHeight="1">
      <c r="A166" s="48"/>
      <c r="B166" s="49"/>
      <c r="C166" s="50" t="s">
        <v>96</v>
      </c>
      <c r="D166" s="391" t="s">
        <v>97</v>
      </c>
      <c r="E166" s="392"/>
      <c r="F166" s="391"/>
      <c r="G166" s="393"/>
    </row>
    <row r="167" spans="1:7" ht="18.95" customHeight="1">
      <c r="A167" s="48"/>
      <c r="B167" s="49"/>
      <c r="C167" s="50" t="s">
        <v>96</v>
      </c>
      <c r="D167" s="391" t="s">
        <v>97</v>
      </c>
      <c r="E167" s="392"/>
      <c r="F167" s="391"/>
      <c r="G167" s="393"/>
    </row>
    <row r="168" spans="1:7" ht="18.95" customHeight="1">
      <c r="A168" s="48"/>
      <c r="B168" s="49"/>
      <c r="C168" s="50" t="s">
        <v>96</v>
      </c>
      <c r="D168" s="391" t="s">
        <v>97</v>
      </c>
      <c r="E168" s="392"/>
      <c r="F168" s="391"/>
      <c r="G168" s="393"/>
    </row>
    <row r="169" spans="1:7" ht="18.95" customHeight="1">
      <c r="A169" s="48"/>
      <c r="B169" s="49"/>
      <c r="C169" s="50" t="s">
        <v>96</v>
      </c>
      <c r="D169" s="391" t="s">
        <v>97</v>
      </c>
      <c r="E169" s="392"/>
      <c r="F169" s="391"/>
      <c r="G169" s="393"/>
    </row>
    <row r="170" spans="1:7" ht="18.95" customHeight="1">
      <c r="A170" s="48"/>
      <c r="B170" s="49"/>
      <c r="C170" s="50" t="s">
        <v>96</v>
      </c>
      <c r="D170" s="391" t="s">
        <v>97</v>
      </c>
      <c r="E170" s="392"/>
      <c r="F170" s="391"/>
      <c r="G170" s="393"/>
    </row>
    <row r="171" spans="1:7" ht="18.95" customHeight="1">
      <c r="A171" s="48"/>
      <c r="B171" s="49"/>
      <c r="C171" s="50" t="s">
        <v>96</v>
      </c>
      <c r="D171" s="391" t="s">
        <v>97</v>
      </c>
      <c r="E171" s="392"/>
      <c r="F171" s="391"/>
      <c r="G171" s="393"/>
    </row>
    <row r="172" spans="1:7" ht="18.95" customHeight="1">
      <c r="A172" s="48"/>
      <c r="B172" s="49"/>
      <c r="C172" s="50" t="s">
        <v>96</v>
      </c>
      <c r="D172" s="391" t="s">
        <v>97</v>
      </c>
      <c r="E172" s="392"/>
      <c r="F172" s="391"/>
      <c r="G172" s="393"/>
    </row>
    <row r="173" spans="1:7" ht="18.95" customHeight="1">
      <c r="A173" s="48"/>
      <c r="B173" s="49"/>
      <c r="C173" s="50" t="s">
        <v>96</v>
      </c>
      <c r="D173" s="391" t="s">
        <v>97</v>
      </c>
      <c r="E173" s="392"/>
      <c r="F173" s="391"/>
      <c r="G173" s="393"/>
    </row>
    <row r="174" spans="1:7" ht="18.95" customHeight="1">
      <c r="A174" s="48"/>
      <c r="B174" s="49"/>
      <c r="C174" s="50" t="s">
        <v>96</v>
      </c>
      <c r="D174" s="391" t="s">
        <v>97</v>
      </c>
      <c r="E174" s="392"/>
      <c r="F174" s="391"/>
      <c r="G174" s="393"/>
    </row>
    <row r="175" spans="1:7" ht="18.95" customHeight="1">
      <c r="A175" s="48"/>
      <c r="B175" s="49"/>
      <c r="C175" s="50" t="s">
        <v>96</v>
      </c>
      <c r="D175" s="391" t="s">
        <v>97</v>
      </c>
      <c r="E175" s="392"/>
      <c r="F175" s="391"/>
      <c r="G175" s="393"/>
    </row>
    <row r="176" spans="1:7" ht="18.95" customHeight="1">
      <c r="A176" s="48"/>
      <c r="B176" s="49"/>
      <c r="C176" s="50" t="s">
        <v>96</v>
      </c>
      <c r="D176" s="391" t="s">
        <v>97</v>
      </c>
      <c r="E176" s="392"/>
      <c r="F176" s="391"/>
      <c r="G176" s="393"/>
    </row>
    <row r="177" spans="1:7" ht="18.95" customHeight="1">
      <c r="A177" s="48"/>
      <c r="B177" s="49"/>
      <c r="C177" s="50" t="s">
        <v>96</v>
      </c>
      <c r="D177" s="391" t="s">
        <v>97</v>
      </c>
      <c r="E177" s="392"/>
      <c r="F177" s="391"/>
      <c r="G177" s="393"/>
    </row>
    <row r="178" spans="1:7" ht="18.95" customHeight="1">
      <c r="A178" s="48"/>
      <c r="B178" s="49"/>
      <c r="C178" s="50" t="s">
        <v>96</v>
      </c>
      <c r="D178" s="391" t="s">
        <v>97</v>
      </c>
      <c r="E178" s="392"/>
      <c r="F178" s="391"/>
      <c r="G178" s="393"/>
    </row>
    <row r="179" spans="1:7" ht="18.95" customHeight="1">
      <c r="A179" s="48"/>
      <c r="B179" s="49"/>
      <c r="C179" s="50" t="s">
        <v>96</v>
      </c>
      <c r="D179" s="391" t="s">
        <v>97</v>
      </c>
      <c r="E179" s="392"/>
      <c r="F179" s="391"/>
      <c r="G179" s="393"/>
    </row>
    <row r="180" spans="1:7" ht="18.95" customHeight="1">
      <c r="A180" s="48"/>
      <c r="B180" s="49"/>
      <c r="C180" s="50" t="s">
        <v>96</v>
      </c>
      <c r="D180" s="391" t="s">
        <v>97</v>
      </c>
      <c r="E180" s="392"/>
      <c r="F180" s="391"/>
      <c r="G180" s="393"/>
    </row>
    <row r="181" spans="1:7" ht="18.95" customHeight="1">
      <c r="A181" s="48"/>
      <c r="B181" s="49"/>
      <c r="C181" s="50" t="s">
        <v>96</v>
      </c>
      <c r="D181" s="391" t="s">
        <v>97</v>
      </c>
      <c r="E181" s="392"/>
      <c r="F181" s="391"/>
      <c r="G181" s="393"/>
    </row>
    <row r="182" spans="1:7" ht="18.95" customHeight="1">
      <c r="A182" s="48"/>
      <c r="B182" s="49"/>
      <c r="C182" s="50" t="s">
        <v>96</v>
      </c>
      <c r="D182" s="391" t="s">
        <v>97</v>
      </c>
      <c r="E182" s="392"/>
      <c r="F182" s="391"/>
      <c r="G182" s="393"/>
    </row>
    <row r="183" spans="1:7" ht="18.95" customHeight="1">
      <c r="A183" s="48"/>
      <c r="B183" s="49"/>
      <c r="C183" s="50" t="s">
        <v>96</v>
      </c>
      <c r="D183" s="391" t="s">
        <v>97</v>
      </c>
      <c r="E183" s="392"/>
      <c r="F183" s="391"/>
      <c r="G183" s="393"/>
    </row>
    <row r="184" spans="1:7" ht="18.95" customHeight="1">
      <c r="A184" s="48"/>
      <c r="B184" s="49"/>
      <c r="C184" s="50" t="s">
        <v>96</v>
      </c>
      <c r="D184" s="391" t="s">
        <v>97</v>
      </c>
      <c r="E184" s="392"/>
      <c r="F184" s="391"/>
      <c r="G184" s="393"/>
    </row>
    <row r="185" spans="1:7" ht="18.95" customHeight="1">
      <c r="A185" s="48"/>
      <c r="B185" s="49"/>
      <c r="C185" s="50" t="s">
        <v>96</v>
      </c>
      <c r="D185" s="391" t="s">
        <v>97</v>
      </c>
      <c r="E185" s="392"/>
      <c r="F185" s="391"/>
      <c r="G185" s="393"/>
    </row>
    <row r="186" spans="1:7" ht="18.95" customHeight="1">
      <c r="A186" s="48"/>
      <c r="B186" s="49"/>
      <c r="C186" s="50" t="s">
        <v>96</v>
      </c>
      <c r="D186" s="391" t="s">
        <v>97</v>
      </c>
      <c r="E186" s="392"/>
      <c r="F186" s="391"/>
      <c r="G186" s="393"/>
    </row>
    <row r="187" spans="1:7" ht="18.95" customHeight="1">
      <c r="A187" s="48"/>
      <c r="B187" s="49"/>
      <c r="C187" s="50" t="s">
        <v>96</v>
      </c>
      <c r="D187" s="391" t="s">
        <v>97</v>
      </c>
      <c r="E187" s="392"/>
      <c r="F187" s="391"/>
      <c r="G187" s="393"/>
    </row>
    <row r="188" spans="1:7" ht="18.95" customHeight="1">
      <c r="A188" s="48"/>
      <c r="B188" s="49"/>
      <c r="C188" s="50" t="s">
        <v>96</v>
      </c>
      <c r="D188" s="391" t="s">
        <v>97</v>
      </c>
      <c r="E188" s="392"/>
      <c r="F188" s="391"/>
      <c r="G188" s="393"/>
    </row>
    <row r="189" spans="1:7" ht="18.95" customHeight="1">
      <c r="A189" s="48"/>
      <c r="B189" s="49"/>
      <c r="C189" s="50" t="s">
        <v>96</v>
      </c>
      <c r="D189" s="391" t="s">
        <v>97</v>
      </c>
      <c r="E189" s="392"/>
      <c r="F189" s="391"/>
      <c r="G189" s="393"/>
    </row>
    <row r="190" spans="1:7" ht="18.95" customHeight="1">
      <c r="A190" s="48"/>
      <c r="B190" s="49"/>
      <c r="C190" s="50" t="s">
        <v>96</v>
      </c>
      <c r="D190" s="391" t="s">
        <v>97</v>
      </c>
      <c r="E190" s="392"/>
      <c r="F190" s="391"/>
      <c r="G190" s="393"/>
    </row>
    <row r="191" spans="1:7" ht="18.95" customHeight="1">
      <c r="A191" s="48"/>
      <c r="B191" s="49"/>
      <c r="C191" s="50" t="s">
        <v>96</v>
      </c>
      <c r="D191" s="391" t="s">
        <v>97</v>
      </c>
      <c r="E191" s="392"/>
      <c r="F191" s="391"/>
      <c r="G191" s="393"/>
    </row>
    <row r="192" spans="1:7" ht="18.95" customHeight="1">
      <c r="A192" s="48"/>
      <c r="B192" s="49"/>
      <c r="C192" s="50" t="s">
        <v>96</v>
      </c>
      <c r="D192" s="391" t="s">
        <v>97</v>
      </c>
      <c r="E192" s="392"/>
      <c r="F192" s="391"/>
      <c r="G192" s="393"/>
    </row>
    <row r="193" spans="1:7" ht="18.95" customHeight="1">
      <c r="A193" s="48"/>
      <c r="B193" s="49"/>
      <c r="C193" s="50" t="s">
        <v>96</v>
      </c>
      <c r="D193" s="391" t="s">
        <v>97</v>
      </c>
      <c r="E193" s="392"/>
      <c r="F193" s="391"/>
      <c r="G193" s="393"/>
    </row>
    <row r="194" spans="1:7" ht="18.95" customHeight="1">
      <c r="A194" s="48"/>
      <c r="B194" s="49"/>
      <c r="C194" s="50" t="s">
        <v>96</v>
      </c>
      <c r="D194" s="391" t="s">
        <v>97</v>
      </c>
      <c r="E194" s="392"/>
      <c r="F194" s="391"/>
      <c r="G194" s="393"/>
    </row>
    <row r="195" spans="1:7" ht="18.95" customHeight="1">
      <c r="A195" s="48"/>
      <c r="B195" s="49"/>
      <c r="C195" s="50" t="s">
        <v>96</v>
      </c>
      <c r="D195" s="391" t="s">
        <v>97</v>
      </c>
      <c r="E195" s="392"/>
      <c r="F195" s="391"/>
      <c r="G195" s="393"/>
    </row>
    <row r="196" spans="1:7" ht="18.95" customHeight="1">
      <c r="A196" s="48"/>
      <c r="B196" s="49"/>
      <c r="C196" s="50" t="s">
        <v>96</v>
      </c>
      <c r="D196" s="391" t="s">
        <v>97</v>
      </c>
      <c r="E196" s="392"/>
      <c r="F196" s="391"/>
      <c r="G196" s="393"/>
    </row>
    <row r="197" spans="1:7" ht="18.95" customHeight="1">
      <c r="A197" s="48"/>
      <c r="B197" s="49"/>
      <c r="C197" s="50" t="s">
        <v>96</v>
      </c>
      <c r="D197" s="391" t="s">
        <v>97</v>
      </c>
      <c r="E197" s="392"/>
      <c r="F197" s="391"/>
      <c r="G197" s="393"/>
    </row>
    <row r="198" spans="1:7" ht="18.95" customHeight="1">
      <c r="A198" s="48"/>
      <c r="B198" s="49"/>
      <c r="C198" s="50" t="s">
        <v>96</v>
      </c>
      <c r="D198" s="391" t="s">
        <v>97</v>
      </c>
      <c r="E198" s="392"/>
      <c r="F198" s="391"/>
      <c r="G198" s="393"/>
    </row>
    <row r="199" spans="1:7" ht="18.95" customHeight="1">
      <c r="A199" s="48"/>
      <c r="B199" s="49"/>
      <c r="C199" s="50" t="s">
        <v>96</v>
      </c>
      <c r="D199" s="391" t="s">
        <v>97</v>
      </c>
      <c r="E199" s="392"/>
      <c r="F199" s="391"/>
      <c r="G199" s="393"/>
    </row>
    <row r="200" spans="1:7" ht="18.95" customHeight="1">
      <c r="A200" s="48"/>
      <c r="B200" s="49"/>
      <c r="C200" s="50" t="s">
        <v>96</v>
      </c>
      <c r="D200" s="391" t="s">
        <v>97</v>
      </c>
      <c r="E200" s="392"/>
      <c r="F200" s="391"/>
      <c r="G200" s="393"/>
    </row>
    <row r="201" spans="1:7" ht="18.95" customHeight="1">
      <c r="A201" s="48"/>
      <c r="B201" s="49"/>
      <c r="C201" s="50" t="s">
        <v>96</v>
      </c>
      <c r="D201" s="391" t="s">
        <v>97</v>
      </c>
      <c r="E201" s="392"/>
      <c r="F201" s="391"/>
      <c r="G201" s="393"/>
    </row>
    <row r="202" spans="1:7" ht="18.95" customHeight="1">
      <c r="A202" s="48"/>
      <c r="B202" s="49"/>
      <c r="C202" s="50" t="s">
        <v>96</v>
      </c>
      <c r="D202" s="391" t="s">
        <v>97</v>
      </c>
      <c r="E202" s="392"/>
      <c r="F202" s="391"/>
      <c r="G202" s="393"/>
    </row>
    <row r="203" spans="1:7" ht="18.95" customHeight="1">
      <c r="A203" s="48"/>
      <c r="B203" s="49"/>
      <c r="C203" s="50" t="s">
        <v>96</v>
      </c>
      <c r="D203" s="391" t="s">
        <v>97</v>
      </c>
      <c r="E203" s="392"/>
      <c r="F203" s="391"/>
      <c r="G203" s="393"/>
    </row>
    <row r="204" spans="1:7" ht="18.95" customHeight="1">
      <c r="A204" s="48"/>
      <c r="B204" s="49"/>
      <c r="C204" s="50" t="s">
        <v>96</v>
      </c>
      <c r="D204" s="391" t="s">
        <v>97</v>
      </c>
      <c r="E204" s="392"/>
      <c r="F204" s="391"/>
      <c r="G204" s="393"/>
    </row>
    <row r="205" spans="1:7" ht="18.95" customHeight="1">
      <c r="A205" s="48"/>
      <c r="B205" s="49"/>
      <c r="C205" s="50" t="s">
        <v>96</v>
      </c>
      <c r="D205" s="391" t="s">
        <v>97</v>
      </c>
      <c r="E205" s="392"/>
      <c r="F205" s="391"/>
      <c r="G205" s="393"/>
    </row>
    <row r="206" spans="1:7" ht="18.95" customHeight="1">
      <c r="A206" s="51"/>
      <c r="B206" s="52"/>
      <c r="C206" s="53" t="s">
        <v>96</v>
      </c>
      <c r="D206" s="394" t="s">
        <v>97</v>
      </c>
      <c r="E206" s="395"/>
      <c r="F206" s="394"/>
      <c r="G206" s="396"/>
    </row>
  </sheetData>
  <mergeCells count="405">
    <mergeCell ref="D24:E24"/>
    <mergeCell ref="F24:G24"/>
    <mergeCell ref="D25:E25"/>
    <mergeCell ref="F25:G25"/>
    <mergeCell ref="D26:E26"/>
    <mergeCell ref="F26:G26"/>
    <mergeCell ref="D27:E27"/>
    <mergeCell ref="F27:G27"/>
    <mergeCell ref="D19:E19"/>
    <mergeCell ref="F19:G19"/>
    <mergeCell ref="D20:E20"/>
    <mergeCell ref="F20:G20"/>
    <mergeCell ref="D21:E21"/>
    <mergeCell ref="F21:G21"/>
    <mergeCell ref="D22:E22"/>
    <mergeCell ref="F22:G22"/>
    <mergeCell ref="D23:E23"/>
    <mergeCell ref="F23:G23"/>
    <mergeCell ref="D14:E14"/>
    <mergeCell ref="F14:G14"/>
    <mergeCell ref="D15:E15"/>
    <mergeCell ref="F15:G15"/>
    <mergeCell ref="D16:E16"/>
    <mergeCell ref="F16:G16"/>
    <mergeCell ref="D17:E17"/>
    <mergeCell ref="F17:G17"/>
    <mergeCell ref="D18:E18"/>
    <mergeCell ref="F18:G18"/>
    <mergeCell ref="D9:E9"/>
    <mergeCell ref="F9:G9"/>
    <mergeCell ref="D10:E10"/>
    <mergeCell ref="F10:G10"/>
    <mergeCell ref="D11:E11"/>
    <mergeCell ref="F11:G11"/>
    <mergeCell ref="D12:E12"/>
    <mergeCell ref="F12:G12"/>
    <mergeCell ref="D13:E13"/>
    <mergeCell ref="F13:G13"/>
    <mergeCell ref="A1:B1"/>
    <mergeCell ref="E3:F3"/>
    <mergeCell ref="E4:F4"/>
    <mergeCell ref="D6:E6"/>
    <mergeCell ref="F6:G6"/>
    <mergeCell ref="D7:E7"/>
    <mergeCell ref="F7:G7"/>
    <mergeCell ref="D8:E8"/>
    <mergeCell ref="F8:G8"/>
    <mergeCell ref="D166:E166"/>
    <mergeCell ref="F166:G166"/>
    <mergeCell ref="D167:E167"/>
    <mergeCell ref="F167:G167"/>
    <mergeCell ref="D168:E168"/>
    <mergeCell ref="F168:G168"/>
    <mergeCell ref="D162:E162"/>
    <mergeCell ref="F162:G162"/>
    <mergeCell ref="D163:E163"/>
    <mergeCell ref="F163:G163"/>
    <mergeCell ref="D164:E164"/>
    <mergeCell ref="F164:G164"/>
    <mergeCell ref="D165:E165"/>
    <mergeCell ref="F165:G165"/>
    <mergeCell ref="D172:E172"/>
    <mergeCell ref="F172:G172"/>
    <mergeCell ref="D173:E173"/>
    <mergeCell ref="F173:G173"/>
    <mergeCell ref="D174:E174"/>
    <mergeCell ref="F174:G174"/>
    <mergeCell ref="D169:E169"/>
    <mergeCell ref="F169:G169"/>
    <mergeCell ref="D170:E170"/>
    <mergeCell ref="F170:G170"/>
    <mergeCell ref="D171:E171"/>
    <mergeCell ref="F171:G171"/>
    <mergeCell ref="D178:E178"/>
    <mergeCell ref="F178:G178"/>
    <mergeCell ref="D179:E179"/>
    <mergeCell ref="F179:G179"/>
    <mergeCell ref="D180:E180"/>
    <mergeCell ref="F180:G180"/>
    <mergeCell ref="D175:E175"/>
    <mergeCell ref="F175:G175"/>
    <mergeCell ref="D176:E176"/>
    <mergeCell ref="F176:G176"/>
    <mergeCell ref="D177:E177"/>
    <mergeCell ref="F177:G177"/>
    <mergeCell ref="D184:E184"/>
    <mergeCell ref="F184:G184"/>
    <mergeCell ref="D185:E185"/>
    <mergeCell ref="F185:G185"/>
    <mergeCell ref="D186:E186"/>
    <mergeCell ref="F186:G186"/>
    <mergeCell ref="D181:E181"/>
    <mergeCell ref="F181:G181"/>
    <mergeCell ref="D182:E182"/>
    <mergeCell ref="F182:G182"/>
    <mergeCell ref="D183:E183"/>
    <mergeCell ref="F183:G183"/>
    <mergeCell ref="D190:E190"/>
    <mergeCell ref="F190:G190"/>
    <mergeCell ref="D191:E191"/>
    <mergeCell ref="F191:G191"/>
    <mergeCell ref="D192:E192"/>
    <mergeCell ref="F192:G192"/>
    <mergeCell ref="D187:E187"/>
    <mergeCell ref="F187:G187"/>
    <mergeCell ref="D188:E188"/>
    <mergeCell ref="F188:G188"/>
    <mergeCell ref="D189:E189"/>
    <mergeCell ref="F189:G189"/>
    <mergeCell ref="D197:E197"/>
    <mergeCell ref="F197:G197"/>
    <mergeCell ref="D198:E198"/>
    <mergeCell ref="F198:G198"/>
    <mergeCell ref="D193:E193"/>
    <mergeCell ref="F193:G193"/>
    <mergeCell ref="D194:E194"/>
    <mergeCell ref="F194:G194"/>
    <mergeCell ref="D195:E195"/>
    <mergeCell ref="F195:G195"/>
    <mergeCell ref="D28:E28"/>
    <mergeCell ref="F28:G28"/>
    <mergeCell ref="D29:E29"/>
    <mergeCell ref="F29:G29"/>
    <mergeCell ref="D30:E30"/>
    <mergeCell ref="F30:G30"/>
    <mergeCell ref="D205:E205"/>
    <mergeCell ref="F205:G205"/>
    <mergeCell ref="D206:E206"/>
    <mergeCell ref="F206:G206"/>
    <mergeCell ref="D202:E202"/>
    <mergeCell ref="F202:G202"/>
    <mergeCell ref="D203:E203"/>
    <mergeCell ref="F203:G203"/>
    <mergeCell ref="D204:E204"/>
    <mergeCell ref="F204:G204"/>
    <mergeCell ref="D199:E199"/>
    <mergeCell ref="F199:G199"/>
    <mergeCell ref="D200:E200"/>
    <mergeCell ref="F200:G200"/>
    <mergeCell ref="D201:E201"/>
    <mergeCell ref="F201:G201"/>
    <mergeCell ref="D196:E196"/>
    <mergeCell ref="F196:G196"/>
    <mergeCell ref="D34:E34"/>
    <mergeCell ref="F34:G34"/>
    <mergeCell ref="D35:E35"/>
    <mergeCell ref="F35:G35"/>
    <mergeCell ref="D36:E36"/>
    <mergeCell ref="F36:G36"/>
    <mergeCell ref="D31:E31"/>
    <mergeCell ref="F31:G31"/>
    <mergeCell ref="D32:E32"/>
    <mergeCell ref="F32:G32"/>
    <mergeCell ref="D33:E33"/>
    <mergeCell ref="F33:G33"/>
    <mergeCell ref="D40:E40"/>
    <mergeCell ref="F40:G40"/>
    <mergeCell ref="D41:E41"/>
    <mergeCell ref="F41:G41"/>
    <mergeCell ref="D42:E42"/>
    <mergeCell ref="F42:G42"/>
    <mergeCell ref="D37:E37"/>
    <mergeCell ref="F37:G37"/>
    <mergeCell ref="D38:E38"/>
    <mergeCell ref="F38:G38"/>
    <mergeCell ref="D39:E39"/>
    <mergeCell ref="F39:G39"/>
    <mergeCell ref="D46:E46"/>
    <mergeCell ref="F46:G46"/>
    <mergeCell ref="D47:E47"/>
    <mergeCell ref="F47:G47"/>
    <mergeCell ref="D48:E48"/>
    <mergeCell ref="F48:G48"/>
    <mergeCell ref="D43:E43"/>
    <mergeCell ref="F43:G43"/>
    <mergeCell ref="D44:E44"/>
    <mergeCell ref="F44:G44"/>
    <mergeCell ref="D45:E45"/>
    <mergeCell ref="F45:G45"/>
    <mergeCell ref="D52:E52"/>
    <mergeCell ref="F52:G52"/>
    <mergeCell ref="D53:E53"/>
    <mergeCell ref="F53:G53"/>
    <mergeCell ref="D54:E54"/>
    <mergeCell ref="F54:G54"/>
    <mergeCell ref="D49:E49"/>
    <mergeCell ref="F49:G49"/>
    <mergeCell ref="D50:E50"/>
    <mergeCell ref="F50:G50"/>
    <mergeCell ref="D51:E51"/>
    <mergeCell ref="F51:G51"/>
    <mergeCell ref="D58:E58"/>
    <mergeCell ref="F58:G58"/>
    <mergeCell ref="D59:E59"/>
    <mergeCell ref="F59:G59"/>
    <mergeCell ref="D60:E60"/>
    <mergeCell ref="F60:G60"/>
    <mergeCell ref="D55:E55"/>
    <mergeCell ref="F55:G55"/>
    <mergeCell ref="D56:E56"/>
    <mergeCell ref="F56:G56"/>
    <mergeCell ref="D57:E57"/>
    <mergeCell ref="F57:G57"/>
    <mergeCell ref="D64:E64"/>
    <mergeCell ref="F64:G64"/>
    <mergeCell ref="D65:E65"/>
    <mergeCell ref="F65:G65"/>
    <mergeCell ref="D66:E66"/>
    <mergeCell ref="F66:G66"/>
    <mergeCell ref="D61:E61"/>
    <mergeCell ref="F61:G61"/>
    <mergeCell ref="D62:E62"/>
    <mergeCell ref="F62:G62"/>
    <mergeCell ref="D63:E63"/>
    <mergeCell ref="F63:G63"/>
    <mergeCell ref="D70:E70"/>
    <mergeCell ref="F70:G70"/>
    <mergeCell ref="D71:E71"/>
    <mergeCell ref="F71:G71"/>
    <mergeCell ref="D72:E72"/>
    <mergeCell ref="F72:G72"/>
    <mergeCell ref="D67:E67"/>
    <mergeCell ref="F67:G67"/>
    <mergeCell ref="D68:E68"/>
    <mergeCell ref="F68:G68"/>
    <mergeCell ref="D69:E69"/>
    <mergeCell ref="F69:G69"/>
    <mergeCell ref="D76:E76"/>
    <mergeCell ref="F76:G76"/>
    <mergeCell ref="D77:E77"/>
    <mergeCell ref="F77:G77"/>
    <mergeCell ref="D78:E78"/>
    <mergeCell ref="F78:G78"/>
    <mergeCell ref="D73:E73"/>
    <mergeCell ref="F73:G73"/>
    <mergeCell ref="D74:E74"/>
    <mergeCell ref="F74:G74"/>
    <mergeCell ref="D75:E75"/>
    <mergeCell ref="F75:G75"/>
    <mergeCell ref="D82:E82"/>
    <mergeCell ref="F82:G82"/>
    <mergeCell ref="D83:E83"/>
    <mergeCell ref="F83:G83"/>
    <mergeCell ref="D84:E84"/>
    <mergeCell ref="F84:G84"/>
    <mergeCell ref="D79:E79"/>
    <mergeCell ref="F79:G79"/>
    <mergeCell ref="D80:E80"/>
    <mergeCell ref="F80:G80"/>
    <mergeCell ref="D81:E81"/>
    <mergeCell ref="F81:G81"/>
    <mergeCell ref="D88:E88"/>
    <mergeCell ref="F88:G88"/>
    <mergeCell ref="D89:E89"/>
    <mergeCell ref="F89:G89"/>
    <mergeCell ref="D90:E90"/>
    <mergeCell ref="F90:G90"/>
    <mergeCell ref="D85:E85"/>
    <mergeCell ref="F85:G85"/>
    <mergeCell ref="D86:E86"/>
    <mergeCell ref="F86:G86"/>
    <mergeCell ref="D87:E87"/>
    <mergeCell ref="F87:G87"/>
    <mergeCell ref="D94:E94"/>
    <mergeCell ref="F94:G94"/>
    <mergeCell ref="D95:E95"/>
    <mergeCell ref="F95:G95"/>
    <mergeCell ref="D96:E96"/>
    <mergeCell ref="F96:G96"/>
    <mergeCell ref="D91:E91"/>
    <mergeCell ref="F91:G91"/>
    <mergeCell ref="D92:E92"/>
    <mergeCell ref="F92:G92"/>
    <mergeCell ref="D93:E93"/>
    <mergeCell ref="F93:G93"/>
    <mergeCell ref="D100:E100"/>
    <mergeCell ref="F100:G100"/>
    <mergeCell ref="D101:E101"/>
    <mergeCell ref="F101:G101"/>
    <mergeCell ref="D102:E102"/>
    <mergeCell ref="F102:G102"/>
    <mergeCell ref="D97:E97"/>
    <mergeCell ref="F97:G97"/>
    <mergeCell ref="D98:E98"/>
    <mergeCell ref="F98:G98"/>
    <mergeCell ref="D99:E99"/>
    <mergeCell ref="F99:G99"/>
    <mergeCell ref="D106:E106"/>
    <mergeCell ref="F106:G106"/>
    <mergeCell ref="D107:E107"/>
    <mergeCell ref="F107:G107"/>
    <mergeCell ref="D108:E108"/>
    <mergeCell ref="F108:G108"/>
    <mergeCell ref="D103:E103"/>
    <mergeCell ref="F103:G103"/>
    <mergeCell ref="D104:E104"/>
    <mergeCell ref="F104:G104"/>
    <mergeCell ref="D105:E105"/>
    <mergeCell ref="F105:G105"/>
    <mergeCell ref="D112:E112"/>
    <mergeCell ref="F112:G112"/>
    <mergeCell ref="D113:E113"/>
    <mergeCell ref="F113:G113"/>
    <mergeCell ref="D114:E114"/>
    <mergeCell ref="F114:G114"/>
    <mergeCell ref="D109:E109"/>
    <mergeCell ref="F109:G109"/>
    <mergeCell ref="D110:E110"/>
    <mergeCell ref="F110:G110"/>
    <mergeCell ref="D111:E111"/>
    <mergeCell ref="F111:G111"/>
    <mergeCell ref="D118:E118"/>
    <mergeCell ref="F118:G118"/>
    <mergeCell ref="D119:E119"/>
    <mergeCell ref="F119:G119"/>
    <mergeCell ref="D120:E120"/>
    <mergeCell ref="F120:G120"/>
    <mergeCell ref="D115:E115"/>
    <mergeCell ref="F115:G115"/>
    <mergeCell ref="D116:E116"/>
    <mergeCell ref="F116:G116"/>
    <mergeCell ref="D117:E117"/>
    <mergeCell ref="F117:G117"/>
    <mergeCell ref="D124:E124"/>
    <mergeCell ref="F124:G124"/>
    <mergeCell ref="D125:E125"/>
    <mergeCell ref="F125:G125"/>
    <mergeCell ref="D126:E126"/>
    <mergeCell ref="F126:G126"/>
    <mergeCell ref="D121:E121"/>
    <mergeCell ref="F121:G121"/>
    <mergeCell ref="D122:E122"/>
    <mergeCell ref="F122:G122"/>
    <mergeCell ref="D123:E123"/>
    <mergeCell ref="F123:G123"/>
    <mergeCell ref="D130:E130"/>
    <mergeCell ref="F130:G130"/>
    <mergeCell ref="D131:E131"/>
    <mergeCell ref="F131:G131"/>
    <mergeCell ref="D132:E132"/>
    <mergeCell ref="F132:G132"/>
    <mergeCell ref="D127:E127"/>
    <mergeCell ref="F127:G127"/>
    <mergeCell ref="D128:E128"/>
    <mergeCell ref="F128:G128"/>
    <mergeCell ref="D129:E129"/>
    <mergeCell ref="F129:G129"/>
    <mergeCell ref="D136:E136"/>
    <mergeCell ref="F136:G136"/>
    <mergeCell ref="D137:E137"/>
    <mergeCell ref="F137:G137"/>
    <mergeCell ref="D138:E138"/>
    <mergeCell ref="F138:G138"/>
    <mergeCell ref="D133:E133"/>
    <mergeCell ref="F133:G133"/>
    <mergeCell ref="D134:E134"/>
    <mergeCell ref="F134:G134"/>
    <mergeCell ref="D135:E135"/>
    <mergeCell ref="F135:G135"/>
    <mergeCell ref="D142:E142"/>
    <mergeCell ref="F142:G142"/>
    <mergeCell ref="D143:E143"/>
    <mergeCell ref="F143:G143"/>
    <mergeCell ref="D144:E144"/>
    <mergeCell ref="F144:G144"/>
    <mergeCell ref="D139:E139"/>
    <mergeCell ref="F139:G139"/>
    <mergeCell ref="D140:E140"/>
    <mergeCell ref="F140:G140"/>
    <mergeCell ref="D141:E141"/>
    <mergeCell ref="F141:G141"/>
    <mergeCell ref="D148:E148"/>
    <mergeCell ref="F148:G148"/>
    <mergeCell ref="D149:E149"/>
    <mergeCell ref="F149:G149"/>
    <mergeCell ref="D150:E150"/>
    <mergeCell ref="F150:G150"/>
    <mergeCell ref="D145:E145"/>
    <mergeCell ref="F145:G145"/>
    <mergeCell ref="D146:E146"/>
    <mergeCell ref="F146:G146"/>
    <mergeCell ref="D147:E147"/>
    <mergeCell ref="F147:G147"/>
    <mergeCell ref="D154:E154"/>
    <mergeCell ref="F154:G154"/>
    <mergeCell ref="D155:E155"/>
    <mergeCell ref="F155:G155"/>
    <mergeCell ref="D156:E156"/>
    <mergeCell ref="F156:G156"/>
    <mergeCell ref="D151:E151"/>
    <mergeCell ref="F151:G151"/>
    <mergeCell ref="D152:E152"/>
    <mergeCell ref="F152:G152"/>
    <mergeCell ref="D153:E153"/>
    <mergeCell ref="F153:G153"/>
    <mergeCell ref="D160:E160"/>
    <mergeCell ref="F160:G160"/>
    <mergeCell ref="D161:E161"/>
    <mergeCell ref="F161:G161"/>
    <mergeCell ref="D157:E157"/>
    <mergeCell ref="F157:G157"/>
    <mergeCell ref="D158:E158"/>
    <mergeCell ref="F158:G158"/>
    <mergeCell ref="D159:E159"/>
    <mergeCell ref="F159:G159"/>
  </mergeCells>
  <phoneticPr fontId="6"/>
  <printOptions horizontalCentered="1"/>
  <pageMargins left="0" right="0" top="0.31496062992125984" bottom="0.19685039370078741" header="0" footer="0"/>
  <pageSetup paperSize="9" scale="9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E5FF"/>
  </sheetPr>
  <dimension ref="A1:L174"/>
  <sheetViews>
    <sheetView workbookViewId="0">
      <selection activeCell="E3" sqref="E3:G4"/>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17.625" style="35" customWidth="1"/>
    <col min="7" max="7" width="5.125" style="35" customWidth="1"/>
    <col min="8" max="16384" width="8.875" style="35"/>
  </cols>
  <sheetData>
    <row r="1" spans="1:12" ht="21.6" customHeight="1">
      <c r="B1" s="34"/>
      <c r="D1" s="34"/>
      <c r="E1" s="34"/>
      <c r="F1" s="34"/>
      <c r="G1" s="36" t="s">
        <v>319</v>
      </c>
    </row>
    <row r="2" spans="1:12" ht="20.25" customHeight="1">
      <c r="B2" s="34" t="s">
        <v>320</v>
      </c>
      <c r="D2" s="34"/>
      <c r="E2" s="34"/>
      <c r="F2" s="37"/>
      <c r="G2" s="36"/>
    </row>
    <row r="3" spans="1:12" ht="22.5" customHeight="1">
      <c r="A3" s="37"/>
      <c r="B3" s="34"/>
      <c r="C3" s="34"/>
      <c r="D3" s="71" t="s">
        <v>88</v>
      </c>
      <c r="E3" s="402"/>
      <c r="F3" s="402"/>
      <c r="G3" s="39"/>
      <c r="H3" s="40"/>
      <c r="I3" s="40"/>
    </row>
    <row r="4" spans="1:12" ht="22.5" customHeight="1">
      <c r="D4" s="71" t="s">
        <v>89</v>
      </c>
      <c r="E4" s="403"/>
      <c r="F4" s="403"/>
      <c r="H4" s="41"/>
      <c r="I4" s="41"/>
      <c r="J4" s="41"/>
      <c r="K4" s="41"/>
      <c r="L4" s="41"/>
    </row>
    <row r="5" spans="1:12" ht="5.85" customHeight="1">
      <c r="D5" s="38"/>
      <c r="H5" s="41"/>
      <c r="I5" s="41"/>
      <c r="J5" s="41"/>
      <c r="K5" s="41"/>
      <c r="L5" s="41"/>
    </row>
    <row r="6" spans="1:12" ht="18" customHeight="1">
      <c r="A6" s="42" t="s">
        <v>176</v>
      </c>
      <c r="B6" s="43" t="s">
        <v>91</v>
      </c>
      <c r="C6" s="44" t="s">
        <v>92</v>
      </c>
      <c r="D6" s="404" t="s">
        <v>93</v>
      </c>
      <c r="E6" s="405"/>
      <c r="F6" s="404" t="s">
        <v>94</v>
      </c>
      <c r="G6" s="406"/>
    </row>
    <row r="7" spans="1:12" ht="18.95" customHeight="1">
      <c r="A7" s="72">
        <v>1</v>
      </c>
      <c r="B7" s="46"/>
      <c r="C7" s="47" t="s">
        <v>96</v>
      </c>
      <c r="D7" s="397" t="s">
        <v>97</v>
      </c>
      <c r="E7" s="398"/>
      <c r="F7" s="397"/>
      <c r="G7" s="399"/>
    </row>
    <row r="8" spans="1:12" ht="18.95" customHeight="1">
      <c r="A8" s="48">
        <v>2</v>
      </c>
      <c r="B8" s="49"/>
      <c r="C8" s="50" t="s">
        <v>96</v>
      </c>
      <c r="D8" s="391" t="s">
        <v>97</v>
      </c>
      <c r="E8" s="392"/>
      <c r="F8" s="391"/>
      <c r="G8" s="393"/>
    </row>
    <row r="9" spans="1:12" ht="18.95" customHeight="1">
      <c r="A9" s="48">
        <v>3</v>
      </c>
      <c r="B9" s="49"/>
      <c r="C9" s="50" t="s">
        <v>96</v>
      </c>
      <c r="D9" s="391" t="s">
        <v>97</v>
      </c>
      <c r="E9" s="392"/>
      <c r="F9" s="391"/>
      <c r="G9" s="393"/>
    </row>
    <row r="10" spans="1:12" ht="18.95" customHeight="1">
      <c r="A10" s="48">
        <v>4</v>
      </c>
      <c r="B10" s="49"/>
      <c r="C10" s="50" t="s">
        <v>96</v>
      </c>
      <c r="D10" s="391" t="s">
        <v>97</v>
      </c>
      <c r="E10" s="392"/>
      <c r="F10" s="391"/>
      <c r="G10" s="393"/>
    </row>
    <row r="11" spans="1:12" ht="18.95" customHeight="1">
      <c r="A11" s="48">
        <v>5</v>
      </c>
      <c r="B11" s="49"/>
      <c r="C11" s="50" t="s">
        <v>96</v>
      </c>
      <c r="D11" s="391" t="s">
        <v>97</v>
      </c>
      <c r="E11" s="392"/>
      <c r="F11" s="391"/>
      <c r="G11" s="393"/>
    </row>
    <row r="12" spans="1:12" ht="18.95" customHeight="1">
      <c r="A12" s="48">
        <v>6</v>
      </c>
      <c r="B12" s="49"/>
      <c r="C12" s="50" t="s">
        <v>96</v>
      </c>
      <c r="D12" s="391" t="s">
        <v>97</v>
      </c>
      <c r="E12" s="392"/>
      <c r="F12" s="391"/>
      <c r="G12" s="393"/>
    </row>
    <row r="13" spans="1:12" ht="18.95" customHeight="1">
      <c r="A13" s="48">
        <v>7</v>
      </c>
      <c r="B13" s="49"/>
      <c r="C13" s="50" t="s">
        <v>96</v>
      </c>
      <c r="D13" s="391" t="s">
        <v>97</v>
      </c>
      <c r="E13" s="392"/>
      <c r="F13" s="391"/>
      <c r="G13" s="393"/>
    </row>
    <row r="14" spans="1:12" ht="18.95" customHeight="1">
      <c r="A14" s="48">
        <v>8</v>
      </c>
      <c r="B14" s="49"/>
      <c r="C14" s="50" t="s">
        <v>96</v>
      </c>
      <c r="D14" s="391" t="s">
        <v>97</v>
      </c>
      <c r="E14" s="392"/>
      <c r="F14" s="391"/>
      <c r="G14" s="393"/>
    </row>
    <row r="15" spans="1:12" ht="18.95" customHeight="1">
      <c r="A15" s="48">
        <v>9</v>
      </c>
      <c r="B15" s="49"/>
      <c r="C15" s="50" t="s">
        <v>96</v>
      </c>
      <c r="D15" s="391" t="s">
        <v>97</v>
      </c>
      <c r="E15" s="392"/>
      <c r="F15" s="391"/>
      <c r="G15" s="393"/>
    </row>
    <row r="16" spans="1:12" ht="18.95" customHeight="1">
      <c r="A16" s="48">
        <v>10</v>
      </c>
      <c r="B16" s="49"/>
      <c r="C16" s="50" t="s">
        <v>96</v>
      </c>
      <c r="D16" s="391" t="s">
        <v>97</v>
      </c>
      <c r="E16" s="392"/>
      <c r="F16" s="391"/>
      <c r="G16" s="393"/>
    </row>
    <row r="17" spans="1:7" ht="18.95" customHeight="1">
      <c r="A17" s="48">
        <v>11</v>
      </c>
      <c r="B17" s="49"/>
      <c r="C17" s="50" t="s">
        <v>96</v>
      </c>
      <c r="D17" s="391" t="s">
        <v>97</v>
      </c>
      <c r="E17" s="392"/>
      <c r="F17" s="391"/>
      <c r="G17" s="393"/>
    </row>
    <row r="18" spans="1:7" ht="18.95" customHeight="1">
      <c r="A18" s="48">
        <v>12</v>
      </c>
      <c r="B18" s="49"/>
      <c r="C18" s="50" t="s">
        <v>96</v>
      </c>
      <c r="D18" s="391" t="s">
        <v>97</v>
      </c>
      <c r="E18" s="392"/>
      <c r="F18" s="391"/>
      <c r="G18" s="393"/>
    </row>
    <row r="19" spans="1:7" ht="18.95" customHeight="1">
      <c r="A19" s="48">
        <v>13</v>
      </c>
      <c r="B19" s="49"/>
      <c r="C19" s="50" t="s">
        <v>96</v>
      </c>
      <c r="D19" s="391" t="s">
        <v>97</v>
      </c>
      <c r="E19" s="392"/>
      <c r="F19" s="391"/>
      <c r="G19" s="393"/>
    </row>
    <row r="20" spans="1:7" ht="18.95" customHeight="1">
      <c r="A20" s="48">
        <v>14</v>
      </c>
      <c r="B20" s="49"/>
      <c r="C20" s="50" t="s">
        <v>96</v>
      </c>
      <c r="D20" s="391" t="s">
        <v>97</v>
      </c>
      <c r="E20" s="392"/>
      <c r="F20" s="391"/>
      <c r="G20" s="393"/>
    </row>
    <row r="21" spans="1:7" ht="18.95" customHeight="1">
      <c r="A21" s="48">
        <v>15</v>
      </c>
      <c r="B21" s="49"/>
      <c r="C21" s="50" t="s">
        <v>96</v>
      </c>
      <c r="D21" s="391" t="s">
        <v>97</v>
      </c>
      <c r="E21" s="392"/>
      <c r="F21" s="391"/>
      <c r="G21" s="393"/>
    </row>
    <row r="22" spans="1:7" ht="18.95" customHeight="1">
      <c r="A22" s="48">
        <v>16</v>
      </c>
      <c r="B22" s="49"/>
      <c r="C22" s="50" t="s">
        <v>96</v>
      </c>
      <c r="D22" s="391" t="s">
        <v>97</v>
      </c>
      <c r="E22" s="392"/>
      <c r="F22" s="391"/>
      <c r="G22" s="393"/>
    </row>
    <row r="23" spans="1:7" ht="18.95" customHeight="1">
      <c r="A23" s="48">
        <v>17</v>
      </c>
      <c r="B23" s="49"/>
      <c r="C23" s="50" t="s">
        <v>96</v>
      </c>
      <c r="D23" s="391" t="s">
        <v>97</v>
      </c>
      <c r="E23" s="392"/>
      <c r="F23" s="391"/>
      <c r="G23" s="393"/>
    </row>
    <row r="24" spans="1:7" ht="18.95" customHeight="1">
      <c r="A24" s="48">
        <v>18</v>
      </c>
      <c r="B24" s="49"/>
      <c r="C24" s="50" t="s">
        <v>96</v>
      </c>
      <c r="D24" s="391" t="s">
        <v>97</v>
      </c>
      <c r="E24" s="392"/>
      <c r="F24" s="391"/>
      <c r="G24" s="393"/>
    </row>
    <row r="25" spans="1:7" ht="18.95" customHeight="1">
      <c r="A25" s="48">
        <v>19</v>
      </c>
      <c r="B25" s="49"/>
      <c r="C25" s="50" t="s">
        <v>96</v>
      </c>
      <c r="D25" s="391" t="s">
        <v>97</v>
      </c>
      <c r="E25" s="392"/>
      <c r="F25" s="391"/>
      <c r="G25" s="393"/>
    </row>
    <row r="26" spans="1:7" ht="18.95" customHeight="1">
      <c r="A26" s="48">
        <v>20</v>
      </c>
      <c r="B26" s="49"/>
      <c r="C26" s="50" t="s">
        <v>96</v>
      </c>
      <c r="D26" s="391" t="s">
        <v>97</v>
      </c>
      <c r="E26" s="392"/>
      <c r="F26" s="391"/>
      <c r="G26" s="393"/>
    </row>
    <row r="27" spans="1:7" ht="18.95" customHeight="1">
      <c r="A27" s="48">
        <v>21</v>
      </c>
      <c r="B27" s="49"/>
      <c r="C27" s="50" t="s">
        <v>96</v>
      </c>
      <c r="D27" s="391" t="s">
        <v>97</v>
      </c>
      <c r="E27" s="392"/>
      <c r="F27" s="391"/>
      <c r="G27" s="393"/>
    </row>
    <row r="28" spans="1:7" ht="18.95" customHeight="1">
      <c r="A28" s="48">
        <v>22</v>
      </c>
      <c r="B28" s="49"/>
      <c r="C28" s="50" t="s">
        <v>96</v>
      </c>
      <c r="D28" s="391" t="s">
        <v>97</v>
      </c>
      <c r="E28" s="392"/>
      <c r="F28" s="391"/>
      <c r="G28" s="393"/>
    </row>
    <row r="29" spans="1:7" ht="18.95" customHeight="1">
      <c r="A29" s="48">
        <v>23</v>
      </c>
      <c r="B29" s="49"/>
      <c r="C29" s="50" t="s">
        <v>96</v>
      </c>
      <c r="D29" s="391" t="s">
        <v>97</v>
      </c>
      <c r="E29" s="392"/>
      <c r="F29" s="391"/>
      <c r="G29" s="393"/>
    </row>
    <row r="30" spans="1:7" ht="18.95" customHeight="1">
      <c r="A30" s="48">
        <v>24</v>
      </c>
      <c r="B30" s="49"/>
      <c r="C30" s="50" t="s">
        <v>96</v>
      </c>
      <c r="D30" s="391" t="s">
        <v>97</v>
      </c>
      <c r="E30" s="392"/>
      <c r="F30" s="391"/>
      <c r="G30" s="393"/>
    </row>
    <row r="31" spans="1:7" ht="18.95" customHeight="1">
      <c r="A31" s="48">
        <v>25</v>
      </c>
      <c r="B31" s="49"/>
      <c r="C31" s="50" t="s">
        <v>96</v>
      </c>
      <c r="D31" s="391" t="s">
        <v>97</v>
      </c>
      <c r="E31" s="392"/>
      <c r="F31" s="391"/>
      <c r="G31" s="393"/>
    </row>
    <row r="32" spans="1:7" ht="18.95" customHeight="1">
      <c r="A32" s="48">
        <v>26</v>
      </c>
      <c r="B32" s="49"/>
      <c r="C32" s="50" t="s">
        <v>96</v>
      </c>
      <c r="D32" s="391" t="s">
        <v>97</v>
      </c>
      <c r="E32" s="392"/>
      <c r="F32" s="391"/>
      <c r="G32" s="393"/>
    </row>
    <row r="33" spans="1:7" ht="18.95" customHeight="1">
      <c r="A33" s="48">
        <v>27</v>
      </c>
      <c r="B33" s="49"/>
      <c r="C33" s="50" t="s">
        <v>96</v>
      </c>
      <c r="D33" s="391" t="s">
        <v>97</v>
      </c>
      <c r="E33" s="392"/>
      <c r="F33" s="391"/>
      <c r="G33" s="393"/>
    </row>
    <row r="34" spans="1:7" ht="18.95" customHeight="1">
      <c r="A34" s="48">
        <v>28</v>
      </c>
      <c r="B34" s="49"/>
      <c r="C34" s="50" t="s">
        <v>96</v>
      </c>
      <c r="D34" s="391" t="s">
        <v>97</v>
      </c>
      <c r="E34" s="392"/>
      <c r="F34" s="391"/>
      <c r="G34" s="393"/>
    </row>
    <row r="35" spans="1:7" ht="18.95" customHeight="1">
      <c r="A35" s="48">
        <v>29</v>
      </c>
      <c r="B35" s="49"/>
      <c r="C35" s="50" t="s">
        <v>96</v>
      </c>
      <c r="D35" s="391" t="s">
        <v>97</v>
      </c>
      <c r="E35" s="392"/>
      <c r="F35" s="391"/>
      <c r="G35" s="393"/>
    </row>
    <row r="36" spans="1:7" ht="18.95" customHeight="1">
      <c r="A36" s="48">
        <v>30</v>
      </c>
      <c r="B36" s="49"/>
      <c r="C36" s="50" t="s">
        <v>96</v>
      </c>
      <c r="D36" s="391" t="s">
        <v>97</v>
      </c>
      <c r="E36" s="392"/>
      <c r="F36" s="391"/>
      <c r="G36" s="393"/>
    </row>
    <row r="37" spans="1:7" ht="18.95" customHeight="1">
      <c r="A37" s="48">
        <v>31</v>
      </c>
      <c r="B37" s="49"/>
      <c r="C37" s="50" t="s">
        <v>96</v>
      </c>
      <c r="D37" s="391" t="s">
        <v>97</v>
      </c>
      <c r="E37" s="392"/>
      <c r="F37" s="391"/>
      <c r="G37" s="393"/>
    </row>
    <row r="38" spans="1:7" ht="18.95" customHeight="1">
      <c r="A38" s="48">
        <v>32</v>
      </c>
      <c r="B38" s="49"/>
      <c r="C38" s="50" t="s">
        <v>96</v>
      </c>
      <c r="D38" s="391" t="s">
        <v>97</v>
      </c>
      <c r="E38" s="392"/>
      <c r="F38" s="391"/>
      <c r="G38" s="393"/>
    </row>
    <row r="39" spans="1:7" ht="18.95" customHeight="1">
      <c r="A39" s="48">
        <v>33</v>
      </c>
      <c r="B39" s="49"/>
      <c r="C39" s="50" t="s">
        <v>96</v>
      </c>
      <c r="D39" s="391" t="s">
        <v>97</v>
      </c>
      <c r="E39" s="392"/>
      <c r="F39" s="391"/>
      <c r="G39" s="393"/>
    </row>
    <row r="40" spans="1:7" ht="18.95" customHeight="1">
      <c r="A40" s="48">
        <v>34</v>
      </c>
      <c r="B40" s="49"/>
      <c r="C40" s="50" t="s">
        <v>96</v>
      </c>
      <c r="D40" s="391" t="s">
        <v>97</v>
      </c>
      <c r="E40" s="392"/>
      <c r="F40" s="391"/>
      <c r="G40" s="393"/>
    </row>
    <row r="41" spans="1:7" ht="18.95" customHeight="1">
      <c r="A41" s="48">
        <v>35</v>
      </c>
      <c r="B41" s="49"/>
      <c r="C41" s="50" t="s">
        <v>96</v>
      </c>
      <c r="D41" s="391" t="s">
        <v>97</v>
      </c>
      <c r="E41" s="392"/>
      <c r="F41" s="391"/>
      <c r="G41" s="393"/>
    </row>
    <row r="42" spans="1:7" ht="18.95" customHeight="1">
      <c r="A42" s="48">
        <v>36</v>
      </c>
      <c r="B42" s="49"/>
      <c r="C42" s="50" t="s">
        <v>96</v>
      </c>
      <c r="D42" s="391" t="s">
        <v>97</v>
      </c>
      <c r="E42" s="392"/>
      <c r="F42" s="391"/>
      <c r="G42" s="393"/>
    </row>
    <row r="43" spans="1:7" ht="18.95" customHeight="1">
      <c r="A43" s="48">
        <v>37</v>
      </c>
      <c r="B43" s="49"/>
      <c r="C43" s="50" t="s">
        <v>96</v>
      </c>
      <c r="D43" s="391" t="s">
        <v>97</v>
      </c>
      <c r="E43" s="392"/>
      <c r="F43" s="391"/>
      <c r="G43" s="393"/>
    </row>
    <row r="44" spans="1:7" ht="18.95" customHeight="1">
      <c r="A44" s="48">
        <v>38</v>
      </c>
      <c r="B44" s="49"/>
      <c r="C44" s="50" t="s">
        <v>96</v>
      </c>
      <c r="D44" s="391" t="s">
        <v>97</v>
      </c>
      <c r="E44" s="392"/>
      <c r="F44" s="391"/>
      <c r="G44" s="393"/>
    </row>
    <row r="45" spans="1:7" ht="18.95" customHeight="1">
      <c r="A45" s="48">
        <v>39</v>
      </c>
      <c r="B45" s="49"/>
      <c r="C45" s="50" t="s">
        <v>96</v>
      </c>
      <c r="D45" s="391" t="s">
        <v>97</v>
      </c>
      <c r="E45" s="392"/>
      <c r="F45" s="391"/>
      <c r="G45" s="393"/>
    </row>
    <row r="46" spans="1:7" ht="18.95" customHeight="1">
      <c r="A46" s="48">
        <v>40</v>
      </c>
      <c r="B46" s="49"/>
      <c r="C46" s="50" t="s">
        <v>96</v>
      </c>
      <c r="D46" s="391" t="s">
        <v>97</v>
      </c>
      <c r="E46" s="392"/>
      <c r="F46" s="391"/>
      <c r="G46" s="393"/>
    </row>
    <row r="47" spans="1:7" ht="18.95" customHeight="1">
      <c r="A47" s="48">
        <v>41</v>
      </c>
      <c r="B47" s="49"/>
      <c r="C47" s="50" t="s">
        <v>96</v>
      </c>
      <c r="D47" s="391" t="s">
        <v>97</v>
      </c>
      <c r="E47" s="392"/>
      <c r="F47" s="391"/>
      <c r="G47" s="393"/>
    </row>
    <row r="48" spans="1:7" ht="18.95" customHeight="1">
      <c r="A48" s="48">
        <v>42</v>
      </c>
      <c r="B48" s="49"/>
      <c r="C48" s="50" t="s">
        <v>96</v>
      </c>
      <c r="D48" s="391" t="s">
        <v>97</v>
      </c>
      <c r="E48" s="392"/>
      <c r="F48" s="391"/>
      <c r="G48" s="393"/>
    </row>
    <row r="49" spans="1:7" ht="18.95" customHeight="1">
      <c r="A49" s="48">
        <v>43</v>
      </c>
      <c r="B49" s="49"/>
      <c r="C49" s="50" t="s">
        <v>96</v>
      </c>
      <c r="D49" s="391" t="s">
        <v>97</v>
      </c>
      <c r="E49" s="392"/>
      <c r="F49" s="391"/>
      <c r="G49" s="393"/>
    </row>
    <row r="50" spans="1:7" ht="18.95" customHeight="1">
      <c r="A50" s="48">
        <v>44</v>
      </c>
      <c r="B50" s="49"/>
      <c r="C50" s="50" t="s">
        <v>96</v>
      </c>
      <c r="D50" s="391" t="s">
        <v>97</v>
      </c>
      <c r="E50" s="392"/>
      <c r="F50" s="391"/>
      <c r="G50" s="393"/>
    </row>
    <row r="51" spans="1:7" ht="18.95" customHeight="1">
      <c r="A51" s="48">
        <v>45</v>
      </c>
      <c r="B51" s="49"/>
      <c r="C51" s="50" t="s">
        <v>96</v>
      </c>
      <c r="D51" s="391" t="s">
        <v>97</v>
      </c>
      <c r="E51" s="392"/>
      <c r="F51" s="391"/>
      <c r="G51" s="393"/>
    </row>
    <row r="52" spans="1:7" ht="18.95" customHeight="1">
      <c r="A52" s="48">
        <v>46</v>
      </c>
      <c r="B52" s="49"/>
      <c r="C52" s="50" t="s">
        <v>96</v>
      </c>
      <c r="D52" s="391" t="s">
        <v>97</v>
      </c>
      <c r="E52" s="392"/>
      <c r="F52" s="391"/>
      <c r="G52" s="393"/>
    </row>
    <row r="53" spans="1:7" ht="18.95" customHeight="1">
      <c r="A53" s="48">
        <v>47</v>
      </c>
      <c r="B53" s="49"/>
      <c r="C53" s="50" t="s">
        <v>96</v>
      </c>
      <c r="D53" s="391" t="s">
        <v>97</v>
      </c>
      <c r="E53" s="392"/>
      <c r="F53" s="391"/>
      <c r="G53" s="393"/>
    </row>
    <row r="54" spans="1:7" ht="18.95" customHeight="1">
      <c r="A54" s="48">
        <v>48</v>
      </c>
      <c r="B54" s="49"/>
      <c r="C54" s="50" t="s">
        <v>96</v>
      </c>
      <c r="D54" s="391" t="s">
        <v>97</v>
      </c>
      <c r="E54" s="392"/>
      <c r="F54" s="391"/>
      <c r="G54" s="393"/>
    </row>
    <row r="55" spans="1:7" ht="18.95" customHeight="1">
      <c r="A55" s="48">
        <v>49</v>
      </c>
      <c r="B55" s="49"/>
      <c r="C55" s="50" t="s">
        <v>96</v>
      </c>
      <c r="D55" s="391" t="s">
        <v>97</v>
      </c>
      <c r="E55" s="392"/>
      <c r="F55" s="391"/>
      <c r="G55" s="393"/>
    </row>
    <row r="56" spans="1:7" ht="18.95" customHeight="1">
      <c r="A56" s="48">
        <v>50</v>
      </c>
      <c r="B56" s="49"/>
      <c r="C56" s="50" t="s">
        <v>96</v>
      </c>
      <c r="D56" s="391" t="s">
        <v>97</v>
      </c>
      <c r="E56" s="392"/>
      <c r="F56" s="391"/>
      <c r="G56" s="393"/>
    </row>
    <row r="57" spans="1:7" ht="18.95" customHeight="1">
      <c r="A57" s="48">
        <v>51</v>
      </c>
      <c r="B57" s="49"/>
      <c r="C57" s="50" t="s">
        <v>96</v>
      </c>
      <c r="D57" s="391" t="s">
        <v>97</v>
      </c>
      <c r="E57" s="392"/>
      <c r="F57" s="391"/>
      <c r="G57" s="393"/>
    </row>
    <row r="58" spans="1:7" ht="18.95" customHeight="1">
      <c r="A58" s="48">
        <v>52</v>
      </c>
      <c r="B58" s="49"/>
      <c r="C58" s="50" t="s">
        <v>96</v>
      </c>
      <c r="D58" s="391" t="s">
        <v>97</v>
      </c>
      <c r="E58" s="392"/>
      <c r="F58" s="391"/>
      <c r="G58" s="393"/>
    </row>
    <row r="59" spans="1:7" ht="18.95" customHeight="1">
      <c r="A59" s="48">
        <v>53</v>
      </c>
      <c r="B59" s="49"/>
      <c r="C59" s="50" t="s">
        <v>96</v>
      </c>
      <c r="D59" s="391" t="s">
        <v>97</v>
      </c>
      <c r="E59" s="392"/>
      <c r="F59" s="391"/>
      <c r="G59" s="393"/>
    </row>
    <row r="60" spans="1:7" ht="18.95" customHeight="1">
      <c r="A60" s="48">
        <v>54</v>
      </c>
      <c r="B60" s="49"/>
      <c r="C60" s="50" t="s">
        <v>96</v>
      </c>
      <c r="D60" s="391" t="s">
        <v>97</v>
      </c>
      <c r="E60" s="392"/>
      <c r="F60" s="391"/>
      <c r="G60" s="393"/>
    </row>
    <row r="61" spans="1:7" ht="18.95" customHeight="1">
      <c r="A61" s="48">
        <v>55</v>
      </c>
      <c r="B61" s="49"/>
      <c r="C61" s="50" t="s">
        <v>96</v>
      </c>
      <c r="D61" s="391" t="s">
        <v>97</v>
      </c>
      <c r="E61" s="392"/>
      <c r="F61" s="391"/>
      <c r="G61" s="393"/>
    </row>
    <row r="62" spans="1:7" ht="18.95" customHeight="1">
      <c r="A62" s="48">
        <v>56</v>
      </c>
      <c r="B62" s="49"/>
      <c r="C62" s="50" t="s">
        <v>96</v>
      </c>
      <c r="D62" s="391" t="s">
        <v>97</v>
      </c>
      <c r="E62" s="392"/>
      <c r="F62" s="391"/>
      <c r="G62" s="393"/>
    </row>
    <row r="63" spans="1:7" ht="18.95" customHeight="1">
      <c r="A63" s="48">
        <v>57</v>
      </c>
      <c r="B63" s="49"/>
      <c r="C63" s="50" t="s">
        <v>96</v>
      </c>
      <c r="D63" s="391" t="s">
        <v>97</v>
      </c>
      <c r="E63" s="392"/>
      <c r="F63" s="391"/>
      <c r="G63" s="393"/>
    </row>
    <row r="64" spans="1:7" ht="18.95" customHeight="1">
      <c r="A64" s="48">
        <v>58</v>
      </c>
      <c r="B64" s="49"/>
      <c r="C64" s="50" t="s">
        <v>96</v>
      </c>
      <c r="D64" s="391" t="s">
        <v>97</v>
      </c>
      <c r="E64" s="392"/>
      <c r="F64" s="391"/>
      <c r="G64" s="393"/>
    </row>
    <row r="65" spans="1:7" ht="18.95" customHeight="1">
      <c r="A65" s="48">
        <v>59</v>
      </c>
      <c r="B65" s="49"/>
      <c r="C65" s="50" t="s">
        <v>96</v>
      </c>
      <c r="D65" s="391" t="s">
        <v>97</v>
      </c>
      <c r="E65" s="392"/>
      <c r="F65" s="391"/>
      <c r="G65" s="393"/>
    </row>
    <row r="66" spans="1:7" ht="18.95" customHeight="1">
      <c r="A66" s="48">
        <v>60</v>
      </c>
      <c r="B66" s="49"/>
      <c r="C66" s="50" t="s">
        <v>96</v>
      </c>
      <c r="D66" s="391" t="s">
        <v>97</v>
      </c>
      <c r="E66" s="392"/>
      <c r="F66" s="391"/>
      <c r="G66" s="393"/>
    </row>
    <row r="67" spans="1:7" ht="18.95" customHeight="1">
      <c r="A67" s="48">
        <v>61</v>
      </c>
      <c r="B67" s="49"/>
      <c r="C67" s="50" t="s">
        <v>96</v>
      </c>
      <c r="D67" s="391" t="s">
        <v>97</v>
      </c>
      <c r="E67" s="392"/>
      <c r="F67" s="391"/>
      <c r="G67" s="393"/>
    </row>
    <row r="68" spans="1:7" ht="18.95" customHeight="1">
      <c r="A68" s="48">
        <v>62</v>
      </c>
      <c r="B68" s="49"/>
      <c r="C68" s="50" t="s">
        <v>96</v>
      </c>
      <c r="D68" s="391" t="s">
        <v>97</v>
      </c>
      <c r="E68" s="392"/>
      <c r="F68" s="391"/>
      <c r="G68" s="393"/>
    </row>
    <row r="69" spans="1:7" ht="18.95" customHeight="1">
      <c r="A69" s="48">
        <v>63</v>
      </c>
      <c r="B69" s="49"/>
      <c r="C69" s="50" t="s">
        <v>96</v>
      </c>
      <c r="D69" s="391" t="s">
        <v>97</v>
      </c>
      <c r="E69" s="392"/>
      <c r="F69" s="391"/>
      <c r="G69" s="393"/>
    </row>
    <row r="70" spans="1:7" ht="18.95" customHeight="1">
      <c r="A70" s="48">
        <v>64</v>
      </c>
      <c r="B70" s="49"/>
      <c r="C70" s="50" t="s">
        <v>96</v>
      </c>
      <c r="D70" s="391" t="s">
        <v>97</v>
      </c>
      <c r="E70" s="392"/>
      <c r="F70" s="391"/>
      <c r="G70" s="393"/>
    </row>
    <row r="71" spans="1:7" ht="18.95" customHeight="1">
      <c r="A71" s="48">
        <v>65</v>
      </c>
      <c r="B71" s="49"/>
      <c r="C71" s="50" t="s">
        <v>96</v>
      </c>
      <c r="D71" s="391" t="s">
        <v>97</v>
      </c>
      <c r="E71" s="392"/>
      <c r="F71" s="391"/>
      <c r="G71" s="393"/>
    </row>
    <row r="72" spans="1:7" ht="18.95" customHeight="1">
      <c r="A72" s="48">
        <v>66</v>
      </c>
      <c r="B72" s="49"/>
      <c r="C72" s="50" t="s">
        <v>96</v>
      </c>
      <c r="D72" s="391" t="s">
        <v>97</v>
      </c>
      <c r="E72" s="392"/>
      <c r="F72" s="391"/>
      <c r="G72" s="393"/>
    </row>
    <row r="73" spans="1:7" ht="18.95" customHeight="1">
      <c r="A73" s="48">
        <v>67</v>
      </c>
      <c r="B73" s="49"/>
      <c r="C73" s="50" t="s">
        <v>96</v>
      </c>
      <c r="D73" s="391" t="s">
        <v>97</v>
      </c>
      <c r="E73" s="392"/>
      <c r="F73" s="391"/>
      <c r="G73" s="393"/>
    </row>
    <row r="74" spans="1:7" ht="18.95" customHeight="1">
      <c r="A74" s="48">
        <v>68</v>
      </c>
      <c r="B74" s="49"/>
      <c r="C74" s="50" t="s">
        <v>96</v>
      </c>
      <c r="D74" s="391" t="s">
        <v>97</v>
      </c>
      <c r="E74" s="392"/>
      <c r="F74" s="391"/>
      <c r="G74" s="393"/>
    </row>
    <row r="75" spans="1:7" ht="18.95" customHeight="1">
      <c r="A75" s="48">
        <v>69</v>
      </c>
      <c r="B75" s="49"/>
      <c r="C75" s="50" t="s">
        <v>96</v>
      </c>
      <c r="D75" s="391" t="s">
        <v>97</v>
      </c>
      <c r="E75" s="392"/>
      <c r="F75" s="391"/>
      <c r="G75" s="393"/>
    </row>
    <row r="76" spans="1:7" ht="18.95" customHeight="1">
      <c r="A76" s="48">
        <v>70</v>
      </c>
      <c r="B76" s="49"/>
      <c r="C76" s="50" t="s">
        <v>96</v>
      </c>
      <c r="D76" s="391" t="s">
        <v>97</v>
      </c>
      <c r="E76" s="392"/>
      <c r="F76" s="391"/>
      <c r="G76" s="393"/>
    </row>
    <row r="77" spans="1:7" ht="18.95" customHeight="1">
      <c r="A77" s="48">
        <v>71</v>
      </c>
      <c r="B77" s="49"/>
      <c r="C77" s="50" t="s">
        <v>96</v>
      </c>
      <c r="D77" s="391" t="s">
        <v>97</v>
      </c>
      <c r="E77" s="392"/>
      <c r="F77" s="391"/>
      <c r="G77" s="393"/>
    </row>
    <row r="78" spans="1:7" ht="18.95" customHeight="1">
      <c r="A78" s="48">
        <v>72</v>
      </c>
      <c r="B78" s="49"/>
      <c r="C78" s="50" t="s">
        <v>96</v>
      </c>
      <c r="D78" s="391" t="s">
        <v>97</v>
      </c>
      <c r="E78" s="392"/>
      <c r="F78" s="391"/>
      <c r="G78" s="393"/>
    </row>
    <row r="79" spans="1:7" ht="18.95" customHeight="1">
      <c r="A79" s="48">
        <v>73</v>
      </c>
      <c r="B79" s="49"/>
      <c r="C79" s="50" t="s">
        <v>96</v>
      </c>
      <c r="D79" s="391" t="s">
        <v>97</v>
      </c>
      <c r="E79" s="392"/>
      <c r="F79" s="391"/>
      <c r="G79" s="393"/>
    </row>
    <row r="80" spans="1:7" ht="18.95" customHeight="1">
      <c r="A80" s="48">
        <v>74</v>
      </c>
      <c r="B80" s="49"/>
      <c r="C80" s="50" t="s">
        <v>96</v>
      </c>
      <c r="D80" s="391" t="s">
        <v>97</v>
      </c>
      <c r="E80" s="392"/>
      <c r="F80" s="391"/>
      <c r="G80" s="393"/>
    </row>
    <row r="81" spans="1:7" ht="18.95" customHeight="1">
      <c r="A81" s="48">
        <v>75</v>
      </c>
      <c r="B81" s="49"/>
      <c r="C81" s="50" t="s">
        <v>96</v>
      </c>
      <c r="D81" s="391" t="s">
        <v>97</v>
      </c>
      <c r="E81" s="392"/>
      <c r="F81" s="391"/>
      <c r="G81" s="393"/>
    </row>
    <row r="82" spans="1:7" ht="18.95" customHeight="1">
      <c r="A82" s="48">
        <v>76</v>
      </c>
      <c r="B82" s="49"/>
      <c r="C82" s="50" t="s">
        <v>96</v>
      </c>
      <c r="D82" s="391" t="s">
        <v>97</v>
      </c>
      <c r="E82" s="392"/>
      <c r="F82" s="391"/>
      <c r="G82" s="393"/>
    </row>
    <row r="83" spans="1:7" ht="18.95" customHeight="1">
      <c r="A83" s="48">
        <v>77</v>
      </c>
      <c r="B83" s="49"/>
      <c r="C83" s="50" t="s">
        <v>96</v>
      </c>
      <c r="D83" s="391" t="s">
        <v>97</v>
      </c>
      <c r="E83" s="392"/>
      <c r="F83" s="391"/>
      <c r="G83" s="393"/>
    </row>
    <row r="84" spans="1:7" ht="18.95" customHeight="1">
      <c r="A84" s="48">
        <v>78</v>
      </c>
      <c r="B84" s="49"/>
      <c r="C84" s="50" t="s">
        <v>96</v>
      </c>
      <c r="D84" s="391" t="s">
        <v>97</v>
      </c>
      <c r="E84" s="392"/>
      <c r="F84" s="391"/>
      <c r="G84" s="393"/>
    </row>
    <row r="85" spans="1:7" ht="18.95" customHeight="1">
      <c r="A85" s="48">
        <v>79</v>
      </c>
      <c r="B85" s="49"/>
      <c r="C85" s="50" t="s">
        <v>96</v>
      </c>
      <c r="D85" s="391" t="s">
        <v>97</v>
      </c>
      <c r="E85" s="392"/>
      <c r="F85" s="391"/>
      <c r="G85" s="393"/>
    </row>
    <row r="86" spans="1:7" ht="18.95" customHeight="1">
      <c r="A86" s="48">
        <v>80</v>
      </c>
      <c r="B86" s="49"/>
      <c r="C86" s="50" t="s">
        <v>96</v>
      </c>
      <c r="D86" s="391" t="s">
        <v>97</v>
      </c>
      <c r="E86" s="392"/>
      <c r="F86" s="391"/>
      <c r="G86" s="393"/>
    </row>
    <row r="87" spans="1:7" ht="18.95" customHeight="1">
      <c r="A87" s="48">
        <v>81</v>
      </c>
      <c r="B87" s="49"/>
      <c r="C87" s="50" t="s">
        <v>96</v>
      </c>
      <c r="D87" s="391" t="s">
        <v>97</v>
      </c>
      <c r="E87" s="392"/>
      <c r="F87" s="391"/>
      <c r="G87" s="393"/>
    </row>
    <row r="88" spans="1:7" ht="18.95" customHeight="1">
      <c r="A88" s="48">
        <v>82</v>
      </c>
      <c r="B88" s="49"/>
      <c r="C88" s="50" t="s">
        <v>96</v>
      </c>
      <c r="D88" s="391" t="s">
        <v>97</v>
      </c>
      <c r="E88" s="392"/>
      <c r="F88" s="391"/>
      <c r="G88" s="393"/>
    </row>
    <row r="89" spans="1:7" ht="18.95" customHeight="1">
      <c r="A89" s="48">
        <v>83</v>
      </c>
      <c r="B89" s="49"/>
      <c r="C89" s="50" t="s">
        <v>96</v>
      </c>
      <c r="D89" s="391" t="s">
        <v>97</v>
      </c>
      <c r="E89" s="392"/>
      <c r="F89" s="391"/>
      <c r="G89" s="393"/>
    </row>
    <row r="90" spans="1:7" ht="18.95" customHeight="1">
      <c r="A90" s="48">
        <v>84</v>
      </c>
      <c r="B90" s="49"/>
      <c r="C90" s="50" t="s">
        <v>96</v>
      </c>
      <c r="D90" s="391" t="s">
        <v>97</v>
      </c>
      <c r="E90" s="392"/>
      <c r="F90" s="391"/>
      <c r="G90" s="393"/>
    </row>
    <row r="91" spans="1:7" ht="18.95" customHeight="1">
      <c r="A91" s="48">
        <v>85</v>
      </c>
      <c r="B91" s="49"/>
      <c r="C91" s="50" t="s">
        <v>96</v>
      </c>
      <c r="D91" s="391" t="s">
        <v>97</v>
      </c>
      <c r="E91" s="392"/>
      <c r="F91" s="391"/>
      <c r="G91" s="393"/>
    </row>
    <row r="92" spans="1:7" ht="18.95" customHeight="1">
      <c r="A92" s="48">
        <v>86</v>
      </c>
      <c r="B92" s="49"/>
      <c r="C92" s="50" t="s">
        <v>96</v>
      </c>
      <c r="D92" s="391" t="s">
        <v>97</v>
      </c>
      <c r="E92" s="392"/>
      <c r="F92" s="391"/>
      <c r="G92" s="393"/>
    </row>
    <row r="93" spans="1:7" ht="18.95" customHeight="1">
      <c r="A93" s="48">
        <v>87</v>
      </c>
      <c r="B93" s="49"/>
      <c r="C93" s="50" t="s">
        <v>96</v>
      </c>
      <c r="D93" s="391" t="s">
        <v>97</v>
      </c>
      <c r="E93" s="392"/>
      <c r="F93" s="391"/>
      <c r="G93" s="393"/>
    </row>
    <row r="94" spans="1:7" ht="18.95" customHeight="1">
      <c r="A94" s="48">
        <v>88</v>
      </c>
      <c r="B94" s="49"/>
      <c r="C94" s="50" t="s">
        <v>96</v>
      </c>
      <c r="D94" s="391" t="s">
        <v>97</v>
      </c>
      <c r="E94" s="392"/>
      <c r="F94" s="391"/>
      <c r="G94" s="393"/>
    </row>
    <row r="95" spans="1:7" ht="18.95" customHeight="1">
      <c r="A95" s="48">
        <v>89</v>
      </c>
      <c r="B95" s="49"/>
      <c r="C95" s="50" t="s">
        <v>96</v>
      </c>
      <c r="D95" s="391" t="s">
        <v>97</v>
      </c>
      <c r="E95" s="392"/>
      <c r="F95" s="391"/>
      <c r="G95" s="393"/>
    </row>
    <row r="96" spans="1:7" ht="18.95" customHeight="1">
      <c r="A96" s="48">
        <v>90</v>
      </c>
      <c r="B96" s="49"/>
      <c r="C96" s="50" t="s">
        <v>96</v>
      </c>
      <c r="D96" s="391" t="s">
        <v>97</v>
      </c>
      <c r="E96" s="392"/>
      <c r="F96" s="391"/>
      <c r="G96" s="393"/>
    </row>
    <row r="97" spans="1:7" ht="18.95" customHeight="1">
      <c r="A97" s="48">
        <v>91</v>
      </c>
      <c r="B97" s="49"/>
      <c r="C97" s="50" t="s">
        <v>96</v>
      </c>
      <c r="D97" s="391" t="s">
        <v>97</v>
      </c>
      <c r="E97" s="392"/>
      <c r="F97" s="391"/>
      <c r="G97" s="393"/>
    </row>
    <row r="98" spans="1:7" ht="18.95" customHeight="1">
      <c r="A98" s="48">
        <v>92</v>
      </c>
      <c r="B98" s="49"/>
      <c r="C98" s="50" t="s">
        <v>96</v>
      </c>
      <c r="D98" s="391" t="s">
        <v>97</v>
      </c>
      <c r="E98" s="392"/>
      <c r="F98" s="391"/>
      <c r="G98" s="393"/>
    </row>
    <row r="99" spans="1:7" ht="18.95" customHeight="1">
      <c r="A99" s="48">
        <v>93</v>
      </c>
      <c r="B99" s="49"/>
      <c r="C99" s="50" t="s">
        <v>96</v>
      </c>
      <c r="D99" s="391" t="s">
        <v>97</v>
      </c>
      <c r="E99" s="392"/>
      <c r="F99" s="391"/>
      <c r="G99" s="393"/>
    </row>
    <row r="100" spans="1:7" ht="18.95" customHeight="1">
      <c r="A100" s="48">
        <v>94</v>
      </c>
      <c r="B100" s="49"/>
      <c r="C100" s="50" t="s">
        <v>96</v>
      </c>
      <c r="D100" s="391" t="s">
        <v>97</v>
      </c>
      <c r="E100" s="392"/>
      <c r="F100" s="391"/>
      <c r="G100" s="393"/>
    </row>
    <row r="101" spans="1:7" ht="18.95" customHeight="1">
      <c r="A101" s="48">
        <v>95</v>
      </c>
      <c r="B101" s="49"/>
      <c r="C101" s="50" t="s">
        <v>96</v>
      </c>
      <c r="D101" s="391" t="s">
        <v>97</v>
      </c>
      <c r="E101" s="392"/>
      <c r="F101" s="391"/>
      <c r="G101" s="393"/>
    </row>
    <row r="102" spans="1:7" ht="18.95" customHeight="1">
      <c r="A102" s="48">
        <v>96</v>
      </c>
      <c r="B102" s="49"/>
      <c r="C102" s="50" t="s">
        <v>96</v>
      </c>
      <c r="D102" s="391" t="s">
        <v>97</v>
      </c>
      <c r="E102" s="392"/>
      <c r="F102" s="391"/>
      <c r="G102" s="393"/>
    </row>
    <row r="103" spans="1:7" ht="18.95" customHeight="1">
      <c r="A103" s="48">
        <v>97</v>
      </c>
      <c r="B103" s="49"/>
      <c r="C103" s="50" t="s">
        <v>96</v>
      </c>
      <c r="D103" s="391" t="s">
        <v>97</v>
      </c>
      <c r="E103" s="392"/>
      <c r="F103" s="391"/>
      <c r="G103" s="393"/>
    </row>
    <row r="104" spans="1:7" ht="18.95" customHeight="1">
      <c r="A104" s="48">
        <v>98</v>
      </c>
      <c r="B104" s="49"/>
      <c r="C104" s="50" t="s">
        <v>96</v>
      </c>
      <c r="D104" s="391" t="s">
        <v>97</v>
      </c>
      <c r="E104" s="392"/>
      <c r="F104" s="391"/>
      <c r="G104" s="393"/>
    </row>
    <row r="105" spans="1:7" ht="18.95" customHeight="1">
      <c r="A105" s="48">
        <v>99</v>
      </c>
      <c r="B105" s="49"/>
      <c r="C105" s="50" t="s">
        <v>96</v>
      </c>
      <c r="D105" s="391" t="s">
        <v>97</v>
      </c>
      <c r="E105" s="392"/>
      <c r="F105" s="391"/>
      <c r="G105" s="393"/>
    </row>
    <row r="106" spans="1:7" ht="18.95" customHeight="1">
      <c r="A106" s="48">
        <v>100</v>
      </c>
      <c r="B106" s="49"/>
      <c r="C106" s="50" t="s">
        <v>96</v>
      </c>
      <c r="D106" s="391" t="s">
        <v>97</v>
      </c>
      <c r="E106" s="392"/>
      <c r="F106" s="391"/>
      <c r="G106" s="393"/>
    </row>
    <row r="107" spans="1:7" ht="18.95" customHeight="1">
      <c r="A107" s="48"/>
      <c r="B107" s="49"/>
      <c r="C107" s="50" t="s">
        <v>96</v>
      </c>
      <c r="D107" s="391" t="s">
        <v>97</v>
      </c>
      <c r="E107" s="392"/>
      <c r="F107" s="391"/>
      <c r="G107" s="393"/>
    </row>
    <row r="108" spans="1:7" ht="18.95" customHeight="1">
      <c r="A108" s="48"/>
      <c r="B108" s="49"/>
      <c r="C108" s="50" t="s">
        <v>96</v>
      </c>
      <c r="D108" s="391" t="s">
        <v>97</v>
      </c>
      <c r="E108" s="392"/>
      <c r="F108" s="391"/>
      <c r="G108" s="393"/>
    </row>
    <row r="109" spans="1:7" ht="18.95" customHeight="1">
      <c r="A109" s="48"/>
      <c r="B109" s="49"/>
      <c r="C109" s="50" t="s">
        <v>96</v>
      </c>
      <c r="D109" s="391" t="s">
        <v>97</v>
      </c>
      <c r="E109" s="392"/>
      <c r="F109" s="391"/>
      <c r="G109" s="393"/>
    </row>
    <row r="110" spans="1:7" ht="18.95" customHeight="1">
      <c r="A110" s="48"/>
      <c r="B110" s="49"/>
      <c r="C110" s="50" t="s">
        <v>96</v>
      </c>
      <c r="D110" s="391" t="s">
        <v>97</v>
      </c>
      <c r="E110" s="392"/>
      <c r="F110" s="391"/>
      <c r="G110" s="393"/>
    </row>
    <row r="111" spans="1:7" ht="18.95" customHeight="1">
      <c r="A111" s="48"/>
      <c r="B111" s="49"/>
      <c r="C111" s="50" t="s">
        <v>96</v>
      </c>
      <c r="D111" s="391" t="s">
        <v>97</v>
      </c>
      <c r="E111" s="392"/>
      <c r="F111" s="391"/>
      <c r="G111" s="393"/>
    </row>
    <row r="112" spans="1:7" ht="18.95" customHeight="1">
      <c r="A112" s="48"/>
      <c r="B112" s="49"/>
      <c r="C112" s="50" t="s">
        <v>96</v>
      </c>
      <c r="D112" s="391" t="s">
        <v>97</v>
      </c>
      <c r="E112" s="392"/>
      <c r="F112" s="391"/>
      <c r="G112" s="393"/>
    </row>
    <row r="113" spans="1:7" ht="18.95" customHeight="1">
      <c r="A113" s="48"/>
      <c r="B113" s="49"/>
      <c r="C113" s="50" t="s">
        <v>96</v>
      </c>
      <c r="D113" s="391" t="s">
        <v>97</v>
      </c>
      <c r="E113" s="392"/>
      <c r="F113" s="391"/>
      <c r="G113" s="393"/>
    </row>
    <row r="114" spans="1:7" ht="18.95" customHeight="1">
      <c r="A114" s="48"/>
      <c r="B114" s="49"/>
      <c r="C114" s="50" t="s">
        <v>96</v>
      </c>
      <c r="D114" s="391" t="s">
        <v>97</v>
      </c>
      <c r="E114" s="392"/>
      <c r="F114" s="391"/>
      <c r="G114" s="393"/>
    </row>
    <row r="115" spans="1:7" ht="18.95" customHeight="1">
      <c r="A115" s="48"/>
      <c r="B115" s="49"/>
      <c r="C115" s="50" t="s">
        <v>96</v>
      </c>
      <c r="D115" s="391" t="s">
        <v>97</v>
      </c>
      <c r="E115" s="392"/>
      <c r="F115" s="391"/>
      <c r="G115" s="393"/>
    </row>
    <row r="116" spans="1:7" ht="18.95" customHeight="1">
      <c r="A116" s="48"/>
      <c r="B116" s="49"/>
      <c r="C116" s="50" t="s">
        <v>96</v>
      </c>
      <c r="D116" s="391" t="s">
        <v>97</v>
      </c>
      <c r="E116" s="392"/>
      <c r="F116" s="391"/>
      <c r="G116" s="393"/>
    </row>
    <row r="117" spans="1:7" ht="18.95" customHeight="1">
      <c r="A117" s="48"/>
      <c r="B117" s="49"/>
      <c r="C117" s="50" t="s">
        <v>96</v>
      </c>
      <c r="D117" s="391" t="s">
        <v>97</v>
      </c>
      <c r="E117" s="392"/>
      <c r="F117" s="391"/>
      <c r="G117" s="393"/>
    </row>
    <row r="118" spans="1:7" ht="18.95" customHeight="1">
      <c r="A118" s="48"/>
      <c r="B118" s="49"/>
      <c r="C118" s="50" t="s">
        <v>96</v>
      </c>
      <c r="D118" s="391" t="s">
        <v>97</v>
      </c>
      <c r="E118" s="392"/>
      <c r="F118" s="391"/>
      <c r="G118" s="393"/>
    </row>
    <row r="119" spans="1:7" ht="18.95" customHeight="1">
      <c r="A119" s="48"/>
      <c r="B119" s="49"/>
      <c r="C119" s="50" t="s">
        <v>96</v>
      </c>
      <c r="D119" s="391" t="s">
        <v>97</v>
      </c>
      <c r="E119" s="392"/>
      <c r="F119" s="391"/>
      <c r="G119" s="393"/>
    </row>
    <row r="120" spans="1:7" ht="18.95" customHeight="1">
      <c r="A120" s="48"/>
      <c r="B120" s="49"/>
      <c r="C120" s="50" t="s">
        <v>96</v>
      </c>
      <c r="D120" s="391" t="s">
        <v>97</v>
      </c>
      <c r="E120" s="392"/>
      <c r="F120" s="391"/>
      <c r="G120" s="393"/>
    </row>
    <row r="121" spans="1:7" ht="18.95" customHeight="1">
      <c r="A121" s="48"/>
      <c r="B121" s="49"/>
      <c r="C121" s="50" t="s">
        <v>96</v>
      </c>
      <c r="D121" s="391" t="s">
        <v>97</v>
      </c>
      <c r="E121" s="392"/>
      <c r="F121" s="391"/>
      <c r="G121" s="393"/>
    </row>
    <row r="122" spans="1:7" ht="18.95" customHeight="1">
      <c r="A122" s="48"/>
      <c r="B122" s="49"/>
      <c r="C122" s="50" t="s">
        <v>96</v>
      </c>
      <c r="D122" s="391" t="s">
        <v>97</v>
      </c>
      <c r="E122" s="392"/>
      <c r="F122" s="391"/>
      <c r="G122" s="393"/>
    </row>
    <row r="123" spans="1:7" ht="18.95" customHeight="1">
      <c r="A123" s="48"/>
      <c r="B123" s="49"/>
      <c r="C123" s="50" t="s">
        <v>96</v>
      </c>
      <c r="D123" s="391" t="s">
        <v>97</v>
      </c>
      <c r="E123" s="392"/>
      <c r="F123" s="391"/>
      <c r="G123" s="393"/>
    </row>
    <row r="124" spans="1:7" ht="18.95" customHeight="1">
      <c r="A124" s="48"/>
      <c r="B124" s="49"/>
      <c r="C124" s="50" t="s">
        <v>96</v>
      </c>
      <c r="D124" s="391" t="s">
        <v>97</v>
      </c>
      <c r="E124" s="392"/>
      <c r="F124" s="391"/>
      <c r="G124" s="393"/>
    </row>
    <row r="125" spans="1:7" ht="18.95" customHeight="1">
      <c r="A125" s="48"/>
      <c r="B125" s="49"/>
      <c r="C125" s="50" t="s">
        <v>96</v>
      </c>
      <c r="D125" s="391" t="s">
        <v>97</v>
      </c>
      <c r="E125" s="392"/>
      <c r="F125" s="391"/>
      <c r="G125" s="393"/>
    </row>
    <row r="126" spans="1:7" ht="18.95" customHeight="1">
      <c r="A126" s="48"/>
      <c r="B126" s="49"/>
      <c r="C126" s="50" t="s">
        <v>96</v>
      </c>
      <c r="D126" s="391" t="s">
        <v>97</v>
      </c>
      <c r="E126" s="392"/>
      <c r="F126" s="391"/>
      <c r="G126" s="393"/>
    </row>
    <row r="127" spans="1:7" ht="18.95" customHeight="1">
      <c r="A127" s="48"/>
      <c r="B127" s="49"/>
      <c r="C127" s="50" t="s">
        <v>96</v>
      </c>
      <c r="D127" s="391" t="s">
        <v>97</v>
      </c>
      <c r="E127" s="392"/>
      <c r="F127" s="391"/>
      <c r="G127" s="393"/>
    </row>
    <row r="128" spans="1:7" ht="18.95" customHeight="1">
      <c r="A128" s="48"/>
      <c r="B128" s="49"/>
      <c r="C128" s="50" t="s">
        <v>96</v>
      </c>
      <c r="D128" s="391" t="s">
        <v>97</v>
      </c>
      <c r="E128" s="392"/>
      <c r="F128" s="391"/>
      <c r="G128" s="393"/>
    </row>
    <row r="129" spans="1:7" ht="18.95" customHeight="1">
      <c r="A129" s="48"/>
      <c r="B129" s="49"/>
      <c r="C129" s="50" t="s">
        <v>96</v>
      </c>
      <c r="D129" s="391" t="s">
        <v>97</v>
      </c>
      <c r="E129" s="392"/>
      <c r="F129" s="391"/>
      <c r="G129" s="393"/>
    </row>
    <row r="130" spans="1:7" ht="18.95" customHeight="1">
      <c r="A130" s="48"/>
      <c r="B130" s="49"/>
      <c r="C130" s="50" t="s">
        <v>96</v>
      </c>
      <c r="D130" s="391" t="s">
        <v>97</v>
      </c>
      <c r="E130" s="392"/>
      <c r="F130" s="391"/>
      <c r="G130" s="393"/>
    </row>
    <row r="131" spans="1:7" ht="18.95" customHeight="1">
      <c r="A131" s="48"/>
      <c r="B131" s="49"/>
      <c r="C131" s="50" t="s">
        <v>96</v>
      </c>
      <c r="D131" s="391" t="s">
        <v>97</v>
      </c>
      <c r="E131" s="392"/>
      <c r="F131" s="391"/>
      <c r="G131" s="393"/>
    </row>
    <row r="132" spans="1:7" ht="18.95" customHeight="1">
      <c r="A132" s="48"/>
      <c r="B132" s="49"/>
      <c r="C132" s="50" t="s">
        <v>96</v>
      </c>
      <c r="D132" s="391" t="s">
        <v>97</v>
      </c>
      <c r="E132" s="392"/>
      <c r="F132" s="391"/>
      <c r="G132" s="393"/>
    </row>
    <row r="133" spans="1:7" ht="18.95" customHeight="1">
      <c r="A133" s="48"/>
      <c r="B133" s="49"/>
      <c r="C133" s="50" t="s">
        <v>96</v>
      </c>
      <c r="D133" s="391" t="s">
        <v>97</v>
      </c>
      <c r="E133" s="392"/>
      <c r="F133" s="391"/>
      <c r="G133" s="393"/>
    </row>
    <row r="134" spans="1:7" ht="18.95" customHeight="1">
      <c r="A134" s="48"/>
      <c r="B134" s="49"/>
      <c r="C134" s="50" t="s">
        <v>96</v>
      </c>
      <c r="D134" s="391" t="s">
        <v>97</v>
      </c>
      <c r="E134" s="392"/>
      <c r="F134" s="391"/>
      <c r="G134" s="393"/>
    </row>
    <row r="135" spans="1:7" ht="18.95" customHeight="1">
      <c r="A135" s="48"/>
      <c r="B135" s="49"/>
      <c r="C135" s="50" t="s">
        <v>96</v>
      </c>
      <c r="D135" s="391" t="s">
        <v>97</v>
      </c>
      <c r="E135" s="392"/>
      <c r="F135" s="391"/>
      <c r="G135" s="393"/>
    </row>
    <row r="136" spans="1:7" ht="18.95" customHeight="1">
      <c r="A136" s="48"/>
      <c r="B136" s="49"/>
      <c r="C136" s="50" t="s">
        <v>96</v>
      </c>
      <c r="D136" s="391" t="s">
        <v>97</v>
      </c>
      <c r="E136" s="392"/>
      <c r="F136" s="391"/>
      <c r="G136" s="393"/>
    </row>
    <row r="137" spans="1:7" ht="18.95" customHeight="1">
      <c r="A137" s="48"/>
      <c r="B137" s="49"/>
      <c r="C137" s="50" t="s">
        <v>96</v>
      </c>
      <c r="D137" s="391" t="s">
        <v>97</v>
      </c>
      <c r="E137" s="392"/>
      <c r="F137" s="391"/>
      <c r="G137" s="393"/>
    </row>
    <row r="138" spans="1:7" ht="18.95" customHeight="1">
      <c r="A138" s="48"/>
      <c r="B138" s="49"/>
      <c r="C138" s="50" t="s">
        <v>96</v>
      </c>
      <c r="D138" s="391" t="s">
        <v>97</v>
      </c>
      <c r="E138" s="392"/>
      <c r="F138" s="391"/>
      <c r="G138" s="393"/>
    </row>
    <row r="139" spans="1:7" ht="18.95" customHeight="1">
      <c r="A139" s="48"/>
      <c r="B139" s="49"/>
      <c r="C139" s="50" t="s">
        <v>96</v>
      </c>
      <c r="D139" s="391" t="s">
        <v>97</v>
      </c>
      <c r="E139" s="392"/>
      <c r="F139" s="391"/>
      <c r="G139" s="393"/>
    </row>
    <row r="140" spans="1:7" ht="18.95" customHeight="1">
      <c r="A140" s="48"/>
      <c r="B140" s="49"/>
      <c r="C140" s="50" t="s">
        <v>96</v>
      </c>
      <c r="D140" s="391" t="s">
        <v>97</v>
      </c>
      <c r="E140" s="392"/>
      <c r="F140" s="391"/>
      <c r="G140" s="393"/>
    </row>
    <row r="141" spans="1:7" ht="18.95" customHeight="1">
      <c r="A141" s="48"/>
      <c r="B141" s="49"/>
      <c r="C141" s="50" t="s">
        <v>96</v>
      </c>
      <c r="D141" s="391" t="s">
        <v>97</v>
      </c>
      <c r="E141" s="392"/>
      <c r="F141" s="391"/>
      <c r="G141" s="393"/>
    </row>
    <row r="142" spans="1:7" ht="18.95" customHeight="1">
      <c r="A142" s="48"/>
      <c r="B142" s="49"/>
      <c r="C142" s="50" t="s">
        <v>96</v>
      </c>
      <c r="D142" s="391" t="s">
        <v>97</v>
      </c>
      <c r="E142" s="392"/>
      <c r="F142" s="391"/>
      <c r="G142" s="393"/>
    </row>
    <row r="143" spans="1:7" ht="18.95" customHeight="1">
      <c r="A143" s="48"/>
      <c r="B143" s="49"/>
      <c r="C143" s="50" t="s">
        <v>96</v>
      </c>
      <c r="D143" s="391" t="s">
        <v>97</v>
      </c>
      <c r="E143" s="392"/>
      <c r="F143" s="391"/>
      <c r="G143" s="393"/>
    </row>
    <row r="144" spans="1:7" ht="18.95" customHeight="1">
      <c r="A144" s="48"/>
      <c r="B144" s="49"/>
      <c r="C144" s="50" t="s">
        <v>96</v>
      </c>
      <c r="D144" s="391" t="s">
        <v>97</v>
      </c>
      <c r="E144" s="392"/>
      <c r="F144" s="391"/>
      <c r="G144" s="393"/>
    </row>
    <row r="145" spans="1:7" ht="18.95" customHeight="1">
      <c r="A145" s="48"/>
      <c r="B145" s="49"/>
      <c r="C145" s="50" t="s">
        <v>96</v>
      </c>
      <c r="D145" s="391" t="s">
        <v>97</v>
      </c>
      <c r="E145" s="392"/>
      <c r="F145" s="391"/>
      <c r="G145" s="393"/>
    </row>
    <row r="146" spans="1:7" ht="18.95" customHeight="1">
      <c r="A146" s="48"/>
      <c r="B146" s="49"/>
      <c r="C146" s="50" t="s">
        <v>96</v>
      </c>
      <c r="D146" s="391" t="s">
        <v>97</v>
      </c>
      <c r="E146" s="392"/>
      <c r="F146" s="391"/>
      <c r="G146" s="393"/>
    </row>
    <row r="147" spans="1:7" ht="18.95" customHeight="1">
      <c r="A147" s="48"/>
      <c r="B147" s="49"/>
      <c r="C147" s="50" t="s">
        <v>96</v>
      </c>
      <c r="D147" s="391" t="s">
        <v>97</v>
      </c>
      <c r="E147" s="392"/>
      <c r="F147" s="391"/>
      <c r="G147" s="393"/>
    </row>
    <row r="148" spans="1:7" ht="18.95" customHeight="1">
      <c r="A148" s="48"/>
      <c r="B148" s="49"/>
      <c r="C148" s="50" t="s">
        <v>96</v>
      </c>
      <c r="D148" s="391" t="s">
        <v>97</v>
      </c>
      <c r="E148" s="392"/>
      <c r="F148" s="391"/>
      <c r="G148" s="393"/>
    </row>
    <row r="149" spans="1:7" ht="18.95" customHeight="1">
      <c r="A149" s="48"/>
      <c r="B149" s="49"/>
      <c r="C149" s="50" t="s">
        <v>96</v>
      </c>
      <c r="D149" s="391" t="s">
        <v>97</v>
      </c>
      <c r="E149" s="392"/>
      <c r="F149" s="391"/>
      <c r="G149" s="393"/>
    </row>
    <row r="150" spans="1:7" ht="18.95" customHeight="1">
      <c r="A150" s="48"/>
      <c r="B150" s="49"/>
      <c r="C150" s="50" t="s">
        <v>96</v>
      </c>
      <c r="D150" s="391" t="s">
        <v>97</v>
      </c>
      <c r="E150" s="392"/>
      <c r="F150" s="391"/>
      <c r="G150" s="393"/>
    </row>
    <row r="151" spans="1:7" ht="18.95" customHeight="1">
      <c r="A151" s="48"/>
      <c r="B151" s="49"/>
      <c r="C151" s="50" t="s">
        <v>96</v>
      </c>
      <c r="D151" s="391" t="s">
        <v>97</v>
      </c>
      <c r="E151" s="392"/>
      <c r="F151" s="391"/>
      <c r="G151" s="393"/>
    </row>
    <row r="152" spans="1:7" ht="18.95" customHeight="1">
      <c r="A152" s="48"/>
      <c r="B152" s="49"/>
      <c r="C152" s="50" t="s">
        <v>96</v>
      </c>
      <c r="D152" s="391" t="s">
        <v>97</v>
      </c>
      <c r="E152" s="392"/>
      <c r="F152" s="391"/>
      <c r="G152" s="393"/>
    </row>
    <row r="153" spans="1:7" ht="18.95" customHeight="1">
      <c r="A153" s="48"/>
      <c r="B153" s="49"/>
      <c r="C153" s="50" t="s">
        <v>96</v>
      </c>
      <c r="D153" s="391" t="s">
        <v>97</v>
      </c>
      <c r="E153" s="392"/>
      <c r="F153" s="391"/>
      <c r="G153" s="393"/>
    </row>
    <row r="154" spans="1:7" ht="18.95" customHeight="1">
      <c r="A154" s="48"/>
      <c r="B154" s="49"/>
      <c r="C154" s="50" t="s">
        <v>96</v>
      </c>
      <c r="D154" s="391" t="s">
        <v>97</v>
      </c>
      <c r="E154" s="392"/>
      <c r="F154" s="391"/>
      <c r="G154" s="393"/>
    </row>
    <row r="155" spans="1:7" ht="18.95" customHeight="1">
      <c r="A155" s="48"/>
      <c r="B155" s="49"/>
      <c r="C155" s="50" t="s">
        <v>96</v>
      </c>
      <c r="D155" s="391" t="s">
        <v>97</v>
      </c>
      <c r="E155" s="392"/>
      <c r="F155" s="391"/>
      <c r="G155" s="393"/>
    </row>
    <row r="156" spans="1:7" ht="18.95" customHeight="1">
      <c r="A156" s="48"/>
      <c r="B156" s="49"/>
      <c r="C156" s="50" t="s">
        <v>96</v>
      </c>
      <c r="D156" s="391" t="s">
        <v>97</v>
      </c>
      <c r="E156" s="392"/>
      <c r="F156" s="391"/>
      <c r="G156" s="393"/>
    </row>
    <row r="157" spans="1:7" ht="18.95" customHeight="1">
      <c r="A157" s="48"/>
      <c r="B157" s="49"/>
      <c r="C157" s="50" t="s">
        <v>96</v>
      </c>
      <c r="D157" s="391" t="s">
        <v>97</v>
      </c>
      <c r="E157" s="392"/>
      <c r="F157" s="391"/>
      <c r="G157" s="393"/>
    </row>
    <row r="158" spans="1:7" ht="18.95" customHeight="1">
      <c r="A158" s="48"/>
      <c r="B158" s="49"/>
      <c r="C158" s="50" t="s">
        <v>96</v>
      </c>
      <c r="D158" s="391" t="s">
        <v>97</v>
      </c>
      <c r="E158" s="392"/>
      <c r="F158" s="391"/>
      <c r="G158" s="393"/>
    </row>
    <row r="159" spans="1:7" ht="18.95" customHeight="1">
      <c r="A159" s="48"/>
      <c r="B159" s="49"/>
      <c r="C159" s="50" t="s">
        <v>96</v>
      </c>
      <c r="D159" s="391" t="s">
        <v>97</v>
      </c>
      <c r="E159" s="392"/>
      <c r="F159" s="391"/>
      <c r="G159" s="393"/>
    </row>
    <row r="160" spans="1:7" ht="18.95" customHeight="1">
      <c r="A160" s="48"/>
      <c r="B160" s="49"/>
      <c r="C160" s="50" t="s">
        <v>96</v>
      </c>
      <c r="D160" s="391" t="s">
        <v>97</v>
      </c>
      <c r="E160" s="392"/>
      <c r="F160" s="391"/>
      <c r="G160" s="393"/>
    </row>
    <row r="161" spans="1:7" ht="18.95" customHeight="1">
      <c r="A161" s="48"/>
      <c r="B161" s="49"/>
      <c r="C161" s="50" t="s">
        <v>96</v>
      </c>
      <c r="D161" s="391" t="s">
        <v>97</v>
      </c>
      <c r="E161" s="392"/>
      <c r="F161" s="391"/>
      <c r="G161" s="393"/>
    </row>
    <row r="162" spans="1:7" ht="18.95" customHeight="1">
      <c r="A162" s="48"/>
      <c r="B162" s="49"/>
      <c r="C162" s="50" t="s">
        <v>96</v>
      </c>
      <c r="D162" s="391" t="s">
        <v>97</v>
      </c>
      <c r="E162" s="392"/>
      <c r="F162" s="391"/>
      <c r="G162" s="393"/>
    </row>
    <row r="163" spans="1:7" ht="18.95" customHeight="1">
      <c r="A163" s="48"/>
      <c r="B163" s="49"/>
      <c r="C163" s="50" t="s">
        <v>96</v>
      </c>
      <c r="D163" s="391" t="s">
        <v>97</v>
      </c>
      <c r="E163" s="392"/>
      <c r="F163" s="391"/>
      <c r="G163" s="393"/>
    </row>
    <row r="164" spans="1:7" ht="18.95" customHeight="1">
      <c r="A164" s="48"/>
      <c r="B164" s="49"/>
      <c r="C164" s="50" t="s">
        <v>96</v>
      </c>
      <c r="D164" s="391" t="s">
        <v>97</v>
      </c>
      <c r="E164" s="392"/>
      <c r="F164" s="391"/>
      <c r="G164" s="393"/>
    </row>
    <row r="165" spans="1:7" ht="18.95" customHeight="1">
      <c r="A165" s="48"/>
      <c r="B165" s="49"/>
      <c r="C165" s="50" t="s">
        <v>96</v>
      </c>
      <c r="D165" s="391" t="s">
        <v>97</v>
      </c>
      <c r="E165" s="392"/>
      <c r="F165" s="391"/>
      <c r="G165" s="393"/>
    </row>
    <row r="166" spans="1:7" ht="18.95" customHeight="1">
      <c r="A166" s="48"/>
      <c r="B166" s="49"/>
      <c r="C166" s="50" t="s">
        <v>96</v>
      </c>
      <c r="D166" s="391" t="s">
        <v>97</v>
      </c>
      <c r="E166" s="392"/>
      <c r="F166" s="391"/>
      <c r="G166" s="393"/>
    </row>
    <row r="167" spans="1:7" ht="18.95" customHeight="1">
      <c r="A167" s="48"/>
      <c r="B167" s="49"/>
      <c r="C167" s="50" t="s">
        <v>96</v>
      </c>
      <c r="D167" s="391" t="s">
        <v>97</v>
      </c>
      <c r="E167" s="392"/>
      <c r="F167" s="391"/>
      <c r="G167" s="393"/>
    </row>
    <row r="168" spans="1:7" ht="18.95" customHeight="1">
      <c r="A168" s="48"/>
      <c r="B168" s="49"/>
      <c r="C168" s="50" t="s">
        <v>96</v>
      </c>
      <c r="D168" s="391" t="s">
        <v>97</v>
      </c>
      <c r="E168" s="392"/>
      <c r="F168" s="391"/>
      <c r="G168" s="393"/>
    </row>
    <row r="169" spans="1:7" ht="18.95" customHeight="1">
      <c r="A169" s="48"/>
      <c r="B169" s="49"/>
      <c r="C169" s="50" t="s">
        <v>96</v>
      </c>
      <c r="D169" s="391" t="s">
        <v>97</v>
      </c>
      <c r="E169" s="392"/>
      <c r="F169" s="391"/>
      <c r="G169" s="393"/>
    </row>
    <row r="170" spans="1:7" ht="18.95" customHeight="1">
      <c r="A170" s="48"/>
      <c r="B170" s="49"/>
      <c r="C170" s="50" t="s">
        <v>96</v>
      </c>
      <c r="D170" s="391" t="s">
        <v>97</v>
      </c>
      <c r="E170" s="392"/>
      <c r="F170" s="391"/>
      <c r="G170" s="393"/>
    </row>
    <row r="171" spans="1:7" ht="18.95" customHeight="1">
      <c r="A171" s="48"/>
      <c r="B171" s="49"/>
      <c r="C171" s="50" t="s">
        <v>96</v>
      </c>
      <c r="D171" s="391" t="s">
        <v>97</v>
      </c>
      <c r="E171" s="392"/>
      <c r="F171" s="391"/>
      <c r="G171" s="393"/>
    </row>
    <row r="172" spans="1:7" ht="18.95" customHeight="1">
      <c r="A172" s="48"/>
      <c r="B172" s="49"/>
      <c r="C172" s="50" t="s">
        <v>96</v>
      </c>
      <c r="D172" s="391" t="s">
        <v>97</v>
      </c>
      <c r="E172" s="392"/>
      <c r="F172" s="391"/>
      <c r="G172" s="393"/>
    </row>
    <row r="173" spans="1:7" ht="18.95" customHeight="1">
      <c r="A173" s="48"/>
      <c r="B173" s="49"/>
      <c r="C173" s="50" t="s">
        <v>96</v>
      </c>
      <c r="D173" s="391" t="s">
        <v>97</v>
      </c>
      <c r="E173" s="392"/>
      <c r="F173" s="391"/>
      <c r="G173" s="393"/>
    </row>
    <row r="174" spans="1:7" ht="18.95" customHeight="1">
      <c r="A174" s="51"/>
      <c r="B174" s="52"/>
      <c r="C174" s="53" t="s">
        <v>96</v>
      </c>
      <c r="D174" s="394" t="s">
        <v>97</v>
      </c>
      <c r="E174" s="395"/>
      <c r="F174" s="394"/>
      <c r="G174" s="396"/>
    </row>
  </sheetData>
  <mergeCells count="340">
    <mergeCell ref="E3:F3"/>
    <mergeCell ref="E4:F4"/>
    <mergeCell ref="D6:E6"/>
    <mergeCell ref="F6:G6"/>
    <mergeCell ref="D7:E7"/>
    <mergeCell ref="F7:G7"/>
    <mergeCell ref="D11:E11"/>
    <mergeCell ref="F11:G11"/>
    <mergeCell ref="D12:E12"/>
    <mergeCell ref="F12:G12"/>
    <mergeCell ref="D13:E13"/>
    <mergeCell ref="F13:G13"/>
    <mergeCell ref="D8:E8"/>
    <mergeCell ref="F8:G8"/>
    <mergeCell ref="D9:E9"/>
    <mergeCell ref="F9:G9"/>
    <mergeCell ref="D10:E10"/>
    <mergeCell ref="F10:G10"/>
    <mergeCell ref="D17:E17"/>
    <mergeCell ref="F17:G17"/>
    <mergeCell ref="D18:E18"/>
    <mergeCell ref="F18:G18"/>
    <mergeCell ref="D19:E19"/>
    <mergeCell ref="F19:G19"/>
    <mergeCell ref="D14:E14"/>
    <mergeCell ref="F14:G14"/>
    <mergeCell ref="D15:E15"/>
    <mergeCell ref="F15:G15"/>
    <mergeCell ref="D16:E16"/>
    <mergeCell ref="F16:G16"/>
    <mergeCell ref="D23:E23"/>
    <mergeCell ref="F23:G23"/>
    <mergeCell ref="D24:E24"/>
    <mergeCell ref="F24:G24"/>
    <mergeCell ref="D25:E25"/>
    <mergeCell ref="F25:G25"/>
    <mergeCell ref="D20:E20"/>
    <mergeCell ref="F20:G20"/>
    <mergeCell ref="D21:E21"/>
    <mergeCell ref="F21:G21"/>
    <mergeCell ref="D22:E22"/>
    <mergeCell ref="F22:G22"/>
    <mergeCell ref="D29:E29"/>
    <mergeCell ref="F29:G29"/>
    <mergeCell ref="D30:E30"/>
    <mergeCell ref="F30:G30"/>
    <mergeCell ref="D31:E31"/>
    <mergeCell ref="F31:G31"/>
    <mergeCell ref="D26:E26"/>
    <mergeCell ref="F26:G26"/>
    <mergeCell ref="D27:E27"/>
    <mergeCell ref="F27:G27"/>
    <mergeCell ref="D28:E28"/>
    <mergeCell ref="F28:G28"/>
    <mergeCell ref="D35:E35"/>
    <mergeCell ref="F35:G35"/>
    <mergeCell ref="D36:E36"/>
    <mergeCell ref="F36:G36"/>
    <mergeCell ref="D37:E37"/>
    <mergeCell ref="F37:G37"/>
    <mergeCell ref="D32:E32"/>
    <mergeCell ref="F32:G32"/>
    <mergeCell ref="D33:E33"/>
    <mergeCell ref="F33:G33"/>
    <mergeCell ref="D34:E34"/>
    <mergeCell ref="F34:G34"/>
    <mergeCell ref="D41:E41"/>
    <mergeCell ref="F41:G41"/>
    <mergeCell ref="D42:E42"/>
    <mergeCell ref="F42:G42"/>
    <mergeCell ref="D43:E43"/>
    <mergeCell ref="F43:G43"/>
    <mergeCell ref="D38:E38"/>
    <mergeCell ref="F38:G38"/>
    <mergeCell ref="D39:E39"/>
    <mergeCell ref="F39:G39"/>
    <mergeCell ref="D40:E40"/>
    <mergeCell ref="F40:G40"/>
    <mergeCell ref="D47:E47"/>
    <mergeCell ref="F47:G47"/>
    <mergeCell ref="D48:E48"/>
    <mergeCell ref="F48:G48"/>
    <mergeCell ref="D49:E49"/>
    <mergeCell ref="F49:G49"/>
    <mergeCell ref="D44:E44"/>
    <mergeCell ref="F44:G44"/>
    <mergeCell ref="D45:E45"/>
    <mergeCell ref="F45:G45"/>
    <mergeCell ref="D46:E46"/>
    <mergeCell ref="F46:G46"/>
    <mergeCell ref="D53:E53"/>
    <mergeCell ref="F53:G53"/>
    <mergeCell ref="D54:E54"/>
    <mergeCell ref="F54:G54"/>
    <mergeCell ref="D55:E55"/>
    <mergeCell ref="F55:G55"/>
    <mergeCell ref="D50:E50"/>
    <mergeCell ref="F50:G50"/>
    <mergeCell ref="D51:E51"/>
    <mergeCell ref="F51:G51"/>
    <mergeCell ref="D52:E52"/>
    <mergeCell ref="F52:G52"/>
    <mergeCell ref="D59:E59"/>
    <mergeCell ref="F59:G59"/>
    <mergeCell ref="D60:E60"/>
    <mergeCell ref="F60:G60"/>
    <mergeCell ref="D61:E61"/>
    <mergeCell ref="F61:G61"/>
    <mergeCell ref="D56:E56"/>
    <mergeCell ref="F56:G56"/>
    <mergeCell ref="D57:E57"/>
    <mergeCell ref="F57:G57"/>
    <mergeCell ref="D58:E58"/>
    <mergeCell ref="F58:G58"/>
    <mergeCell ref="D65:E65"/>
    <mergeCell ref="F65:G65"/>
    <mergeCell ref="D66:E66"/>
    <mergeCell ref="F66:G66"/>
    <mergeCell ref="D67:E67"/>
    <mergeCell ref="F67:G67"/>
    <mergeCell ref="D62:E62"/>
    <mergeCell ref="F62:G62"/>
    <mergeCell ref="D63:E63"/>
    <mergeCell ref="F63:G63"/>
    <mergeCell ref="D64:E64"/>
    <mergeCell ref="F64:G64"/>
    <mergeCell ref="D71:E71"/>
    <mergeCell ref="F71:G71"/>
    <mergeCell ref="D72:E72"/>
    <mergeCell ref="F72:G72"/>
    <mergeCell ref="D73:E73"/>
    <mergeCell ref="F73:G73"/>
    <mergeCell ref="D68:E68"/>
    <mergeCell ref="F68:G68"/>
    <mergeCell ref="D69:E69"/>
    <mergeCell ref="F69:G69"/>
    <mergeCell ref="D70:E70"/>
    <mergeCell ref="F70:G70"/>
    <mergeCell ref="D77:E77"/>
    <mergeCell ref="F77:G77"/>
    <mergeCell ref="D78:E78"/>
    <mergeCell ref="F78:G78"/>
    <mergeCell ref="D79:E79"/>
    <mergeCell ref="F79:G79"/>
    <mergeCell ref="D74:E74"/>
    <mergeCell ref="F74:G74"/>
    <mergeCell ref="D75:E75"/>
    <mergeCell ref="F75:G75"/>
    <mergeCell ref="D76:E76"/>
    <mergeCell ref="F76:G76"/>
    <mergeCell ref="D83:E83"/>
    <mergeCell ref="F83:G83"/>
    <mergeCell ref="D84:E84"/>
    <mergeCell ref="F84:G84"/>
    <mergeCell ref="D85:E85"/>
    <mergeCell ref="F85:G85"/>
    <mergeCell ref="D80:E80"/>
    <mergeCell ref="F80:G80"/>
    <mergeCell ref="D81:E81"/>
    <mergeCell ref="F81:G81"/>
    <mergeCell ref="D82:E82"/>
    <mergeCell ref="F82:G82"/>
    <mergeCell ref="D89:E89"/>
    <mergeCell ref="F89:G89"/>
    <mergeCell ref="D90:E90"/>
    <mergeCell ref="F90:G90"/>
    <mergeCell ref="D91:E91"/>
    <mergeCell ref="F91:G91"/>
    <mergeCell ref="D86:E86"/>
    <mergeCell ref="F86:G86"/>
    <mergeCell ref="D87:E87"/>
    <mergeCell ref="F87:G87"/>
    <mergeCell ref="D88:E88"/>
    <mergeCell ref="F88:G88"/>
    <mergeCell ref="D95:E95"/>
    <mergeCell ref="F95:G95"/>
    <mergeCell ref="D96:E96"/>
    <mergeCell ref="F96:G96"/>
    <mergeCell ref="D97:E97"/>
    <mergeCell ref="F97:G97"/>
    <mergeCell ref="D92:E92"/>
    <mergeCell ref="F92:G92"/>
    <mergeCell ref="D93:E93"/>
    <mergeCell ref="F93:G93"/>
    <mergeCell ref="D94:E94"/>
    <mergeCell ref="F94:G94"/>
    <mergeCell ref="D101:E101"/>
    <mergeCell ref="F101:G101"/>
    <mergeCell ref="D102:E102"/>
    <mergeCell ref="F102:G102"/>
    <mergeCell ref="D103:E103"/>
    <mergeCell ref="F103:G103"/>
    <mergeCell ref="D98:E98"/>
    <mergeCell ref="F98:G98"/>
    <mergeCell ref="D99:E99"/>
    <mergeCell ref="F99:G99"/>
    <mergeCell ref="D100:E100"/>
    <mergeCell ref="F100:G100"/>
    <mergeCell ref="D107:E107"/>
    <mergeCell ref="F107:G107"/>
    <mergeCell ref="D108:E108"/>
    <mergeCell ref="F108:G108"/>
    <mergeCell ref="D109:E109"/>
    <mergeCell ref="F109:G109"/>
    <mergeCell ref="D104:E104"/>
    <mergeCell ref="F104:G104"/>
    <mergeCell ref="D105:E105"/>
    <mergeCell ref="F105:G105"/>
    <mergeCell ref="D106:E106"/>
    <mergeCell ref="F106:G106"/>
    <mergeCell ref="D113:E113"/>
    <mergeCell ref="F113:G113"/>
    <mergeCell ref="D114:E114"/>
    <mergeCell ref="F114:G114"/>
    <mergeCell ref="D115:E115"/>
    <mergeCell ref="F115:G115"/>
    <mergeCell ref="D110:E110"/>
    <mergeCell ref="F110:G110"/>
    <mergeCell ref="D111:E111"/>
    <mergeCell ref="F111:G111"/>
    <mergeCell ref="D112:E112"/>
    <mergeCell ref="F112:G112"/>
    <mergeCell ref="D119:E119"/>
    <mergeCell ref="F119:G119"/>
    <mergeCell ref="D120:E120"/>
    <mergeCell ref="F120:G120"/>
    <mergeCell ref="D121:E121"/>
    <mergeCell ref="F121:G121"/>
    <mergeCell ref="D116:E116"/>
    <mergeCell ref="F116:G116"/>
    <mergeCell ref="D117:E117"/>
    <mergeCell ref="F117:G117"/>
    <mergeCell ref="D118:E118"/>
    <mergeCell ref="F118:G118"/>
    <mergeCell ref="D125:E125"/>
    <mergeCell ref="F125:G125"/>
    <mergeCell ref="D126:E126"/>
    <mergeCell ref="F126:G126"/>
    <mergeCell ref="D127:E127"/>
    <mergeCell ref="F127:G127"/>
    <mergeCell ref="D122:E122"/>
    <mergeCell ref="F122:G122"/>
    <mergeCell ref="D123:E123"/>
    <mergeCell ref="F123:G123"/>
    <mergeCell ref="D124:E124"/>
    <mergeCell ref="F124:G124"/>
    <mergeCell ref="D131:E131"/>
    <mergeCell ref="F131:G131"/>
    <mergeCell ref="D132:E132"/>
    <mergeCell ref="F132:G132"/>
    <mergeCell ref="D133:E133"/>
    <mergeCell ref="F133:G133"/>
    <mergeCell ref="D128:E128"/>
    <mergeCell ref="F128:G128"/>
    <mergeCell ref="D129:E129"/>
    <mergeCell ref="F129:G129"/>
    <mergeCell ref="D130:E130"/>
    <mergeCell ref="F130:G130"/>
    <mergeCell ref="D137:E137"/>
    <mergeCell ref="F137:G137"/>
    <mergeCell ref="D138:E138"/>
    <mergeCell ref="F138:G138"/>
    <mergeCell ref="D139:E139"/>
    <mergeCell ref="F139:G139"/>
    <mergeCell ref="D134:E134"/>
    <mergeCell ref="F134:G134"/>
    <mergeCell ref="D135:E135"/>
    <mergeCell ref="F135:G135"/>
    <mergeCell ref="D136:E136"/>
    <mergeCell ref="F136:G136"/>
    <mergeCell ref="D143:E143"/>
    <mergeCell ref="F143:G143"/>
    <mergeCell ref="D144:E144"/>
    <mergeCell ref="F144:G144"/>
    <mergeCell ref="D145:E145"/>
    <mergeCell ref="F145:G145"/>
    <mergeCell ref="D140:E140"/>
    <mergeCell ref="F140:G140"/>
    <mergeCell ref="D141:E141"/>
    <mergeCell ref="F141:G141"/>
    <mergeCell ref="D142:E142"/>
    <mergeCell ref="F142:G142"/>
    <mergeCell ref="D149:E149"/>
    <mergeCell ref="F149:G149"/>
    <mergeCell ref="D150:E150"/>
    <mergeCell ref="F150:G150"/>
    <mergeCell ref="D151:E151"/>
    <mergeCell ref="F151:G151"/>
    <mergeCell ref="D146:E146"/>
    <mergeCell ref="F146:G146"/>
    <mergeCell ref="D147:E147"/>
    <mergeCell ref="F147:G147"/>
    <mergeCell ref="D148:E148"/>
    <mergeCell ref="F148:G148"/>
    <mergeCell ref="D155:E155"/>
    <mergeCell ref="F155:G155"/>
    <mergeCell ref="D156:E156"/>
    <mergeCell ref="F156:G156"/>
    <mergeCell ref="D157:E157"/>
    <mergeCell ref="F157:G157"/>
    <mergeCell ref="D152:E152"/>
    <mergeCell ref="F152:G152"/>
    <mergeCell ref="D153:E153"/>
    <mergeCell ref="F153:G153"/>
    <mergeCell ref="D154:E154"/>
    <mergeCell ref="F154:G154"/>
    <mergeCell ref="D161:E161"/>
    <mergeCell ref="F161:G161"/>
    <mergeCell ref="D162:E162"/>
    <mergeCell ref="F162:G162"/>
    <mergeCell ref="D163:E163"/>
    <mergeCell ref="F163:G163"/>
    <mergeCell ref="D158:E158"/>
    <mergeCell ref="F158:G158"/>
    <mergeCell ref="D159:E159"/>
    <mergeCell ref="F159:G159"/>
    <mergeCell ref="D160:E160"/>
    <mergeCell ref="F160:G160"/>
    <mergeCell ref="D167:E167"/>
    <mergeCell ref="F167:G167"/>
    <mergeCell ref="D168:E168"/>
    <mergeCell ref="F168:G168"/>
    <mergeCell ref="D169:E169"/>
    <mergeCell ref="F169:G169"/>
    <mergeCell ref="D164:E164"/>
    <mergeCell ref="F164:G164"/>
    <mergeCell ref="D165:E165"/>
    <mergeCell ref="F165:G165"/>
    <mergeCell ref="D166:E166"/>
    <mergeCell ref="F166:G166"/>
    <mergeCell ref="D173:E173"/>
    <mergeCell ref="F173:G173"/>
    <mergeCell ref="D174:E174"/>
    <mergeCell ref="F174:G174"/>
    <mergeCell ref="D170:E170"/>
    <mergeCell ref="F170:G170"/>
    <mergeCell ref="D171:E171"/>
    <mergeCell ref="F171:G171"/>
    <mergeCell ref="D172:E172"/>
    <mergeCell ref="F172:G172"/>
  </mergeCells>
  <phoneticPr fontId="6"/>
  <printOptions horizontalCentered="1"/>
  <pageMargins left="0" right="0" top="0.31496062992125984" bottom="0.19685039370078741" header="0" footer="0"/>
  <pageSetup paperSize="9" scale="98"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E5FF"/>
  </sheetPr>
  <dimension ref="A1:L174"/>
  <sheetViews>
    <sheetView workbookViewId="0">
      <selection activeCell="E3" sqref="E3:G4"/>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17.625" style="35" customWidth="1"/>
    <col min="7" max="7" width="5.125" style="35" customWidth="1"/>
    <col min="8" max="16384" width="8.875" style="35"/>
  </cols>
  <sheetData>
    <row r="1" spans="1:12" ht="21.6" customHeight="1">
      <c r="B1" s="34"/>
      <c r="D1" s="34"/>
      <c r="E1" s="34"/>
      <c r="F1" s="34"/>
      <c r="G1" s="36" t="s">
        <v>319</v>
      </c>
    </row>
    <row r="2" spans="1:12" ht="20.25" customHeight="1">
      <c r="A2" s="413" t="s">
        <v>321</v>
      </c>
      <c r="B2" s="413"/>
      <c r="C2" s="413"/>
      <c r="D2" s="413"/>
      <c r="E2" s="413"/>
      <c r="F2" s="413"/>
      <c r="G2" s="413"/>
    </row>
    <row r="3" spans="1:12" ht="22.5" customHeight="1">
      <c r="A3" s="37"/>
      <c r="B3" s="34"/>
      <c r="C3" s="34"/>
      <c r="D3" s="71" t="s">
        <v>88</v>
      </c>
      <c r="E3" s="402"/>
      <c r="F3" s="402"/>
      <c r="G3" s="39"/>
      <c r="H3" s="40"/>
      <c r="I3" s="40"/>
    </row>
    <row r="4" spans="1:12" ht="22.5" customHeight="1">
      <c r="D4" s="71" t="s">
        <v>177</v>
      </c>
      <c r="E4" s="403"/>
      <c r="F4" s="403"/>
      <c r="H4" s="41"/>
      <c r="I4" s="41"/>
      <c r="J4" s="41"/>
      <c r="K4" s="41"/>
      <c r="L4" s="41"/>
    </row>
    <row r="5" spans="1:12" ht="5.85" customHeight="1">
      <c r="D5" s="38"/>
      <c r="H5" s="41"/>
      <c r="I5" s="41"/>
      <c r="J5" s="41"/>
      <c r="K5" s="41"/>
      <c r="L5" s="41"/>
    </row>
    <row r="6" spans="1:12" ht="18" customHeight="1">
      <c r="A6" s="73" t="s">
        <v>178</v>
      </c>
      <c r="B6" s="43" t="s">
        <v>91</v>
      </c>
      <c r="C6" s="44" t="s">
        <v>92</v>
      </c>
      <c r="D6" s="404" t="s">
        <v>93</v>
      </c>
      <c r="E6" s="405"/>
      <c r="F6" s="404" t="s">
        <v>94</v>
      </c>
      <c r="G6" s="406"/>
    </row>
    <row r="7" spans="1:12" ht="18.95" customHeight="1">
      <c r="A7" s="72">
        <v>1</v>
      </c>
      <c r="B7" s="46"/>
      <c r="C7" s="47" t="s">
        <v>96</v>
      </c>
      <c r="D7" s="397" t="s">
        <v>97</v>
      </c>
      <c r="E7" s="398"/>
      <c r="F7" s="397"/>
      <c r="G7" s="399"/>
    </row>
    <row r="8" spans="1:12" ht="18.95" customHeight="1">
      <c r="A8" s="48">
        <v>2</v>
      </c>
      <c r="B8" s="49"/>
      <c r="C8" s="50" t="s">
        <v>96</v>
      </c>
      <c r="D8" s="391" t="s">
        <v>97</v>
      </c>
      <c r="E8" s="392"/>
      <c r="F8" s="391"/>
      <c r="G8" s="393"/>
    </row>
    <row r="9" spans="1:12" ht="18.95" customHeight="1">
      <c r="A9" s="48">
        <v>3</v>
      </c>
      <c r="B9" s="49"/>
      <c r="C9" s="50" t="s">
        <v>96</v>
      </c>
      <c r="D9" s="391" t="s">
        <v>97</v>
      </c>
      <c r="E9" s="392"/>
      <c r="F9" s="391"/>
      <c r="G9" s="393"/>
    </row>
    <row r="10" spans="1:12" ht="18.95" customHeight="1">
      <c r="A10" s="48">
        <v>4</v>
      </c>
      <c r="B10" s="49"/>
      <c r="C10" s="50" t="s">
        <v>96</v>
      </c>
      <c r="D10" s="391" t="s">
        <v>97</v>
      </c>
      <c r="E10" s="392"/>
      <c r="F10" s="391"/>
      <c r="G10" s="393"/>
    </row>
    <row r="11" spans="1:12" ht="18.95" customHeight="1">
      <c r="A11" s="48">
        <v>5</v>
      </c>
      <c r="B11" s="49"/>
      <c r="C11" s="50" t="s">
        <v>96</v>
      </c>
      <c r="D11" s="391" t="s">
        <v>97</v>
      </c>
      <c r="E11" s="392"/>
      <c r="F11" s="391"/>
      <c r="G11" s="393"/>
    </row>
    <row r="12" spans="1:12" ht="18.95" customHeight="1">
      <c r="A12" s="48">
        <v>6</v>
      </c>
      <c r="B12" s="49"/>
      <c r="C12" s="50" t="s">
        <v>96</v>
      </c>
      <c r="D12" s="391" t="s">
        <v>97</v>
      </c>
      <c r="E12" s="392"/>
      <c r="F12" s="391"/>
      <c r="G12" s="393"/>
    </row>
    <row r="13" spans="1:12" ht="18.95" customHeight="1">
      <c r="A13" s="48">
        <v>7</v>
      </c>
      <c r="B13" s="49"/>
      <c r="C13" s="50" t="s">
        <v>96</v>
      </c>
      <c r="D13" s="391" t="s">
        <v>97</v>
      </c>
      <c r="E13" s="392"/>
      <c r="F13" s="391"/>
      <c r="G13" s="393"/>
    </row>
    <row r="14" spans="1:12" ht="18.95" customHeight="1">
      <c r="A14" s="48">
        <v>8</v>
      </c>
      <c r="B14" s="49"/>
      <c r="C14" s="50" t="s">
        <v>96</v>
      </c>
      <c r="D14" s="391" t="s">
        <v>97</v>
      </c>
      <c r="E14" s="392"/>
      <c r="F14" s="391"/>
      <c r="G14" s="393"/>
    </row>
    <row r="15" spans="1:12" ht="18.95" customHeight="1">
      <c r="A15" s="48">
        <v>9</v>
      </c>
      <c r="B15" s="49"/>
      <c r="C15" s="50" t="s">
        <v>96</v>
      </c>
      <c r="D15" s="391" t="s">
        <v>97</v>
      </c>
      <c r="E15" s="392"/>
      <c r="F15" s="391"/>
      <c r="G15" s="393"/>
    </row>
    <row r="16" spans="1:12" ht="18.95" customHeight="1">
      <c r="A16" s="48">
        <v>10</v>
      </c>
      <c r="B16" s="49"/>
      <c r="C16" s="50" t="s">
        <v>96</v>
      </c>
      <c r="D16" s="391" t="s">
        <v>97</v>
      </c>
      <c r="E16" s="392"/>
      <c r="F16" s="391"/>
      <c r="G16" s="393"/>
    </row>
    <row r="17" spans="1:7" ht="18.95" customHeight="1">
      <c r="A17" s="48">
        <v>11</v>
      </c>
      <c r="B17" s="49"/>
      <c r="C17" s="50" t="s">
        <v>96</v>
      </c>
      <c r="D17" s="391" t="s">
        <v>97</v>
      </c>
      <c r="E17" s="392"/>
      <c r="F17" s="391"/>
      <c r="G17" s="393"/>
    </row>
    <row r="18" spans="1:7" ht="18.95" customHeight="1">
      <c r="A18" s="48">
        <v>12</v>
      </c>
      <c r="B18" s="49"/>
      <c r="C18" s="50" t="s">
        <v>96</v>
      </c>
      <c r="D18" s="391" t="s">
        <v>97</v>
      </c>
      <c r="E18" s="392"/>
      <c r="F18" s="391"/>
      <c r="G18" s="393"/>
    </row>
    <row r="19" spans="1:7" ht="18.95" customHeight="1">
      <c r="A19" s="48">
        <v>13</v>
      </c>
      <c r="B19" s="49"/>
      <c r="C19" s="50" t="s">
        <v>96</v>
      </c>
      <c r="D19" s="391" t="s">
        <v>97</v>
      </c>
      <c r="E19" s="392"/>
      <c r="F19" s="391"/>
      <c r="G19" s="393"/>
    </row>
    <row r="20" spans="1:7" ht="18.95" customHeight="1">
      <c r="A20" s="48">
        <v>14</v>
      </c>
      <c r="B20" s="49"/>
      <c r="C20" s="50" t="s">
        <v>96</v>
      </c>
      <c r="D20" s="391" t="s">
        <v>97</v>
      </c>
      <c r="E20" s="392"/>
      <c r="F20" s="391"/>
      <c r="G20" s="393"/>
    </row>
    <row r="21" spans="1:7" ht="18.95" customHeight="1">
      <c r="A21" s="48">
        <v>15</v>
      </c>
      <c r="B21" s="49"/>
      <c r="C21" s="50" t="s">
        <v>96</v>
      </c>
      <c r="D21" s="391" t="s">
        <v>97</v>
      </c>
      <c r="E21" s="392"/>
      <c r="F21" s="391"/>
      <c r="G21" s="393"/>
    </row>
    <row r="22" spans="1:7" ht="18.95" customHeight="1">
      <c r="A22" s="48">
        <v>16</v>
      </c>
      <c r="B22" s="49"/>
      <c r="C22" s="50" t="s">
        <v>96</v>
      </c>
      <c r="D22" s="391" t="s">
        <v>97</v>
      </c>
      <c r="E22" s="392"/>
      <c r="F22" s="391"/>
      <c r="G22" s="393"/>
    </row>
    <row r="23" spans="1:7" ht="18.95" customHeight="1">
      <c r="A23" s="48">
        <v>17</v>
      </c>
      <c r="B23" s="49"/>
      <c r="C23" s="50" t="s">
        <v>96</v>
      </c>
      <c r="D23" s="391" t="s">
        <v>97</v>
      </c>
      <c r="E23" s="392"/>
      <c r="F23" s="391"/>
      <c r="G23" s="393"/>
    </row>
    <row r="24" spans="1:7" ht="18.95" customHeight="1">
      <c r="A24" s="48">
        <v>18</v>
      </c>
      <c r="B24" s="49"/>
      <c r="C24" s="50" t="s">
        <v>96</v>
      </c>
      <c r="D24" s="391" t="s">
        <v>97</v>
      </c>
      <c r="E24" s="392"/>
      <c r="F24" s="391"/>
      <c r="G24" s="393"/>
    </row>
    <row r="25" spans="1:7" ht="18.95" customHeight="1">
      <c r="A25" s="48">
        <v>19</v>
      </c>
      <c r="B25" s="49"/>
      <c r="C25" s="50" t="s">
        <v>96</v>
      </c>
      <c r="D25" s="391" t="s">
        <v>97</v>
      </c>
      <c r="E25" s="392"/>
      <c r="F25" s="391"/>
      <c r="G25" s="393"/>
    </row>
    <row r="26" spans="1:7" ht="18.95" customHeight="1">
      <c r="A26" s="48">
        <v>20</v>
      </c>
      <c r="B26" s="49"/>
      <c r="C26" s="50" t="s">
        <v>96</v>
      </c>
      <c r="D26" s="391" t="s">
        <v>97</v>
      </c>
      <c r="E26" s="392"/>
      <c r="F26" s="391"/>
      <c r="G26" s="393"/>
    </row>
    <row r="27" spans="1:7" ht="18.95" customHeight="1">
      <c r="A27" s="48">
        <v>21</v>
      </c>
      <c r="B27" s="49"/>
      <c r="C27" s="50" t="s">
        <v>96</v>
      </c>
      <c r="D27" s="391" t="s">
        <v>97</v>
      </c>
      <c r="E27" s="392"/>
      <c r="F27" s="391"/>
      <c r="G27" s="393"/>
    </row>
    <row r="28" spans="1:7" ht="18.95" customHeight="1">
      <c r="A28" s="48">
        <v>22</v>
      </c>
      <c r="B28" s="49"/>
      <c r="C28" s="50" t="s">
        <v>96</v>
      </c>
      <c r="D28" s="391" t="s">
        <v>97</v>
      </c>
      <c r="E28" s="392"/>
      <c r="F28" s="391"/>
      <c r="G28" s="393"/>
    </row>
    <row r="29" spans="1:7" ht="18.95" customHeight="1">
      <c r="A29" s="48">
        <v>23</v>
      </c>
      <c r="B29" s="49"/>
      <c r="C29" s="50" t="s">
        <v>96</v>
      </c>
      <c r="D29" s="391" t="s">
        <v>97</v>
      </c>
      <c r="E29" s="392"/>
      <c r="F29" s="391"/>
      <c r="G29" s="393"/>
    </row>
    <row r="30" spans="1:7" ht="18.95" customHeight="1">
      <c r="A30" s="48">
        <v>24</v>
      </c>
      <c r="B30" s="49"/>
      <c r="C30" s="50" t="s">
        <v>96</v>
      </c>
      <c r="D30" s="391" t="s">
        <v>97</v>
      </c>
      <c r="E30" s="392"/>
      <c r="F30" s="391"/>
      <c r="G30" s="393"/>
    </row>
    <row r="31" spans="1:7" ht="18.95" customHeight="1">
      <c r="A31" s="48">
        <v>25</v>
      </c>
      <c r="B31" s="49"/>
      <c r="C31" s="50" t="s">
        <v>96</v>
      </c>
      <c r="D31" s="391" t="s">
        <v>97</v>
      </c>
      <c r="E31" s="392"/>
      <c r="F31" s="391"/>
      <c r="G31" s="393"/>
    </row>
    <row r="32" spans="1:7" ht="18.95" customHeight="1">
      <c r="A32" s="48">
        <v>26</v>
      </c>
      <c r="B32" s="49"/>
      <c r="C32" s="50" t="s">
        <v>96</v>
      </c>
      <c r="D32" s="391" t="s">
        <v>97</v>
      </c>
      <c r="E32" s="392"/>
      <c r="F32" s="391"/>
      <c r="G32" s="393"/>
    </row>
    <row r="33" spans="1:7" ht="18.95" customHeight="1">
      <c r="A33" s="48">
        <v>27</v>
      </c>
      <c r="B33" s="49"/>
      <c r="C33" s="50" t="s">
        <v>96</v>
      </c>
      <c r="D33" s="391" t="s">
        <v>97</v>
      </c>
      <c r="E33" s="392"/>
      <c r="F33" s="391"/>
      <c r="G33" s="393"/>
    </row>
    <row r="34" spans="1:7" ht="18.95" customHeight="1">
      <c r="A34" s="48">
        <v>28</v>
      </c>
      <c r="B34" s="49"/>
      <c r="C34" s="50" t="s">
        <v>96</v>
      </c>
      <c r="D34" s="391" t="s">
        <v>97</v>
      </c>
      <c r="E34" s="392"/>
      <c r="F34" s="391"/>
      <c r="G34" s="393"/>
    </row>
    <row r="35" spans="1:7" ht="18.95" customHeight="1">
      <c r="A35" s="48">
        <v>29</v>
      </c>
      <c r="B35" s="49"/>
      <c r="C35" s="50" t="s">
        <v>96</v>
      </c>
      <c r="D35" s="391" t="s">
        <v>97</v>
      </c>
      <c r="E35" s="392"/>
      <c r="F35" s="391"/>
      <c r="G35" s="393"/>
    </row>
    <row r="36" spans="1:7" ht="18.95" customHeight="1">
      <c r="A36" s="48">
        <v>30</v>
      </c>
      <c r="B36" s="49"/>
      <c r="C36" s="50" t="s">
        <v>96</v>
      </c>
      <c r="D36" s="391" t="s">
        <v>97</v>
      </c>
      <c r="E36" s="392"/>
      <c r="F36" s="391"/>
      <c r="G36" s="393"/>
    </row>
    <row r="37" spans="1:7" ht="18.95" customHeight="1">
      <c r="A37" s="48">
        <v>31</v>
      </c>
      <c r="B37" s="49"/>
      <c r="C37" s="50" t="s">
        <v>96</v>
      </c>
      <c r="D37" s="391" t="s">
        <v>97</v>
      </c>
      <c r="E37" s="392"/>
      <c r="F37" s="391"/>
      <c r="G37" s="393"/>
    </row>
    <row r="38" spans="1:7" ht="18.95" customHeight="1">
      <c r="A38" s="48">
        <v>32</v>
      </c>
      <c r="B38" s="49"/>
      <c r="C38" s="50" t="s">
        <v>96</v>
      </c>
      <c r="D38" s="391" t="s">
        <v>97</v>
      </c>
      <c r="E38" s="392"/>
      <c r="F38" s="391"/>
      <c r="G38" s="393"/>
    </row>
    <row r="39" spans="1:7" ht="18.95" customHeight="1">
      <c r="A39" s="48">
        <v>33</v>
      </c>
      <c r="B39" s="49"/>
      <c r="C39" s="50" t="s">
        <v>96</v>
      </c>
      <c r="D39" s="391" t="s">
        <v>97</v>
      </c>
      <c r="E39" s="392"/>
      <c r="F39" s="391"/>
      <c r="G39" s="393"/>
    </row>
    <row r="40" spans="1:7" ht="18.95" customHeight="1">
      <c r="A40" s="48">
        <v>34</v>
      </c>
      <c r="B40" s="49"/>
      <c r="C40" s="50" t="s">
        <v>96</v>
      </c>
      <c r="D40" s="391" t="s">
        <v>97</v>
      </c>
      <c r="E40" s="392"/>
      <c r="F40" s="391"/>
      <c r="G40" s="393"/>
    </row>
    <row r="41" spans="1:7" ht="18.95" customHeight="1">
      <c r="A41" s="48">
        <v>35</v>
      </c>
      <c r="B41" s="49"/>
      <c r="C41" s="50" t="s">
        <v>96</v>
      </c>
      <c r="D41" s="391" t="s">
        <v>97</v>
      </c>
      <c r="E41" s="392"/>
      <c r="F41" s="391"/>
      <c r="G41" s="393"/>
    </row>
    <row r="42" spans="1:7" ht="18.95" customHeight="1">
      <c r="A42" s="48">
        <v>36</v>
      </c>
      <c r="B42" s="49"/>
      <c r="C42" s="50" t="s">
        <v>96</v>
      </c>
      <c r="D42" s="391" t="s">
        <v>97</v>
      </c>
      <c r="E42" s="392"/>
      <c r="F42" s="391"/>
      <c r="G42" s="393"/>
    </row>
    <row r="43" spans="1:7" ht="18.95" customHeight="1">
      <c r="A43" s="48">
        <v>37</v>
      </c>
      <c r="B43" s="49"/>
      <c r="C43" s="50" t="s">
        <v>96</v>
      </c>
      <c r="D43" s="391" t="s">
        <v>97</v>
      </c>
      <c r="E43" s="392"/>
      <c r="F43" s="391"/>
      <c r="G43" s="393"/>
    </row>
    <row r="44" spans="1:7" ht="18.95" customHeight="1">
      <c r="A44" s="48">
        <v>38</v>
      </c>
      <c r="B44" s="49"/>
      <c r="C44" s="50" t="s">
        <v>96</v>
      </c>
      <c r="D44" s="391" t="s">
        <v>97</v>
      </c>
      <c r="E44" s="392"/>
      <c r="F44" s="391"/>
      <c r="G44" s="393"/>
    </row>
    <row r="45" spans="1:7" ht="18.95" customHeight="1">
      <c r="A45" s="48">
        <v>39</v>
      </c>
      <c r="B45" s="49"/>
      <c r="C45" s="50" t="s">
        <v>96</v>
      </c>
      <c r="D45" s="391" t="s">
        <v>97</v>
      </c>
      <c r="E45" s="392"/>
      <c r="F45" s="391"/>
      <c r="G45" s="393"/>
    </row>
    <row r="46" spans="1:7" ht="18.95" customHeight="1">
      <c r="A46" s="48">
        <v>40</v>
      </c>
      <c r="B46" s="49"/>
      <c r="C46" s="50" t="s">
        <v>96</v>
      </c>
      <c r="D46" s="391" t="s">
        <v>97</v>
      </c>
      <c r="E46" s="392"/>
      <c r="F46" s="391"/>
      <c r="G46" s="393"/>
    </row>
    <row r="47" spans="1:7" ht="18.95" customHeight="1">
      <c r="A47" s="48">
        <v>41</v>
      </c>
      <c r="B47" s="49"/>
      <c r="C47" s="50" t="s">
        <v>96</v>
      </c>
      <c r="D47" s="391" t="s">
        <v>97</v>
      </c>
      <c r="E47" s="392"/>
      <c r="F47" s="391"/>
      <c r="G47" s="393"/>
    </row>
    <row r="48" spans="1:7" ht="18.95" customHeight="1">
      <c r="A48" s="48">
        <v>42</v>
      </c>
      <c r="B48" s="49"/>
      <c r="C48" s="50" t="s">
        <v>96</v>
      </c>
      <c r="D48" s="391" t="s">
        <v>97</v>
      </c>
      <c r="E48" s="392"/>
      <c r="F48" s="391"/>
      <c r="G48" s="393"/>
    </row>
    <row r="49" spans="1:7" ht="18.95" customHeight="1">
      <c r="A49" s="48">
        <v>43</v>
      </c>
      <c r="B49" s="49"/>
      <c r="C49" s="50" t="s">
        <v>96</v>
      </c>
      <c r="D49" s="391" t="s">
        <v>97</v>
      </c>
      <c r="E49" s="392"/>
      <c r="F49" s="391"/>
      <c r="G49" s="393"/>
    </row>
    <row r="50" spans="1:7" ht="18.95" customHeight="1">
      <c r="A50" s="48">
        <v>44</v>
      </c>
      <c r="B50" s="49"/>
      <c r="C50" s="50" t="s">
        <v>96</v>
      </c>
      <c r="D50" s="391" t="s">
        <v>97</v>
      </c>
      <c r="E50" s="392"/>
      <c r="F50" s="391"/>
      <c r="G50" s="393"/>
    </row>
    <row r="51" spans="1:7" ht="18.95" customHeight="1">
      <c r="A51" s="48">
        <v>45</v>
      </c>
      <c r="B51" s="49"/>
      <c r="C51" s="50" t="s">
        <v>96</v>
      </c>
      <c r="D51" s="391" t="s">
        <v>97</v>
      </c>
      <c r="E51" s="392"/>
      <c r="F51" s="391"/>
      <c r="G51" s="393"/>
    </row>
    <row r="52" spans="1:7" ht="18.95" customHeight="1">
      <c r="A52" s="48">
        <v>46</v>
      </c>
      <c r="B52" s="49"/>
      <c r="C52" s="50" t="s">
        <v>96</v>
      </c>
      <c r="D52" s="391" t="s">
        <v>97</v>
      </c>
      <c r="E52" s="392"/>
      <c r="F52" s="391"/>
      <c r="G52" s="393"/>
    </row>
    <row r="53" spans="1:7" ht="18.95" customHeight="1">
      <c r="A53" s="48">
        <v>47</v>
      </c>
      <c r="B53" s="49"/>
      <c r="C53" s="50" t="s">
        <v>96</v>
      </c>
      <c r="D53" s="391" t="s">
        <v>97</v>
      </c>
      <c r="E53" s="392"/>
      <c r="F53" s="391"/>
      <c r="G53" s="393"/>
    </row>
    <row r="54" spans="1:7" ht="18.95" customHeight="1">
      <c r="A54" s="48">
        <v>48</v>
      </c>
      <c r="B54" s="49"/>
      <c r="C54" s="50" t="s">
        <v>96</v>
      </c>
      <c r="D54" s="391" t="s">
        <v>97</v>
      </c>
      <c r="E54" s="392"/>
      <c r="F54" s="391"/>
      <c r="G54" s="393"/>
    </row>
    <row r="55" spans="1:7" ht="18.95" customHeight="1">
      <c r="A55" s="48">
        <v>49</v>
      </c>
      <c r="B55" s="49"/>
      <c r="C55" s="50" t="s">
        <v>96</v>
      </c>
      <c r="D55" s="391" t="s">
        <v>97</v>
      </c>
      <c r="E55" s="392"/>
      <c r="F55" s="391"/>
      <c r="G55" s="393"/>
    </row>
    <row r="56" spans="1:7" ht="18.95" customHeight="1">
      <c r="A56" s="48">
        <v>50</v>
      </c>
      <c r="B56" s="49"/>
      <c r="C56" s="50" t="s">
        <v>96</v>
      </c>
      <c r="D56" s="391" t="s">
        <v>97</v>
      </c>
      <c r="E56" s="392"/>
      <c r="F56" s="391"/>
      <c r="G56" s="393"/>
    </row>
    <row r="57" spans="1:7" ht="18.95" customHeight="1">
      <c r="A57" s="48">
        <v>51</v>
      </c>
      <c r="B57" s="49"/>
      <c r="C57" s="50" t="s">
        <v>96</v>
      </c>
      <c r="D57" s="391" t="s">
        <v>97</v>
      </c>
      <c r="E57" s="392"/>
      <c r="F57" s="391"/>
      <c r="G57" s="393"/>
    </row>
    <row r="58" spans="1:7" ht="18.95" customHeight="1">
      <c r="A58" s="48">
        <v>52</v>
      </c>
      <c r="B58" s="49"/>
      <c r="C58" s="50" t="s">
        <v>96</v>
      </c>
      <c r="D58" s="391" t="s">
        <v>97</v>
      </c>
      <c r="E58" s="392"/>
      <c r="F58" s="391"/>
      <c r="G58" s="393"/>
    </row>
    <row r="59" spans="1:7" ht="18.95" customHeight="1">
      <c r="A59" s="48">
        <v>53</v>
      </c>
      <c r="B59" s="49"/>
      <c r="C59" s="50" t="s">
        <v>96</v>
      </c>
      <c r="D59" s="391" t="s">
        <v>97</v>
      </c>
      <c r="E59" s="392"/>
      <c r="F59" s="391"/>
      <c r="G59" s="393"/>
    </row>
    <row r="60" spans="1:7" ht="18.95" customHeight="1">
      <c r="A60" s="48">
        <v>54</v>
      </c>
      <c r="B60" s="49"/>
      <c r="C60" s="50" t="s">
        <v>96</v>
      </c>
      <c r="D60" s="391" t="s">
        <v>97</v>
      </c>
      <c r="E60" s="392"/>
      <c r="F60" s="391"/>
      <c r="G60" s="393"/>
    </row>
    <row r="61" spans="1:7" ht="18.95" customHeight="1">
      <c r="A61" s="48">
        <v>55</v>
      </c>
      <c r="B61" s="49"/>
      <c r="C61" s="50" t="s">
        <v>96</v>
      </c>
      <c r="D61" s="391" t="s">
        <v>97</v>
      </c>
      <c r="E61" s="392"/>
      <c r="F61" s="391"/>
      <c r="G61" s="393"/>
    </row>
    <row r="62" spans="1:7" ht="18.95" customHeight="1">
      <c r="A62" s="48">
        <v>56</v>
      </c>
      <c r="B62" s="49"/>
      <c r="C62" s="50" t="s">
        <v>96</v>
      </c>
      <c r="D62" s="391" t="s">
        <v>97</v>
      </c>
      <c r="E62" s="392"/>
      <c r="F62" s="391"/>
      <c r="G62" s="393"/>
    </row>
    <row r="63" spans="1:7" ht="18.95" customHeight="1">
      <c r="A63" s="48">
        <v>57</v>
      </c>
      <c r="B63" s="49"/>
      <c r="C63" s="50" t="s">
        <v>96</v>
      </c>
      <c r="D63" s="391" t="s">
        <v>97</v>
      </c>
      <c r="E63" s="392"/>
      <c r="F63" s="391"/>
      <c r="G63" s="393"/>
    </row>
    <row r="64" spans="1:7" ht="18.95" customHeight="1">
      <c r="A64" s="48">
        <v>58</v>
      </c>
      <c r="B64" s="49"/>
      <c r="C64" s="50" t="s">
        <v>96</v>
      </c>
      <c r="D64" s="391" t="s">
        <v>97</v>
      </c>
      <c r="E64" s="392"/>
      <c r="F64" s="391"/>
      <c r="G64" s="393"/>
    </row>
    <row r="65" spans="1:7" ht="18.95" customHeight="1">
      <c r="A65" s="48">
        <v>59</v>
      </c>
      <c r="B65" s="49"/>
      <c r="C65" s="50" t="s">
        <v>96</v>
      </c>
      <c r="D65" s="391" t="s">
        <v>97</v>
      </c>
      <c r="E65" s="392"/>
      <c r="F65" s="391"/>
      <c r="G65" s="393"/>
    </row>
    <row r="66" spans="1:7" ht="18.95" customHeight="1">
      <c r="A66" s="48">
        <v>60</v>
      </c>
      <c r="B66" s="49"/>
      <c r="C66" s="50" t="s">
        <v>96</v>
      </c>
      <c r="D66" s="391" t="s">
        <v>97</v>
      </c>
      <c r="E66" s="392"/>
      <c r="F66" s="391"/>
      <c r="G66" s="393"/>
    </row>
    <row r="67" spans="1:7" ht="18.95" customHeight="1">
      <c r="A67" s="48">
        <v>61</v>
      </c>
      <c r="B67" s="49"/>
      <c r="C67" s="50" t="s">
        <v>96</v>
      </c>
      <c r="D67" s="391" t="s">
        <v>97</v>
      </c>
      <c r="E67" s="392"/>
      <c r="F67" s="391"/>
      <c r="G67" s="393"/>
    </row>
    <row r="68" spans="1:7" ht="18.95" customHeight="1">
      <c r="A68" s="48">
        <v>62</v>
      </c>
      <c r="B68" s="49"/>
      <c r="C68" s="50" t="s">
        <v>96</v>
      </c>
      <c r="D68" s="391" t="s">
        <v>97</v>
      </c>
      <c r="E68" s="392"/>
      <c r="F68" s="391"/>
      <c r="G68" s="393"/>
    </row>
    <row r="69" spans="1:7" ht="18.95" customHeight="1">
      <c r="A69" s="48">
        <v>63</v>
      </c>
      <c r="B69" s="49"/>
      <c r="C69" s="50" t="s">
        <v>96</v>
      </c>
      <c r="D69" s="391" t="s">
        <v>97</v>
      </c>
      <c r="E69" s="392"/>
      <c r="F69" s="391"/>
      <c r="G69" s="393"/>
    </row>
    <row r="70" spans="1:7" ht="18.95" customHeight="1">
      <c r="A70" s="48">
        <v>64</v>
      </c>
      <c r="B70" s="49"/>
      <c r="C70" s="50" t="s">
        <v>96</v>
      </c>
      <c r="D70" s="391" t="s">
        <v>97</v>
      </c>
      <c r="E70" s="392"/>
      <c r="F70" s="391"/>
      <c r="G70" s="393"/>
    </row>
    <row r="71" spans="1:7" ht="18.95" customHeight="1">
      <c r="A71" s="48">
        <v>65</v>
      </c>
      <c r="B71" s="49"/>
      <c r="C71" s="50" t="s">
        <v>96</v>
      </c>
      <c r="D71" s="391" t="s">
        <v>97</v>
      </c>
      <c r="E71" s="392"/>
      <c r="F71" s="391"/>
      <c r="G71" s="393"/>
    </row>
    <row r="72" spans="1:7" ht="18.95" customHeight="1">
      <c r="A72" s="48">
        <v>66</v>
      </c>
      <c r="B72" s="49"/>
      <c r="C72" s="50" t="s">
        <v>96</v>
      </c>
      <c r="D72" s="391" t="s">
        <v>97</v>
      </c>
      <c r="E72" s="392"/>
      <c r="F72" s="391"/>
      <c r="G72" s="393"/>
    </row>
    <row r="73" spans="1:7" ht="18.95" customHeight="1">
      <c r="A73" s="48">
        <v>67</v>
      </c>
      <c r="B73" s="49"/>
      <c r="C73" s="50" t="s">
        <v>96</v>
      </c>
      <c r="D73" s="391" t="s">
        <v>97</v>
      </c>
      <c r="E73" s="392"/>
      <c r="F73" s="391"/>
      <c r="G73" s="393"/>
    </row>
    <row r="74" spans="1:7" ht="18.95" customHeight="1">
      <c r="A74" s="48">
        <v>68</v>
      </c>
      <c r="B74" s="49"/>
      <c r="C74" s="50" t="s">
        <v>96</v>
      </c>
      <c r="D74" s="391" t="s">
        <v>97</v>
      </c>
      <c r="E74" s="392"/>
      <c r="F74" s="391"/>
      <c r="G74" s="393"/>
    </row>
    <row r="75" spans="1:7" ht="18.95" customHeight="1">
      <c r="A75" s="48">
        <v>69</v>
      </c>
      <c r="B75" s="49"/>
      <c r="C75" s="50" t="s">
        <v>96</v>
      </c>
      <c r="D75" s="391" t="s">
        <v>97</v>
      </c>
      <c r="E75" s="392"/>
      <c r="F75" s="391"/>
      <c r="G75" s="393"/>
    </row>
    <row r="76" spans="1:7" ht="18.95" customHeight="1">
      <c r="A76" s="48">
        <v>70</v>
      </c>
      <c r="B76" s="49"/>
      <c r="C76" s="50" t="s">
        <v>96</v>
      </c>
      <c r="D76" s="391" t="s">
        <v>97</v>
      </c>
      <c r="E76" s="392"/>
      <c r="F76" s="391"/>
      <c r="G76" s="393"/>
    </row>
    <row r="77" spans="1:7" ht="18.95" customHeight="1">
      <c r="A77" s="48">
        <v>71</v>
      </c>
      <c r="B77" s="49"/>
      <c r="C77" s="50" t="s">
        <v>96</v>
      </c>
      <c r="D77" s="391" t="s">
        <v>97</v>
      </c>
      <c r="E77" s="392"/>
      <c r="F77" s="391"/>
      <c r="G77" s="393"/>
    </row>
    <row r="78" spans="1:7" ht="18.95" customHeight="1">
      <c r="A78" s="48">
        <v>72</v>
      </c>
      <c r="B78" s="49"/>
      <c r="C78" s="50" t="s">
        <v>96</v>
      </c>
      <c r="D78" s="391" t="s">
        <v>97</v>
      </c>
      <c r="E78" s="392"/>
      <c r="F78" s="391"/>
      <c r="G78" s="393"/>
    </row>
    <row r="79" spans="1:7" ht="18.95" customHeight="1">
      <c r="A79" s="48">
        <v>73</v>
      </c>
      <c r="B79" s="49"/>
      <c r="C79" s="50" t="s">
        <v>96</v>
      </c>
      <c r="D79" s="391" t="s">
        <v>97</v>
      </c>
      <c r="E79" s="392"/>
      <c r="F79" s="391"/>
      <c r="G79" s="393"/>
    </row>
    <row r="80" spans="1:7" ht="18.95" customHeight="1">
      <c r="A80" s="48">
        <v>74</v>
      </c>
      <c r="B80" s="49"/>
      <c r="C80" s="50" t="s">
        <v>96</v>
      </c>
      <c r="D80" s="391" t="s">
        <v>97</v>
      </c>
      <c r="E80" s="392"/>
      <c r="F80" s="391"/>
      <c r="G80" s="393"/>
    </row>
    <row r="81" spans="1:7" ht="18.95" customHeight="1">
      <c r="A81" s="48">
        <v>75</v>
      </c>
      <c r="B81" s="49"/>
      <c r="C81" s="50" t="s">
        <v>96</v>
      </c>
      <c r="D81" s="391" t="s">
        <v>97</v>
      </c>
      <c r="E81" s="392"/>
      <c r="F81" s="391"/>
      <c r="G81" s="393"/>
    </row>
    <row r="82" spans="1:7" ht="18.95" customHeight="1">
      <c r="A82" s="48">
        <v>76</v>
      </c>
      <c r="B82" s="49"/>
      <c r="C82" s="50" t="s">
        <v>96</v>
      </c>
      <c r="D82" s="391" t="s">
        <v>97</v>
      </c>
      <c r="E82" s="392"/>
      <c r="F82" s="391"/>
      <c r="G82" s="393"/>
    </row>
    <row r="83" spans="1:7" ht="18.95" customHeight="1">
      <c r="A83" s="48">
        <v>77</v>
      </c>
      <c r="B83" s="49"/>
      <c r="C83" s="50" t="s">
        <v>96</v>
      </c>
      <c r="D83" s="391" t="s">
        <v>97</v>
      </c>
      <c r="E83" s="392"/>
      <c r="F83" s="391"/>
      <c r="G83" s="393"/>
    </row>
    <row r="84" spans="1:7" ht="18.95" customHeight="1">
      <c r="A84" s="48">
        <v>78</v>
      </c>
      <c r="B84" s="49"/>
      <c r="C84" s="50" t="s">
        <v>96</v>
      </c>
      <c r="D84" s="391" t="s">
        <v>97</v>
      </c>
      <c r="E84" s="392"/>
      <c r="F84" s="391"/>
      <c r="G84" s="393"/>
    </row>
    <row r="85" spans="1:7" ht="18.95" customHeight="1">
      <c r="A85" s="48">
        <v>79</v>
      </c>
      <c r="B85" s="49"/>
      <c r="C85" s="50" t="s">
        <v>96</v>
      </c>
      <c r="D85" s="391" t="s">
        <v>97</v>
      </c>
      <c r="E85" s="392"/>
      <c r="F85" s="391"/>
      <c r="G85" s="393"/>
    </row>
    <row r="86" spans="1:7" ht="18.95" customHeight="1">
      <c r="A86" s="48">
        <v>80</v>
      </c>
      <c r="B86" s="49"/>
      <c r="C86" s="50" t="s">
        <v>96</v>
      </c>
      <c r="D86" s="391" t="s">
        <v>97</v>
      </c>
      <c r="E86" s="392"/>
      <c r="F86" s="391"/>
      <c r="G86" s="393"/>
    </row>
    <row r="87" spans="1:7" ht="18.95" customHeight="1">
      <c r="A87" s="48">
        <v>81</v>
      </c>
      <c r="B87" s="49"/>
      <c r="C87" s="50" t="s">
        <v>96</v>
      </c>
      <c r="D87" s="391" t="s">
        <v>97</v>
      </c>
      <c r="E87" s="392"/>
      <c r="F87" s="391"/>
      <c r="G87" s="393"/>
    </row>
    <row r="88" spans="1:7" ht="18.95" customHeight="1">
      <c r="A88" s="48">
        <v>82</v>
      </c>
      <c r="B88" s="49"/>
      <c r="C88" s="50" t="s">
        <v>96</v>
      </c>
      <c r="D88" s="391" t="s">
        <v>97</v>
      </c>
      <c r="E88" s="392"/>
      <c r="F88" s="391"/>
      <c r="G88" s="393"/>
    </row>
    <row r="89" spans="1:7" ht="18.95" customHeight="1">
      <c r="A89" s="48">
        <v>83</v>
      </c>
      <c r="B89" s="49"/>
      <c r="C89" s="50" t="s">
        <v>96</v>
      </c>
      <c r="D89" s="391" t="s">
        <v>97</v>
      </c>
      <c r="E89" s="392"/>
      <c r="F89" s="391"/>
      <c r="G89" s="393"/>
    </row>
    <row r="90" spans="1:7" ht="18.95" customHeight="1">
      <c r="A90" s="48">
        <v>84</v>
      </c>
      <c r="B90" s="49"/>
      <c r="C90" s="50" t="s">
        <v>96</v>
      </c>
      <c r="D90" s="391" t="s">
        <v>97</v>
      </c>
      <c r="E90" s="392"/>
      <c r="F90" s="391"/>
      <c r="G90" s="393"/>
    </row>
    <row r="91" spans="1:7" ht="18.95" customHeight="1">
      <c r="A91" s="48">
        <v>85</v>
      </c>
      <c r="B91" s="49"/>
      <c r="C91" s="50" t="s">
        <v>96</v>
      </c>
      <c r="D91" s="391" t="s">
        <v>97</v>
      </c>
      <c r="E91" s="392"/>
      <c r="F91" s="391"/>
      <c r="G91" s="393"/>
    </row>
    <row r="92" spans="1:7" ht="18.95" customHeight="1">
      <c r="A92" s="48">
        <v>86</v>
      </c>
      <c r="B92" s="49"/>
      <c r="C92" s="50" t="s">
        <v>96</v>
      </c>
      <c r="D92" s="391" t="s">
        <v>97</v>
      </c>
      <c r="E92" s="392"/>
      <c r="F92" s="391"/>
      <c r="G92" s="393"/>
    </row>
    <row r="93" spans="1:7" ht="18.95" customHeight="1">
      <c r="A93" s="48">
        <v>87</v>
      </c>
      <c r="B93" s="49"/>
      <c r="C93" s="50" t="s">
        <v>96</v>
      </c>
      <c r="D93" s="391" t="s">
        <v>97</v>
      </c>
      <c r="E93" s="392"/>
      <c r="F93" s="391"/>
      <c r="G93" s="393"/>
    </row>
    <row r="94" spans="1:7" ht="18.95" customHeight="1">
      <c r="A94" s="48">
        <v>88</v>
      </c>
      <c r="B94" s="49"/>
      <c r="C94" s="50" t="s">
        <v>96</v>
      </c>
      <c r="D94" s="391" t="s">
        <v>97</v>
      </c>
      <c r="E94" s="392"/>
      <c r="F94" s="391"/>
      <c r="G94" s="393"/>
    </row>
    <row r="95" spans="1:7" ht="18.95" customHeight="1">
      <c r="A95" s="48">
        <v>89</v>
      </c>
      <c r="B95" s="49"/>
      <c r="C95" s="50" t="s">
        <v>96</v>
      </c>
      <c r="D95" s="391" t="s">
        <v>97</v>
      </c>
      <c r="E95" s="392"/>
      <c r="F95" s="391"/>
      <c r="G95" s="393"/>
    </row>
    <row r="96" spans="1:7" ht="18.95" customHeight="1">
      <c r="A96" s="48">
        <v>90</v>
      </c>
      <c r="B96" s="49"/>
      <c r="C96" s="50" t="s">
        <v>96</v>
      </c>
      <c r="D96" s="391" t="s">
        <v>97</v>
      </c>
      <c r="E96" s="392"/>
      <c r="F96" s="391"/>
      <c r="G96" s="393"/>
    </row>
    <row r="97" spans="1:7" ht="18.95" customHeight="1">
      <c r="A97" s="48">
        <v>91</v>
      </c>
      <c r="B97" s="49"/>
      <c r="C97" s="50" t="s">
        <v>96</v>
      </c>
      <c r="D97" s="391" t="s">
        <v>97</v>
      </c>
      <c r="E97" s="392"/>
      <c r="F97" s="391"/>
      <c r="G97" s="393"/>
    </row>
    <row r="98" spans="1:7" ht="18.95" customHeight="1">
      <c r="A98" s="48">
        <v>92</v>
      </c>
      <c r="B98" s="49"/>
      <c r="C98" s="50" t="s">
        <v>96</v>
      </c>
      <c r="D98" s="391" t="s">
        <v>97</v>
      </c>
      <c r="E98" s="392"/>
      <c r="F98" s="391"/>
      <c r="G98" s="393"/>
    </row>
    <row r="99" spans="1:7" ht="18.95" customHeight="1">
      <c r="A99" s="48">
        <v>93</v>
      </c>
      <c r="B99" s="49"/>
      <c r="C99" s="50" t="s">
        <v>96</v>
      </c>
      <c r="D99" s="391" t="s">
        <v>97</v>
      </c>
      <c r="E99" s="392"/>
      <c r="F99" s="391"/>
      <c r="G99" s="393"/>
    </row>
    <row r="100" spans="1:7" ht="18.95" customHeight="1">
      <c r="A100" s="48">
        <v>94</v>
      </c>
      <c r="B100" s="49"/>
      <c r="C100" s="50" t="s">
        <v>96</v>
      </c>
      <c r="D100" s="391" t="s">
        <v>97</v>
      </c>
      <c r="E100" s="392"/>
      <c r="F100" s="391"/>
      <c r="G100" s="393"/>
    </row>
    <row r="101" spans="1:7" ht="18.95" customHeight="1">
      <c r="A101" s="48">
        <v>95</v>
      </c>
      <c r="B101" s="49"/>
      <c r="C101" s="50" t="s">
        <v>96</v>
      </c>
      <c r="D101" s="391" t="s">
        <v>97</v>
      </c>
      <c r="E101" s="392"/>
      <c r="F101" s="391"/>
      <c r="G101" s="393"/>
    </row>
    <row r="102" spans="1:7" ht="18.95" customHeight="1">
      <c r="A102" s="48">
        <v>96</v>
      </c>
      <c r="B102" s="49"/>
      <c r="C102" s="50" t="s">
        <v>96</v>
      </c>
      <c r="D102" s="391" t="s">
        <v>97</v>
      </c>
      <c r="E102" s="392"/>
      <c r="F102" s="391"/>
      <c r="G102" s="393"/>
    </row>
    <row r="103" spans="1:7" ht="18.95" customHeight="1">
      <c r="A103" s="48">
        <v>97</v>
      </c>
      <c r="B103" s="49"/>
      <c r="C103" s="50" t="s">
        <v>96</v>
      </c>
      <c r="D103" s="391" t="s">
        <v>97</v>
      </c>
      <c r="E103" s="392"/>
      <c r="F103" s="391"/>
      <c r="G103" s="393"/>
    </row>
    <row r="104" spans="1:7" ht="18.95" customHeight="1">
      <c r="A104" s="48">
        <v>98</v>
      </c>
      <c r="B104" s="49"/>
      <c r="C104" s="50" t="s">
        <v>96</v>
      </c>
      <c r="D104" s="391" t="s">
        <v>97</v>
      </c>
      <c r="E104" s="392"/>
      <c r="F104" s="391"/>
      <c r="G104" s="393"/>
    </row>
    <row r="105" spans="1:7" ht="18.95" customHeight="1">
      <c r="A105" s="48">
        <v>99</v>
      </c>
      <c r="B105" s="49"/>
      <c r="C105" s="50" t="s">
        <v>96</v>
      </c>
      <c r="D105" s="391" t="s">
        <v>97</v>
      </c>
      <c r="E105" s="392"/>
      <c r="F105" s="391"/>
      <c r="G105" s="393"/>
    </row>
    <row r="106" spans="1:7" ht="18.95" customHeight="1">
      <c r="A106" s="48">
        <v>100</v>
      </c>
      <c r="B106" s="49"/>
      <c r="C106" s="50" t="s">
        <v>96</v>
      </c>
      <c r="D106" s="391" t="s">
        <v>97</v>
      </c>
      <c r="E106" s="392"/>
      <c r="F106" s="391"/>
      <c r="G106" s="393"/>
    </row>
    <row r="107" spans="1:7" ht="18.95" customHeight="1">
      <c r="A107" s="48"/>
      <c r="B107" s="49"/>
      <c r="C107" s="50" t="s">
        <v>96</v>
      </c>
      <c r="D107" s="391" t="s">
        <v>97</v>
      </c>
      <c r="E107" s="392"/>
      <c r="F107" s="391"/>
      <c r="G107" s="393"/>
    </row>
    <row r="108" spans="1:7" ht="18.95" customHeight="1">
      <c r="A108" s="48"/>
      <c r="B108" s="49"/>
      <c r="C108" s="50" t="s">
        <v>96</v>
      </c>
      <c r="D108" s="391" t="s">
        <v>97</v>
      </c>
      <c r="E108" s="392"/>
      <c r="F108" s="391"/>
      <c r="G108" s="393"/>
    </row>
    <row r="109" spans="1:7" ht="18.95" customHeight="1">
      <c r="A109" s="48"/>
      <c r="B109" s="49"/>
      <c r="C109" s="50" t="s">
        <v>96</v>
      </c>
      <c r="D109" s="391" t="s">
        <v>97</v>
      </c>
      <c r="E109" s="392"/>
      <c r="F109" s="391"/>
      <c r="G109" s="393"/>
    </row>
    <row r="110" spans="1:7" ht="18.95" customHeight="1">
      <c r="A110" s="48"/>
      <c r="B110" s="49"/>
      <c r="C110" s="50" t="s">
        <v>96</v>
      </c>
      <c r="D110" s="391" t="s">
        <v>97</v>
      </c>
      <c r="E110" s="392"/>
      <c r="F110" s="391"/>
      <c r="G110" s="393"/>
    </row>
    <row r="111" spans="1:7" ht="18.95" customHeight="1">
      <c r="A111" s="48"/>
      <c r="B111" s="49"/>
      <c r="C111" s="50" t="s">
        <v>96</v>
      </c>
      <c r="D111" s="391" t="s">
        <v>97</v>
      </c>
      <c r="E111" s="392"/>
      <c r="F111" s="391"/>
      <c r="G111" s="393"/>
    </row>
    <row r="112" spans="1:7" ht="18.95" customHeight="1">
      <c r="A112" s="48"/>
      <c r="B112" s="49"/>
      <c r="C112" s="50" t="s">
        <v>96</v>
      </c>
      <c r="D112" s="391" t="s">
        <v>97</v>
      </c>
      <c r="E112" s="392"/>
      <c r="F112" s="391"/>
      <c r="G112" s="393"/>
    </row>
    <row r="113" spans="1:7" ht="18.95" customHeight="1">
      <c r="A113" s="48"/>
      <c r="B113" s="49"/>
      <c r="C113" s="50" t="s">
        <v>96</v>
      </c>
      <c r="D113" s="391" t="s">
        <v>97</v>
      </c>
      <c r="E113" s="392"/>
      <c r="F113" s="391"/>
      <c r="G113" s="393"/>
    </row>
    <row r="114" spans="1:7" ht="18.95" customHeight="1">
      <c r="A114" s="48"/>
      <c r="B114" s="49"/>
      <c r="C114" s="50" t="s">
        <v>96</v>
      </c>
      <c r="D114" s="391" t="s">
        <v>97</v>
      </c>
      <c r="E114" s="392"/>
      <c r="F114" s="391"/>
      <c r="G114" s="393"/>
    </row>
    <row r="115" spans="1:7" ht="18.95" customHeight="1">
      <c r="A115" s="48"/>
      <c r="B115" s="49"/>
      <c r="C115" s="50" t="s">
        <v>96</v>
      </c>
      <c r="D115" s="391" t="s">
        <v>97</v>
      </c>
      <c r="E115" s="392"/>
      <c r="F115" s="391"/>
      <c r="G115" s="393"/>
    </row>
    <row r="116" spans="1:7" ht="18.95" customHeight="1">
      <c r="A116" s="48"/>
      <c r="B116" s="49"/>
      <c r="C116" s="50" t="s">
        <v>96</v>
      </c>
      <c r="D116" s="391" t="s">
        <v>97</v>
      </c>
      <c r="E116" s="392"/>
      <c r="F116" s="391"/>
      <c r="G116" s="393"/>
    </row>
    <row r="117" spans="1:7" ht="18.95" customHeight="1">
      <c r="A117" s="48"/>
      <c r="B117" s="49"/>
      <c r="C117" s="50" t="s">
        <v>96</v>
      </c>
      <c r="D117" s="391" t="s">
        <v>97</v>
      </c>
      <c r="E117" s="392"/>
      <c r="F117" s="391"/>
      <c r="G117" s="393"/>
    </row>
    <row r="118" spans="1:7" ht="18.95" customHeight="1">
      <c r="A118" s="48"/>
      <c r="B118" s="49"/>
      <c r="C118" s="50" t="s">
        <v>96</v>
      </c>
      <c r="D118" s="391" t="s">
        <v>97</v>
      </c>
      <c r="E118" s="392"/>
      <c r="F118" s="391"/>
      <c r="G118" s="393"/>
    </row>
    <row r="119" spans="1:7" ht="18.95" customHeight="1">
      <c r="A119" s="48"/>
      <c r="B119" s="49"/>
      <c r="C119" s="50" t="s">
        <v>96</v>
      </c>
      <c r="D119" s="391" t="s">
        <v>97</v>
      </c>
      <c r="E119" s="392"/>
      <c r="F119" s="391"/>
      <c r="G119" s="393"/>
    </row>
    <row r="120" spans="1:7" ht="18.95" customHeight="1">
      <c r="A120" s="48"/>
      <c r="B120" s="49"/>
      <c r="C120" s="50" t="s">
        <v>96</v>
      </c>
      <c r="D120" s="391" t="s">
        <v>97</v>
      </c>
      <c r="E120" s="392"/>
      <c r="F120" s="391"/>
      <c r="G120" s="393"/>
    </row>
    <row r="121" spans="1:7" ht="18.95" customHeight="1">
      <c r="A121" s="48"/>
      <c r="B121" s="49"/>
      <c r="C121" s="50" t="s">
        <v>96</v>
      </c>
      <c r="D121" s="391" t="s">
        <v>97</v>
      </c>
      <c r="E121" s="392"/>
      <c r="F121" s="391"/>
      <c r="G121" s="393"/>
    </row>
    <row r="122" spans="1:7" ht="18.95" customHeight="1">
      <c r="A122" s="48"/>
      <c r="B122" s="49"/>
      <c r="C122" s="50" t="s">
        <v>96</v>
      </c>
      <c r="D122" s="391" t="s">
        <v>97</v>
      </c>
      <c r="E122" s="392"/>
      <c r="F122" s="391"/>
      <c r="G122" s="393"/>
    </row>
    <row r="123" spans="1:7" ht="18.95" customHeight="1">
      <c r="A123" s="48"/>
      <c r="B123" s="49"/>
      <c r="C123" s="50" t="s">
        <v>96</v>
      </c>
      <c r="D123" s="391" t="s">
        <v>97</v>
      </c>
      <c r="E123" s="392"/>
      <c r="F123" s="391"/>
      <c r="G123" s="393"/>
    </row>
    <row r="124" spans="1:7" ht="18.95" customHeight="1">
      <c r="A124" s="48"/>
      <c r="B124" s="49"/>
      <c r="C124" s="50" t="s">
        <v>96</v>
      </c>
      <c r="D124" s="391" t="s">
        <v>97</v>
      </c>
      <c r="E124" s="392"/>
      <c r="F124" s="391"/>
      <c r="G124" s="393"/>
    </row>
    <row r="125" spans="1:7" ht="18.95" customHeight="1">
      <c r="A125" s="48"/>
      <c r="B125" s="49"/>
      <c r="C125" s="50" t="s">
        <v>96</v>
      </c>
      <c r="D125" s="391" t="s">
        <v>97</v>
      </c>
      <c r="E125" s="392"/>
      <c r="F125" s="391"/>
      <c r="G125" s="393"/>
    </row>
    <row r="126" spans="1:7" ht="18.95" customHeight="1">
      <c r="A126" s="48"/>
      <c r="B126" s="49"/>
      <c r="C126" s="50" t="s">
        <v>96</v>
      </c>
      <c r="D126" s="391" t="s">
        <v>97</v>
      </c>
      <c r="E126" s="392"/>
      <c r="F126" s="391"/>
      <c r="G126" s="393"/>
    </row>
    <row r="127" spans="1:7" ht="18.95" customHeight="1">
      <c r="A127" s="48"/>
      <c r="B127" s="49"/>
      <c r="C127" s="50" t="s">
        <v>96</v>
      </c>
      <c r="D127" s="391" t="s">
        <v>97</v>
      </c>
      <c r="E127" s="392"/>
      <c r="F127" s="391"/>
      <c r="G127" s="393"/>
    </row>
    <row r="128" spans="1:7" ht="18.95" customHeight="1">
      <c r="A128" s="48"/>
      <c r="B128" s="49"/>
      <c r="C128" s="50" t="s">
        <v>96</v>
      </c>
      <c r="D128" s="391" t="s">
        <v>97</v>
      </c>
      <c r="E128" s="392"/>
      <c r="F128" s="391"/>
      <c r="G128" s="393"/>
    </row>
    <row r="129" spans="1:7" ht="18.95" customHeight="1">
      <c r="A129" s="48"/>
      <c r="B129" s="49"/>
      <c r="C129" s="50" t="s">
        <v>96</v>
      </c>
      <c r="D129" s="391" t="s">
        <v>97</v>
      </c>
      <c r="E129" s="392"/>
      <c r="F129" s="391"/>
      <c r="G129" s="393"/>
    </row>
    <row r="130" spans="1:7" ht="18.95" customHeight="1">
      <c r="A130" s="48"/>
      <c r="B130" s="49"/>
      <c r="C130" s="50" t="s">
        <v>96</v>
      </c>
      <c r="D130" s="391" t="s">
        <v>97</v>
      </c>
      <c r="E130" s="392"/>
      <c r="F130" s="391"/>
      <c r="G130" s="393"/>
    </row>
    <row r="131" spans="1:7" ht="18.95" customHeight="1">
      <c r="A131" s="48"/>
      <c r="B131" s="49"/>
      <c r="C131" s="50" t="s">
        <v>96</v>
      </c>
      <c r="D131" s="391" t="s">
        <v>97</v>
      </c>
      <c r="E131" s="392"/>
      <c r="F131" s="391"/>
      <c r="G131" s="393"/>
    </row>
    <row r="132" spans="1:7" ht="18.95" customHeight="1">
      <c r="A132" s="48"/>
      <c r="B132" s="49"/>
      <c r="C132" s="50" t="s">
        <v>96</v>
      </c>
      <c r="D132" s="391" t="s">
        <v>97</v>
      </c>
      <c r="E132" s="392"/>
      <c r="F132" s="391"/>
      <c r="G132" s="393"/>
    </row>
    <row r="133" spans="1:7" ht="18.95" customHeight="1">
      <c r="A133" s="48"/>
      <c r="B133" s="49"/>
      <c r="C133" s="50" t="s">
        <v>96</v>
      </c>
      <c r="D133" s="391" t="s">
        <v>97</v>
      </c>
      <c r="E133" s="392"/>
      <c r="F133" s="391"/>
      <c r="G133" s="393"/>
    </row>
    <row r="134" spans="1:7" ht="18.95" customHeight="1">
      <c r="A134" s="48"/>
      <c r="B134" s="49"/>
      <c r="C134" s="50" t="s">
        <v>96</v>
      </c>
      <c r="D134" s="391" t="s">
        <v>97</v>
      </c>
      <c r="E134" s="392"/>
      <c r="F134" s="391"/>
      <c r="G134" s="393"/>
    </row>
    <row r="135" spans="1:7" ht="18.95" customHeight="1">
      <c r="A135" s="48"/>
      <c r="B135" s="49"/>
      <c r="C135" s="50" t="s">
        <v>96</v>
      </c>
      <c r="D135" s="391" t="s">
        <v>97</v>
      </c>
      <c r="E135" s="392"/>
      <c r="F135" s="391"/>
      <c r="G135" s="393"/>
    </row>
    <row r="136" spans="1:7" ht="18.95" customHeight="1">
      <c r="A136" s="48"/>
      <c r="B136" s="49"/>
      <c r="C136" s="50" t="s">
        <v>96</v>
      </c>
      <c r="D136" s="391" t="s">
        <v>97</v>
      </c>
      <c r="E136" s="392"/>
      <c r="F136" s="391"/>
      <c r="G136" s="393"/>
    </row>
    <row r="137" spans="1:7" ht="18.95" customHeight="1">
      <c r="A137" s="48"/>
      <c r="B137" s="49"/>
      <c r="C137" s="50" t="s">
        <v>96</v>
      </c>
      <c r="D137" s="391" t="s">
        <v>97</v>
      </c>
      <c r="E137" s="392"/>
      <c r="F137" s="391"/>
      <c r="G137" s="393"/>
    </row>
    <row r="138" spans="1:7" ht="18.95" customHeight="1">
      <c r="A138" s="48"/>
      <c r="B138" s="49"/>
      <c r="C138" s="50" t="s">
        <v>96</v>
      </c>
      <c r="D138" s="391" t="s">
        <v>97</v>
      </c>
      <c r="E138" s="392"/>
      <c r="F138" s="391"/>
      <c r="G138" s="393"/>
    </row>
    <row r="139" spans="1:7" ht="18.95" customHeight="1">
      <c r="A139" s="48"/>
      <c r="B139" s="49"/>
      <c r="C139" s="50" t="s">
        <v>96</v>
      </c>
      <c r="D139" s="391" t="s">
        <v>97</v>
      </c>
      <c r="E139" s="392"/>
      <c r="F139" s="391"/>
      <c r="G139" s="393"/>
    </row>
    <row r="140" spans="1:7" ht="18.95" customHeight="1">
      <c r="A140" s="48"/>
      <c r="B140" s="49"/>
      <c r="C140" s="50" t="s">
        <v>96</v>
      </c>
      <c r="D140" s="391" t="s">
        <v>97</v>
      </c>
      <c r="E140" s="392"/>
      <c r="F140" s="391"/>
      <c r="G140" s="393"/>
    </row>
    <row r="141" spans="1:7" ht="18.95" customHeight="1">
      <c r="A141" s="48"/>
      <c r="B141" s="49"/>
      <c r="C141" s="50" t="s">
        <v>96</v>
      </c>
      <c r="D141" s="391" t="s">
        <v>97</v>
      </c>
      <c r="E141" s="392"/>
      <c r="F141" s="391"/>
      <c r="G141" s="393"/>
    </row>
    <row r="142" spans="1:7" ht="18.95" customHeight="1">
      <c r="A142" s="48"/>
      <c r="B142" s="49"/>
      <c r="C142" s="50" t="s">
        <v>96</v>
      </c>
      <c r="D142" s="391" t="s">
        <v>97</v>
      </c>
      <c r="E142" s="392"/>
      <c r="F142" s="391"/>
      <c r="G142" s="393"/>
    </row>
    <row r="143" spans="1:7" ht="18.95" customHeight="1">
      <c r="A143" s="48"/>
      <c r="B143" s="49"/>
      <c r="C143" s="50" t="s">
        <v>96</v>
      </c>
      <c r="D143" s="391" t="s">
        <v>97</v>
      </c>
      <c r="E143" s="392"/>
      <c r="F143" s="391"/>
      <c r="G143" s="393"/>
    </row>
    <row r="144" spans="1:7" ht="18.95" customHeight="1">
      <c r="A144" s="48"/>
      <c r="B144" s="49"/>
      <c r="C144" s="50" t="s">
        <v>96</v>
      </c>
      <c r="D144" s="391" t="s">
        <v>97</v>
      </c>
      <c r="E144" s="392"/>
      <c r="F144" s="391"/>
      <c r="G144" s="393"/>
    </row>
    <row r="145" spans="1:7" ht="18.95" customHeight="1">
      <c r="A145" s="48"/>
      <c r="B145" s="49"/>
      <c r="C145" s="50" t="s">
        <v>96</v>
      </c>
      <c r="D145" s="391" t="s">
        <v>97</v>
      </c>
      <c r="E145" s="392"/>
      <c r="F145" s="391"/>
      <c r="G145" s="393"/>
    </row>
    <row r="146" spans="1:7" ht="18.95" customHeight="1">
      <c r="A146" s="48"/>
      <c r="B146" s="49"/>
      <c r="C146" s="50" t="s">
        <v>96</v>
      </c>
      <c r="D146" s="391" t="s">
        <v>97</v>
      </c>
      <c r="E146" s="392"/>
      <c r="F146" s="391"/>
      <c r="G146" s="393"/>
    </row>
    <row r="147" spans="1:7" ht="18.95" customHeight="1">
      <c r="A147" s="48"/>
      <c r="B147" s="49"/>
      <c r="C147" s="50" t="s">
        <v>96</v>
      </c>
      <c r="D147" s="391" t="s">
        <v>97</v>
      </c>
      <c r="E147" s="392"/>
      <c r="F147" s="391"/>
      <c r="G147" s="393"/>
    </row>
    <row r="148" spans="1:7" ht="18.95" customHeight="1">
      <c r="A148" s="48"/>
      <c r="B148" s="49"/>
      <c r="C148" s="50" t="s">
        <v>96</v>
      </c>
      <c r="D148" s="391" t="s">
        <v>97</v>
      </c>
      <c r="E148" s="392"/>
      <c r="F148" s="391"/>
      <c r="G148" s="393"/>
    </row>
    <row r="149" spans="1:7" ht="18.95" customHeight="1">
      <c r="A149" s="48"/>
      <c r="B149" s="49"/>
      <c r="C149" s="50" t="s">
        <v>96</v>
      </c>
      <c r="D149" s="391" t="s">
        <v>97</v>
      </c>
      <c r="E149" s="392"/>
      <c r="F149" s="391"/>
      <c r="G149" s="393"/>
    </row>
    <row r="150" spans="1:7" ht="18.95" customHeight="1">
      <c r="A150" s="48"/>
      <c r="B150" s="49"/>
      <c r="C150" s="50" t="s">
        <v>96</v>
      </c>
      <c r="D150" s="391" t="s">
        <v>97</v>
      </c>
      <c r="E150" s="392"/>
      <c r="F150" s="391"/>
      <c r="G150" s="393"/>
    </row>
    <row r="151" spans="1:7" ht="18.95" customHeight="1">
      <c r="A151" s="48"/>
      <c r="B151" s="49"/>
      <c r="C151" s="50" t="s">
        <v>96</v>
      </c>
      <c r="D151" s="391" t="s">
        <v>97</v>
      </c>
      <c r="E151" s="392"/>
      <c r="F151" s="391"/>
      <c r="G151" s="393"/>
    </row>
    <row r="152" spans="1:7" ht="18.95" customHeight="1">
      <c r="A152" s="48"/>
      <c r="B152" s="49"/>
      <c r="C152" s="50" t="s">
        <v>96</v>
      </c>
      <c r="D152" s="391" t="s">
        <v>97</v>
      </c>
      <c r="E152" s="392"/>
      <c r="F152" s="391"/>
      <c r="G152" s="393"/>
    </row>
    <row r="153" spans="1:7" ht="18.95" customHeight="1">
      <c r="A153" s="48"/>
      <c r="B153" s="49"/>
      <c r="C153" s="50" t="s">
        <v>96</v>
      </c>
      <c r="D153" s="391" t="s">
        <v>97</v>
      </c>
      <c r="E153" s="392"/>
      <c r="F153" s="391"/>
      <c r="G153" s="393"/>
    </row>
    <row r="154" spans="1:7" ht="18.95" customHeight="1">
      <c r="A154" s="48"/>
      <c r="B154" s="49"/>
      <c r="C154" s="50" t="s">
        <v>96</v>
      </c>
      <c r="D154" s="391" t="s">
        <v>97</v>
      </c>
      <c r="E154" s="392"/>
      <c r="F154" s="391"/>
      <c r="G154" s="393"/>
    </row>
    <row r="155" spans="1:7" ht="18.95" customHeight="1">
      <c r="A155" s="48"/>
      <c r="B155" s="49"/>
      <c r="C155" s="50" t="s">
        <v>96</v>
      </c>
      <c r="D155" s="391" t="s">
        <v>97</v>
      </c>
      <c r="E155" s="392"/>
      <c r="F155" s="391"/>
      <c r="G155" s="393"/>
    </row>
    <row r="156" spans="1:7" ht="18.95" customHeight="1">
      <c r="A156" s="48"/>
      <c r="B156" s="49"/>
      <c r="C156" s="50" t="s">
        <v>96</v>
      </c>
      <c r="D156" s="391" t="s">
        <v>97</v>
      </c>
      <c r="E156" s="392"/>
      <c r="F156" s="391"/>
      <c r="G156" s="393"/>
    </row>
    <row r="157" spans="1:7" ht="18.95" customHeight="1">
      <c r="A157" s="48"/>
      <c r="B157" s="49"/>
      <c r="C157" s="50" t="s">
        <v>96</v>
      </c>
      <c r="D157" s="391" t="s">
        <v>97</v>
      </c>
      <c r="E157" s="392"/>
      <c r="F157" s="391"/>
      <c r="G157" s="393"/>
    </row>
    <row r="158" spans="1:7" ht="18.95" customHeight="1">
      <c r="A158" s="48"/>
      <c r="B158" s="49"/>
      <c r="C158" s="50" t="s">
        <v>96</v>
      </c>
      <c r="D158" s="391" t="s">
        <v>97</v>
      </c>
      <c r="E158" s="392"/>
      <c r="F158" s="391"/>
      <c r="G158" s="393"/>
    </row>
    <row r="159" spans="1:7" ht="18.95" customHeight="1">
      <c r="A159" s="48"/>
      <c r="B159" s="49"/>
      <c r="C159" s="50" t="s">
        <v>96</v>
      </c>
      <c r="D159" s="391" t="s">
        <v>97</v>
      </c>
      <c r="E159" s="392"/>
      <c r="F159" s="391"/>
      <c r="G159" s="393"/>
    </row>
    <row r="160" spans="1:7" ht="18.95" customHeight="1">
      <c r="A160" s="48"/>
      <c r="B160" s="49"/>
      <c r="C160" s="50" t="s">
        <v>96</v>
      </c>
      <c r="D160" s="391" t="s">
        <v>97</v>
      </c>
      <c r="E160" s="392"/>
      <c r="F160" s="391"/>
      <c r="G160" s="393"/>
    </row>
    <row r="161" spans="1:7" ht="18.95" customHeight="1">
      <c r="A161" s="48"/>
      <c r="B161" s="49"/>
      <c r="C161" s="50" t="s">
        <v>96</v>
      </c>
      <c r="D161" s="391" t="s">
        <v>97</v>
      </c>
      <c r="E161" s="392"/>
      <c r="F161" s="391"/>
      <c r="G161" s="393"/>
    </row>
    <row r="162" spans="1:7" ht="18.95" customHeight="1">
      <c r="A162" s="48"/>
      <c r="B162" s="49"/>
      <c r="C162" s="50" t="s">
        <v>96</v>
      </c>
      <c r="D162" s="391" t="s">
        <v>97</v>
      </c>
      <c r="E162" s="392"/>
      <c r="F162" s="391"/>
      <c r="G162" s="393"/>
    </row>
    <row r="163" spans="1:7" ht="18.95" customHeight="1">
      <c r="A163" s="48"/>
      <c r="B163" s="49"/>
      <c r="C163" s="50" t="s">
        <v>96</v>
      </c>
      <c r="D163" s="391" t="s">
        <v>97</v>
      </c>
      <c r="E163" s="392"/>
      <c r="F163" s="391"/>
      <c r="G163" s="393"/>
    </row>
    <row r="164" spans="1:7" ht="18.95" customHeight="1">
      <c r="A164" s="48"/>
      <c r="B164" s="49"/>
      <c r="C164" s="50" t="s">
        <v>96</v>
      </c>
      <c r="D164" s="391" t="s">
        <v>97</v>
      </c>
      <c r="E164" s="392"/>
      <c r="F164" s="391"/>
      <c r="G164" s="393"/>
    </row>
    <row r="165" spans="1:7" ht="18.95" customHeight="1">
      <c r="A165" s="48"/>
      <c r="B165" s="49"/>
      <c r="C165" s="50" t="s">
        <v>96</v>
      </c>
      <c r="D165" s="391" t="s">
        <v>97</v>
      </c>
      <c r="E165" s="392"/>
      <c r="F165" s="391"/>
      <c r="G165" s="393"/>
    </row>
    <row r="166" spans="1:7" ht="18.95" customHeight="1">
      <c r="A166" s="48"/>
      <c r="B166" s="49"/>
      <c r="C166" s="50" t="s">
        <v>96</v>
      </c>
      <c r="D166" s="391" t="s">
        <v>97</v>
      </c>
      <c r="E166" s="392"/>
      <c r="F166" s="391"/>
      <c r="G166" s="393"/>
    </row>
    <row r="167" spans="1:7" ht="18.95" customHeight="1">
      <c r="A167" s="48"/>
      <c r="B167" s="49"/>
      <c r="C167" s="50" t="s">
        <v>96</v>
      </c>
      <c r="D167" s="391" t="s">
        <v>97</v>
      </c>
      <c r="E167" s="392"/>
      <c r="F167" s="391"/>
      <c r="G167" s="393"/>
    </row>
    <row r="168" spans="1:7" ht="18.95" customHeight="1">
      <c r="A168" s="48"/>
      <c r="B168" s="49"/>
      <c r="C168" s="50" t="s">
        <v>96</v>
      </c>
      <c r="D168" s="391" t="s">
        <v>97</v>
      </c>
      <c r="E168" s="392"/>
      <c r="F168" s="391"/>
      <c r="G168" s="393"/>
    </row>
    <row r="169" spans="1:7" ht="18.95" customHeight="1">
      <c r="A169" s="48"/>
      <c r="B169" s="49"/>
      <c r="C169" s="50" t="s">
        <v>96</v>
      </c>
      <c r="D169" s="391" t="s">
        <v>97</v>
      </c>
      <c r="E169" s="392"/>
      <c r="F169" s="391"/>
      <c r="G169" s="393"/>
    </row>
    <row r="170" spans="1:7" ht="18.95" customHeight="1">
      <c r="A170" s="48"/>
      <c r="B170" s="49"/>
      <c r="C170" s="50" t="s">
        <v>96</v>
      </c>
      <c r="D170" s="391" t="s">
        <v>97</v>
      </c>
      <c r="E170" s="392"/>
      <c r="F170" s="391"/>
      <c r="G170" s="393"/>
    </row>
    <row r="171" spans="1:7" ht="18.95" customHeight="1">
      <c r="A171" s="48"/>
      <c r="B171" s="49"/>
      <c r="C171" s="50" t="s">
        <v>96</v>
      </c>
      <c r="D171" s="391" t="s">
        <v>97</v>
      </c>
      <c r="E171" s="392"/>
      <c r="F171" s="391"/>
      <c r="G171" s="393"/>
    </row>
    <row r="172" spans="1:7" ht="18.95" customHeight="1">
      <c r="A172" s="48"/>
      <c r="B172" s="49"/>
      <c r="C172" s="50" t="s">
        <v>96</v>
      </c>
      <c r="D172" s="391" t="s">
        <v>97</v>
      </c>
      <c r="E172" s="392"/>
      <c r="F172" s="391"/>
      <c r="G172" s="393"/>
    </row>
    <row r="173" spans="1:7" ht="18.95" customHeight="1">
      <c r="A173" s="48"/>
      <c r="B173" s="49"/>
      <c r="C173" s="50" t="s">
        <v>96</v>
      </c>
      <c r="D173" s="391" t="s">
        <v>97</v>
      </c>
      <c r="E173" s="392"/>
      <c r="F173" s="391"/>
      <c r="G173" s="393"/>
    </row>
    <row r="174" spans="1:7" ht="18.95" customHeight="1">
      <c r="A174" s="51"/>
      <c r="B174" s="52"/>
      <c r="C174" s="53" t="s">
        <v>96</v>
      </c>
      <c r="D174" s="394" t="s">
        <v>97</v>
      </c>
      <c r="E174" s="395"/>
      <c r="F174" s="394"/>
      <c r="G174" s="396"/>
    </row>
  </sheetData>
  <mergeCells count="341">
    <mergeCell ref="A2:G2"/>
    <mergeCell ref="E3:F3"/>
    <mergeCell ref="E4:F4"/>
    <mergeCell ref="D6:E6"/>
    <mergeCell ref="F6:G6"/>
    <mergeCell ref="D7:E7"/>
    <mergeCell ref="F7:G7"/>
    <mergeCell ref="D11:E11"/>
    <mergeCell ref="F11:G11"/>
    <mergeCell ref="D12:E12"/>
    <mergeCell ref="F12:G12"/>
    <mergeCell ref="D13:E13"/>
    <mergeCell ref="F13:G13"/>
    <mergeCell ref="D8:E8"/>
    <mergeCell ref="F8:G8"/>
    <mergeCell ref="D9:E9"/>
    <mergeCell ref="F9:G9"/>
    <mergeCell ref="D10:E10"/>
    <mergeCell ref="F10:G10"/>
    <mergeCell ref="D17:E17"/>
    <mergeCell ref="F17:G17"/>
    <mergeCell ref="D18:E18"/>
    <mergeCell ref="F18:G18"/>
    <mergeCell ref="D19:E19"/>
    <mergeCell ref="F19:G19"/>
    <mergeCell ref="D14:E14"/>
    <mergeCell ref="F14:G14"/>
    <mergeCell ref="D15:E15"/>
    <mergeCell ref="F15:G15"/>
    <mergeCell ref="D16:E16"/>
    <mergeCell ref="F16:G16"/>
    <mergeCell ref="D23:E23"/>
    <mergeCell ref="F23:G23"/>
    <mergeCell ref="D24:E24"/>
    <mergeCell ref="F24:G24"/>
    <mergeCell ref="D25:E25"/>
    <mergeCell ref="F25:G25"/>
    <mergeCell ref="D20:E20"/>
    <mergeCell ref="F20:G20"/>
    <mergeCell ref="D21:E21"/>
    <mergeCell ref="F21:G21"/>
    <mergeCell ref="D22:E22"/>
    <mergeCell ref="F22:G22"/>
    <mergeCell ref="D29:E29"/>
    <mergeCell ref="F29:G29"/>
    <mergeCell ref="D30:E30"/>
    <mergeCell ref="F30:G30"/>
    <mergeCell ref="D31:E31"/>
    <mergeCell ref="F31:G31"/>
    <mergeCell ref="D26:E26"/>
    <mergeCell ref="F26:G26"/>
    <mergeCell ref="D27:E27"/>
    <mergeCell ref="F27:G27"/>
    <mergeCell ref="D28:E28"/>
    <mergeCell ref="F28:G28"/>
    <mergeCell ref="D35:E35"/>
    <mergeCell ref="F35:G35"/>
    <mergeCell ref="D36:E36"/>
    <mergeCell ref="F36:G36"/>
    <mergeCell ref="D37:E37"/>
    <mergeCell ref="F37:G37"/>
    <mergeCell ref="D32:E32"/>
    <mergeCell ref="F32:G32"/>
    <mergeCell ref="D33:E33"/>
    <mergeCell ref="F33:G33"/>
    <mergeCell ref="D34:E34"/>
    <mergeCell ref="F34:G34"/>
    <mergeCell ref="D41:E41"/>
    <mergeCell ref="F41:G41"/>
    <mergeCell ref="D42:E42"/>
    <mergeCell ref="F42:G42"/>
    <mergeCell ref="D43:E43"/>
    <mergeCell ref="F43:G43"/>
    <mergeCell ref="D38:E38"/>
    <mergeCell ref="F38:G38"/>
    <mergeCell ref="D39:E39"/>
    <mergeCell ref="F39:G39"/>
    <mergeCell ref="D40:E40"/>
    <mergeCell ref="F40:G40"/>
    <mergeCell ref="D47:E47"/>
    <mergeCell ref="F47:G47"/>
    <mergeCell ref="D48:E48"/>
    <mergeCell ref="F48:G48"/>
    <mergeCell ref="D49:E49"/>
    <mergeCell ref="F49:G49"/>
    <mergeCell ref="D44:E44"/>
    <mergeCell ref="F44:G44"/>
    <mergeCell ref="D45:E45"/>
    <mergeCell ref="F45:G45"/>
    <mergeCell ref="D46:E46"/>
    <mergeCell ref="F46:G46"/>
    <mergeCell ref="D53:E53"/>
    <mergeCell ref="F53:G53"/>
    <mergeCell ref="D54:E54"/>
    <mergeCell ref="F54:G54"/>
    <mergeCell ref="D55:E55"/>
    <mergeCell ref="F55:G55"/>
    <mergeCell ref="D50:E50"/>
    <mergeCell ref="F50:G50"/>
    <mergeCell ref="D51:E51"/>
    <mergeCell ref="F51:G51"/>
    <mergeCell ref="D52:E52"/>
    <mergeCell ref="F52:G52"/>
    <mergeCell ref="D59:E59"/>
    <mergeCell ref="F59:G59"/>
    <mergeCell ref="D60:E60"/>
    <mergeCell ref="F60:G60"/>
    <mergeCell ref="D61:E61"/>
    <mergeCell ref="F61:G61"/>
    <mergeCell ref="D56:E56"/>
    <mergeCell ref="F56:G56"/>
    <mergeCell ref="D57:E57"/>
    <mergeCell ref="F57:G57"/>
    <mergeCell ref="D58:E58"/>
    <mergeCell ref="F58:G58"/>
    <mergeCell ref="D65:E65"/>
    <mergeCell ref="F65:G65"/>
    <mergeCell ref="D66:E66"/>
    <mergeCell ref="F66:G66"/>
    <mergeCell ref="D67:E67"/>
    <mergeCell ref="F67:G67"/>
    <mergeCell ref="D62:E62"/>
    <mergeCell ref="F62:G62"/>
    <mergeCell ref="D63:E63"/>
    <mergeCell ref="F63:G63"/>
    <mergeCell ref="D64:E64"/>
    <mergeCell ref="F64:G64"/>
    <mergeCell ref="D71:E71"/>
    <mergeCell ref="F71:G71"/>
    <mergeCell ref="D72:E72"/>
    <mergeCell ref="F72:G72"/>
    <mergeCell ref="D73:E73"/>
    <mergeCell ref="F73:G73"/>
    <mergeCell ref="D68:E68"/>
    <mergeCell ref="F68:G68"/>
    <mergeCell ref="D69:E69"/>
    <mergeCell ref="F69:G69"/>
    <mergeCell ref="D70:E70"/>
    <mergeCell ref="F70:G70"/>
    <mergeCell ref="D77:E77"/>
    <mergeCell ref="F77:G77"/>
    <mergeCell ref="D78:E78"/>
    <mergeCell ref="F78:G78"/>
    <mergeCell ref="D79:E79"/>
    <mergeCell ref="F79:G79"/>
    <mergeCell ref="D74:E74"/>
    <mergeCell ref="F74:G74"/>
    <mergeCell ref="D75:E75"/>
    <mergeCell ref="F75:G75"/>
    <mergeCell ref="D76:E76"/>
    <mergeCell ref="F76:G76"/>
    <mergeCell ref="D83:E83"/>
    <mergeCell ref="F83:G83"/>
    <mergeCell ref="D84:E84"/>
    <mergeCell ref="F84:G84"/>
    <mergeCell ref="D85:E85"/>
    <mergeCell ref="F85:G85"/>
    <mergeCell ref="D80:E80"/>
    <mergeCell ref="F80:G80"/>
    <mergeCell ref="D81:E81"/>
    <mergeCell ref="F81:G81"/>
    <mergeCell ref="D82:E82"/>
    <mergeCell ref="F82:G82"/>
    <mergeCell ref="D89:E89"/>
    <mergeCell ref="F89:G89"/>
    <mergeCell ref="D90:E90"/>
    <mergeCell ref="F90:G90"/>
    <mergeCell ref="D91:E91"/>
    <mergeCell ref="F91:G91"/>
    <mergeCell ref="D86:E86"/>
    <mergeCell ref="F86:G86"/>
    <mergeCell ref="D87:E87"/>
    <mergeCell ref="F87:G87"/>
    <mergeCell ref="D88:E88"/>
    <mergeCell ref="F88:G88"/>
    <mergeCell ref="D95:E95"/>
    <mergeCell ref="F95:G95"/>
    <mergeCell ref="D96:E96"/>
    <mergeCell ref="F96:G96"/>
    <mergeCell ref="D97:E97"/>
    <mergeCell ref="F97:G97"/>
    <mergeCell ref="D92:E92"/>
    <mergeCell ref="F92:G92"/>
    <mergeCell ref="D93:E93"/>
    <mergeCell ref="F93:G93"/>
    <mergeCell ref="D94:E94"/>
    <mergeCell ref="F94:G94"/>
    <mergeCell ref="D101:E101"/>
    <mergeCell ref="F101:G101"/>
    <mergeCell ref="D102:E102"/>
    <mergeCell ref="F102:G102"/>
    <mergeCell ref="D103:E103"/>
    <mergeCell ref="F103:G103"/>
    <mergeCell ref="D98:E98"/>
    <mergeCell ref="F98:G98"/>
    <mergeCell ref="D99:E99"/>
    <mergeCell ref="F99:G99"/>
    <mergeCell ref="D100:E100"/>
    <mergeCell ref="F100:G100"/>
    <mergeCell ref="D107:E107"/>
    <mergeCell ref="F107:G107"/>
    <mergeCell ref="D108:E108"/>
    <mergeCell ref="F108:G108"/>
    <mergeCell ref="D109:E109"/>
    <mergeCell ref="F109:G109"/>
    <mergeCell ref="D104:E104"/>
    <mergeCell ref="F104:G104"/>
    <mergeCell ref="D105:E105"/>
    <mergeCell ref="F105:G105"/>
    <mergeCell ref="D106:E106"/>
    <mergeCell ref="F106:G106"/>
    <mergeCell ref="D113:E113"/>
    <mergeCell ref="F113:G113"/>
    <mergeCell ref="D114:E114"/>
    <mergeCell ref="F114:G114"/>
    <mergeCell ref="D115:E115"/>
    <mergeCell ref="F115:G115"/>
    <mergeCell ref="D110:E110"/>
    <mergeCell ref="F110:G110"/>
    <mergeCell ref="D111:E111"/>
    <mergeCell ref="F111:G111"/>
    <mergeCell ref="D112:E112"/>
    <mergeCell ref="F112:G112"/>
    <mergeCell ref="D119:E119"/>
    <mergeCell ref="F119:G119"/>
    <mergeCell ref="D120:E120"/>
    <mergeCell ref="F120:G120"/>
    <mergeCell ref="D121:E121"/>
    <mergeCell ref="F121:G121"/>
    <mergeCell ref="D116:E116"/>
    <mergeCell ref="F116:G116"/>
    <mergeCell ref="D117:E117"/>
    <mergeCell ref="F117:G117"/>
    <mergeCell ref="D118:E118"/>
    <mergeCell ref="F118:G118"/>
    <mergeCell ref="D125:E125"/>
    <mergeCell ref="F125:G125"/>
    <mergeCell ref="D126:E126"/>
    <mergeCell ref="F126:G126"/>
    <mergeCell ref="D127:E127"/>
    <mergeCell ref="F127:G127"/>
    <mergeCell ref="D122:E122"/>
    <mergeCell ref="F122:G122"/>
    <mergeCell ref="D123:E123"/>
    <mergeCell ref="F123:G123"/>
    <mergeCell ref="D124:E124"/>
    <mergeCell ref="F124:G124"/>
    <mergeCell ref="D131:E131"/>
    <mergeCell ref="F131:G131"/>
    <mergeCell ref="D132:E132"/>
    <mergeCell ref="F132:G132"/>
    <mergeCell ref="D133:E133"/>
    <mergeCell ref="F133:G133"/>
    <mergeCell ref="D128:E128"/>
    <mergeCell ref="F128:G128"/>
    <mergeCell ref="D129:E129"/>
    <mergeCell ref="F129:G129"/>
    <mergeCell ref="D130:E130"/>
    <mergeCell ref="F130:G130"/>
    <mergeCell ref="D137:E137"/>
    <mergeCell ref="F137:G137"/>
    <mergeCell ref="D138:E138"/>
    <mergeCell ref="F138:G138"/>
    <mergeCell ref="D139:E139"/>
    <mergeCell ref="F139:G139"/>
    <mergeCell ref="D134:E134"/>
    <mergeCell ref="F134:G134"/>
    <mergeCell ref="D135:E135"/>
    <mergeCell ref="F135:G135"/>
    <mergeCell ref="D136:E136"/>
    <mergeCell ref="F136:G136"/>
    <mergeCell ref="D143:E143"/>
    <mergeCell ref="F143:G143"/>
    <mergeCell ref="D144:E144"/>
    <mergeCell ref="F144:G144"/>
    <mergeCell ref="D145:E145"/>
    <mergeCell ref="F145:G145"/>
    <mergeCell ref="D140:E140"/>
    <mergeCell ref="F140:G140"/>
    <mergeCell ref="D141:E141"/>
    <mergeCell ref="F141:G141"/>
    <mergeCell ref="D142:E142"/>
    <mergeCell ref="F142:G142"/>
    <mergeCell ref="D149:E149"/>
    <mergeCell ref="F149:G149"/>
    <mergeCell ref="D150:E150"/>
    <mergeCell ref="F150:G150"/>
    <mergeCell ref="D151:E151"/>
    <mergeCell ref="F151:G151"/>
    <mergeCell ref="D146:E146"/>
    <mergeCell ref="F146:G146"/>
    <mergeCell ref="D147:E147"/>
    <mergeCell ref="F147:G147"/>
    <mergeCell ref="D148:E148"/>
    <mergeCell ref="F148:G148"/>
    <mergeCell ref="D155:E155"/>
    <mergeCell ref="F155:G155"/>
    <mergeCell ref="D156:E156"/>
    <mergeCell ref="F156:G156"/>
    <mergeCell ref="D157:E157"/>
    <mergeCell ref="F157:G157"/>
    <mergeCell ref="D152:E152"/>
    <mergeCell ref="F152:G152"/>
    <mergeCell ref="D153:E153"/>
    <mergeCell ref="F153:G153"/>
    <mergeCell ref="D154:E154"/>
    <mergeCell ref="F154:G154"/>
    <mergeCell ref="D161:E161"/>
    <mergeCell ref="F161:G161"/>
    <mergeCell ref="D162:E162"/>
    <mergeCell ref="F162:G162"/>
    <mergeCell ref="D163:E163"/>
    <mergeCell ref="F163:G163"/>
    <mergeCell ref="D158:E158"/>
    <mergeCell ref="F158:G158"/>
    <mergeCell ref="D159:E159"/>
    <mergeCell ref="F159:G159"/>
    <mergeCell ref="D160:E160"/>
    <mergeCell ref="F160:G160"/>
    <mergeCell ref="D167:E167"/>
    <mergeCell ref="F167:G167"/>
    <mergeCell ref="D168:E168"/>
    <mergeCell ref="F168:G168"/>
    <mergeCell ref="D169:E169"/>
    <mergeCell ref="F169:G169"/>
    <mergeCell ref="D164:E164"/>
    <mergeCell ref="F164:G164"/>
    <mergeCell ref="D165:E165"/>
    <mergeCell ref="F165:G165"/>
    <mergeCell ref="D166:E166"/>
    <mergeCell ref="F166:G166"/>
    <mergeCell ref="D173:E173"/>
    <mergeCell ref="F173:G173"/>
    <mergeCell ref="D174:E174"/>
    <mergeCell ref="F174:G174"/>
    <mergeCell ref="D170:E170"/>
    <mergeCell ref="F170:G170"/>
    <mergeCell ref="D171:E171"/>
    <mergeCell ref="F171:G171"/>
    <mergeCell ref="D172:E172"/>
    <mergeCell ref="F172:G172"/>
  </mergeCells>
  <phoneticPr fontId="6"/>
  <printOptions horizontalCentered="1"/>
  <pageMargins left="0" right="0" top="0.31496062992125984" bottom="0.19685039370078741" header="0" footer="0"/>
  <pageSetup paperSize="9" scale="98"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E5FF"/>
  </sheetPr>
  <dimension ref="A1:AA54"/>
  <sheetViews>
    <sheetView workbookViewId="0">
      <selection activeCell="E3" sqref="E3:G4"/>
    </sheetView>
  </sheetViews>
  <sheetFormatPr defaultColWidth="10" defaultRowHeight="13.5"/>
  <cols>
    <col min="1" max="31" width="3.125" style="74" customWidth="1"/>
    <col min="32" max="16384" width="10" style="74"/>
  </cols>
  <sheetData>
    <row r="1" spans="1:27">
      <c r="B1" s="74" t="s">
        <v>157</v>
      </c>
    </row>
    <row r="2" spans="1:27">
      <c r="A2" s="87"/>
      <c r="B2" s="86"/>
      <c r="C2" s="86"/>
      <c r="D2" s="86"/>
      <c r="E2" s="86"/>
      <c r="F2" s="86"/>
      <c r="G2" s="86"/>
      <c r="H2" s="86"/>
      <c r="I2" s="86"/>
      <c r="J2" s="86"/>
      <c r="K2" s="86"/>
      <c r="L2" s="86"/>
      <c r="M2" s="86"/>
      <c r="N2" s="86"/>
      <c r="O2" s="86"/>
      <c r="P2" s="86"/>
      <c r="Q2" s="86"/>
      <c r="R2" s="86"/>
      <c r="S2" s="86"/>
      <c r="T2" s="86"/>
      <c r="U2" s="86"/>
      <c r="V2" s="86"/>
      <c r="W2" s="86"/>
      <c r="X2" s="86"/>
      <c r="Y2" s="86"/>
      <c r="Z2" s="86"/>
      <c r="AA2" s="85"/>
    </row>
    <row r="3" spans="1:27">
      <c r="A3" s="79"/>
      <c r="AA3" s="78"/>
    </row>
    <row r="4" spans="1:27" ht="30.75" customHeight="1">
      <c r="A4" s="79"/>
      <c r="I4" s="84"/>
      <c r="J4" s="424" t="s">
        <v>158</v>
      </c>
      <c r="K4" s="424"/>
      <c r="L4" s="424"/>
      <c r="M4" s="424"/>
      <c r="N4" s="424"/>
      <c r="O4" s="424"/>
      <c r="P4" s="424"/>
      <c r="Q4" s="424"/>
      <c r="R4" s="424"/>
      <c r="S4" s="424"/>
      <c r="AA4" s="78"/>
    </row>
    <row r="5" spans="1:27" ht="9.75" customHeight="1">
      <c r="A5" s="79"/>
      <c r="AA5" s="78"/>
    </row>
    <row r="6" spans="1:27" ht="13.5" customHeight="1">
      <c r="A6" s="79"/>
      <c r="F6" s="83" t="s">
        <v>159</v>
      </c>
      <c r="AA6" s="78"/>
    </row>
    <row r="7" spans="1:27" ht="12.75" customHeight="1">
      <c r="A7" s="79"/>
      <c r="AA7" s="78"/>
    </row>
    <row r="8" spans="1:27" ht="14.25">
      <c r="A8" s="79"/>
      <c r="F8" s="425" t="s">
        <v>160</v>
      </c>
      <c r="G8" s="425"/>
      <c r="H8" s="425"/>
      <c r="I8" s="81"/>
      <c r="J8" s="81"/>
      <c r="K8" s="81"/>
      <c r="L8" s="81"/>
      <c r="M8" s="81"/>
      <c r="N8" s="81"/>
      <c r="O8" s="81"/>
      <c r="P8" s="81"/>
      <c r="Q8" s="81"/>
      <c r="R8" s="81"/>
      <c r="S8" s="81"/>
      <c r="AA8" s="78"/>
    </row>
    <row r="9" spans="1:27" ht="13.5" customHeight="1">
      <c r="A9" s="79"/>
      <c r="AA9" s="78"/>
    </row>
    <row r="10" spans="1:27" ht="13.5" customHeight="1">
      <c r="A10" s="79"/>
      <c r="T10" s="426" t="s">
        <v>161</v>
      </c>
      <c r="AA10" s="78"/>
    </row>
    <row r="11" spans="1:27" ht="14.25">
      <c r="A11" s="79"/>
      <c r="F11" s="425" t="s">
        <v>162</v>
      </c>
      <c r="G11" s="425"/>
      <c r="H11" s="425"/>
      <c r="I11" s="81"/>
      <c r="J11" s="81"/>
      <c r="K11" s="81"/>
      <c r="L11" s="81"/>
      <c r="M11" s="81"/>
      <c r="N11" s="81"/>
      <c r="O11" s="81"/>
      <c r="P11" s="81"/>
      <c r="Q11" s="81"/>
      <c r="R11" s="81"/>
      <c r="S11" s="81"/>
      <c r="T11" s="426"/>
      <c r="AA11" s="78"/>
    </row>
    <row r="12" spans="1:27">
      <c r="A12" s="79"/>
      <c r="AA12" s="78"/>
    </row>
    <row r="13" spans="1:27">
      <c r="A13" s="79"/>
      <c r="C13" s="74" t="s">
        <v>316</v>
      </c>
      <c r="AA13" s="78"/>
    </row>
    <row r="14" spans="1:27">
      <c r="A14" s="79"/>
      <c r="C14" s="74" t="s">
        <v>163</v>
      </c>
      <c r="AA14" s="78"/>
    </row>
    <row r="15" spans="1:27">
      <c r="A15" s="79"/>
      <c r="C15" s="74" t="s">
        <v>164</v>
      </c>
      <c r="AA15" s="78"/>
    </row>
    <row r="16" spans="1:27">
      <c r="A16" s="79"/>
      <c r="AA16" s="78"/>
    </row>
    <row r="17" spans="1:27" ht="15">
      <c r="A17" s="79"/>
      <c r="O17" s="82" t="s">
        <v>322</v>
      </c>
      <c r="AA17" s="78"/>
    </row>
    <row r="18" spans="1:27">
      <c r="A18" s="79"/>
      <c r="AA18" s="78"/>
    </row>
    <row r="19" spans="1:27">
      <c r="A19" s="79"/>
      <c r="AA19" s="78"/>
    </row>
    <row r="20" spans="1:27" ht="14.25" customHeight="1">
      <c r="A20" s="79"/>
      <c r="G20" s="423" t="s">
        <v>165</v>
      </c>
      <c r="H20" s="423"/>
      <c r="I20" s="423"/>
      <c r="J20" s="423"/>
      <c r="K20" s="81"/>
      <c r="L20" s="81"/>
      <c r="M20" s="81"/>
      <c r="N20" s="81"/>
      <c r="O20" s="81"/>
      <c r="P20" s="81"/>
      <c r="Q20" s="81"/>
      <c r="R20" s="81"/>
      <c r="S20" s="81"/>
      <c r="T20" s="81"/>
      <c r="U20" s="81"/>
      <c r="AA20" s="78"/>
    </row>
    <row r="21" spans="1:27">
      <c r="A21" s="79"/>
      <c r="AA21" s="78"/>
    </row>
    <row r="22" spans="1:27" ht="14.25" customHeight="1">
      <c r="A22" s="79"/>
      <c r="G22" s="423" t="s">
        <v>166</v>
      </c>
      <c r="H22" s="423"/>
      <c r="I22" s="423"/>
      <c r="J22" s="423"/>
      <c r="K22" s="81"/>
      <c r="L22" s="81"/>
      <c r="M22" s="81"/>
      <c r="N22" s="81"/>
      <c r="O22" s="81"/>
      <c r="P22" s="81"/>
      <c r="Q22" s="81"/>
      <c r="R22" s="81"/>
      <c r="S22" s="81"/>
      <c r="T22" s="81"/>
      <c r="U22" s="80" t="s">
        <v>167</v>
      </c>
      <c r="AA22" s="78"/>
    </row>
    <row r="23" spans="1:27">
      <c r="A23" s="79"/>
      <c r="AA23" s="78"/>
    </row>
    <row r="24" spans="1:27">
      <c r="A24" s="79"/>
      <c r="H24" s="74" t="s">
        <v>168</v>
      </c>
      <c r="AA24" s="78"/>
    </row>
    <row r="25" spans="1:27">
      <c r="A25" s="77"/>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5"/>
    </row>
    <row r="28" spans="1:27">
      <c r="A28" s="88"/>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row>
    <row r="30" spans="1:27">
      <c r="B30" s="74" t="s">
        <v>157</v>
      </c>
    </row>
    <row r="31" spans="1:27">
      <c r="A31" s="87"/>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5"/>
    </row>
    <row r="32" spans="1:27">
      <c r="A32" s="79"/>
      <c r="AA32" s="78"/>
    </row>
    <row r="33" spans="1:27" ht="30.75" customHeight="1">
      <c r="A33" s="79"/>
      <c r="I33" s="84"/>
      <c r="J33" s="424" t="s">
        <v>158</v>
      </c>
      <c r="K33" s="424"/>
      <c r="L33" s="424"/>
      <c r="M33" s="424"/>
      <c r="N33" s="424"/>
      <c r="O33" s="424"/>
      <c r="P33" s="424"/>
      <c r="Q33" s="424"/>
      <c r="R33" s="424"/>
      <c r="S33" s="424"/>
      <c r="AA33" s="78"/>
    </row>
    <row r="34" spans="1:27" ht="10.5" customHeight="1">
      <c r="A34" s="79"/>
      <c r="AA34" s="78"/>
    </row>
    <row r="35" spans="1:27" ht="14.25" customHeight="1">
      <c r="A35" s="79"/>
      <c r="F35" s="83" t="s">
        <v>159</v>
      </c>
      <c r="AA35" s="78"/>
    </row>
    <row r="36" spans="1:27" ht="13.5" customHeight="1">
      <c r="A36" s="79"/>
      <c r="AA36" s="78"/>
    </row>
    <row r="37" spans="1:27" ht="14.25">
      <c r="A37" s="79"/>
      <c r="F37" s="425" t="s">
        <v>160</v>
      </c>
      <c r="G37" s="425"/>
      <c r="H37" s="425"/>
      <c r="I37" s="81"/>
      <c r="J37" s="81"/>
      <c r="K37" s="81"/>
      <c r="L37" s="81"/>
      <c r="M37" s="81"/>
      <c r="N37" s="81"/>
      <c r="O37" s="81"/>
      <c r="P37" s="81"/>
      <c r="Q37" s="81"/>
      <c r="R37" s="81"/>
      <c r="S37" s="81"/>
      <c r="AA37" s="78"/>
    </row>
    <row r="38" spans="1:27" ht="13.5" customHeight="1">
      <c r="A38" s="79"/>
      <c r="AA38" s="78"/>
    </row>
    <row r="39" spans="1:27" ht="13.5" customHeight="1">
      <c r="A39" s="79"/>
      <c r="T39" s="426" t="s">
        <v>161</v>
      </c>
      <c r="AA39" s="78"/>
    </row>
    <row r="40" spans="1:27" ht="14.25">
      <c r="A40" s="79"/>
      <c r="F40" s="425" t="s">
        <v>162</v>
      </c>
      <c r="G40" s="425"/>
      <c r="H40" s="425"/>
      <c r="I40" s="81"/>
      <c r="J40" s="81"/>
      <c r="K40" s="81"/>
      <c r="L40" s="81"/>
      <c r="M40" s="81"/>
      <c r="N40" s="81"/>
      <c r="O40" s="81"/>
      <c r="P40" s="81"/>
      <c r="Q40" s="81"/>
      <c r="R40" s="81"/>
      <c r="S40" s="81"/>
      <c r="T40" s="426"/>
      <c r="AA40" s="78"/>
    </row>
    <row r="41" spans="1:27">
      <c r="A41" s="79"/>
      <c r="AA41" s="78"/>
    </row>
    <row r="42" spans="1:27">
      <c r="A42" s="79"/>
      <c r="C42" s="74" t="s">
        <v>316</v>
      </c>
      <c r="AA42" s="78"/>
    </row>
    <row r="43" spans="1:27">
      <c r="A43" s="79"/>
      <c r="C43" s="74" t="s">
        <v>163</v>
      </c>
      <c r="AA43" s="78"/>
    </row>
    <row r="44" spans="1:27">
      <c r="A44" s="79"/>
      <c r="C44" s="74" t="s">
        <v>164</v>
      </c>
      <c r="AA44" s="78"/>
    </row>
    <row r="45" spans="1:27">
      <c r="A45" s="79"/>
      <c r="AA45" s="78"/>
    </row>
    <row r="46" spans="1:27" ht="15">
      <c r="A46" s="79"/>
      <c r="O46" s="82" t="s">
        <v>322</v>
      </c>
      <c r="AA46" s="78"/>
    </row>
    <row r="47" spans="1:27">
      <c r="A47" s="79"/>
      <c r="AA47" s="78"/>
    </row>
    <row r="48" spans="1:27">
      <c r="A48" s="79"/>
      <c r="AA48" s="78"/>
    </row>
    <row r="49" spans="1:27" ht="14.25" customHeight="1">
      <c r="A49" s="79"/>
      <c r="G49" s="423" t="s">
        <v>165</v>
      </c>
      <c r="H49" s="423"/>
      <c r="I49" s="423"/>
      <c r="J49" s="423"/>
      <c r="K49" s="81"/>
      <c r="L49" s="81"/>
      <c r="M49" s="81"/>
      <c r="N49" s="81"/>
      <c r="O49" s="81"/>
      <c r="P49" s="81"/>
      <c r="Q49" s="81"/>
      <c r="R49" s="81"/>
      <c r="S49" s="81"/>
      <c r="T49" s="81"/>
      <c r="U49" s="81"/>
      <c r="AA49" s="78"/>
    </row>
    <row r="50" spans="1:27">
      <c r="A50" s="79"/>
      <c r="AA50" s="78"/>
    </row>
    <row r="51" spans="1:27" ht="14.25" customHeight="1">
      <c r="A51" s="79"/>
      <c r="G51" s="423" t="s">
        <v>166</v>
      </c>
      <c r="H51" s="423"/>
      <c r="I51" s="423"/>
      <c r="J51" s="423"/>
      <c r="K51" s="81"/>
      <c r="L51" s="81"/>
      <c r="M51" s="81"/>
      <c r="N51" s="81"/>
      <c r="O51" s="81"/>
      <c r="P51" s="81"/>
      <c r="Q51" s="81"/>
      <c r="R51" s="81"/>
      <c r="S51" s="81"/>
      <c r="T51" s="81"/>
      <c r="U51" s="80" t="s">
        <v>167</v>
      </c>
      <c r="AA51" s="78"/>
    </row>
    <row r="52" spans="1:27">
      <c r="A52" s="79"/>
      <c r="AA52" s="78"/>
    </row>
    <row r="53" spans="1:27">
      <c r="A53" s="79"/>
      <c r="H53" s="74" t="s">
        <v>168</v>
      </c>
      <c r="AA53" s="78"/>
    </row>
    <row r="54" spans="1:27">
      <c r="A54" s="77"/>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5"/>
    </row>
  </sheetData>
  <mergeCells count="12">
    <mergeCell ref="G51:J51"/>
    <mergeCell ref="J4:S4"/>
    <mergeCell ref="F8:H8"/>
    <mergeCell ref="T10:T11"/>
    <mergeCell ref="F11:H11"/>
    <mergeCell ref="G20:J20"/>
    <mergeCell ref="G22:J22"/>
    <mergeCell ref="J33:S33"/>
    <mergeCell ref="F37:H37"/>
    <mergeCell ref="T39:T40"/>
    <mergeCell ref="F40:H40"/>
    <mergeCell ref="G49:J49"/>
  </mergeCells>
  <phoneticPr fontId="6"/>
  <printOptions horizontalCentered="1" verticalCentered="1"/>
  <pageMargins left="0.70866141732283472" right="0.62992125984251968" top="0.62992125984251968" bottom="0.62992125984251968" header="0.31496062992125984" footer="0.31496062992125984"/>
  <pageSetup paperSize="9" orientation="portrait" horizontalDpi="300" verticalDpi="300" r:id="rId1"/>
  <headerFooter>
    <oddHeader xml:space="preserve">&amp;R&amp;18
</oddHead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CT161"/>
  <sheetViews>
    <sheetView workbookViewId="0"/>
  </sheetViews>
  <sheetFormatPr defaultColWidth="9" defaultRowHeight="13.5"/>
  <cols>
    <col min="1" max="1" width="3.125" style="90" customWidth="1"/>
    <col min="2" max="38" width="1.125" style="90" customWidth="1"/>
    <col min="39" max="39" width="0.875" style="90" customWidth="1"/>
    <col min="40" max="42" width="1.125" style="90" customWidth="1"/>
    <col min="43" max="43" width="0.875" style="90" customWidth="1"/>
    <col min="44" max="46" width="1.125" style="90" customWidth="1"/>
    <col min="47" max="47" width="0.875" style="90" customWidth="1"/>
    <col min="48" max="85" width="1.125" style="90" customWidth="1"/>
    <col min="86" max="86" width="0.875" style="90" customWidth="1"/>
    <col min="87" max="90" width="1.125" style="90" customWidth="1"/>
    <col min="91" max="91" width="0.875" style="90" customWidth="1"/>
    <col min="92" max="94" width="1.125" style="90" customWidth="1"/>
    <col min="95" max="95" width="0.875" style="90" customWidth="1"/>
    <col min="96" max="97" width="1.125" style="90" customWidth="1"/>
    <col min="98" max="98" width="3.125" style="90" customWidth="1"/>
    <col min="99" max="16384" width="9" style="90"/>
  </cols>
  <sheetData>
    <row r="1" spans="1:98" ht="10.5" customHeight="1">
      <c r="B1" s="629" t="s">
        <v>209</v>
      </c>
      <c r="C1" s="629"/>
      <c r="D1" s="629"/>
      <c r="E1" s="629"/>
      <c r="F1" s="629"/>
      <c r="G1" s="629"/>
      <c r="H1" s="629"/>
      <c r="I1" s="629"/>
      <c r="J1" s="629"/>
      <c r="K1" s="629"/>
      <c r="L1" s="629"/>
      <c r="M1" s="629"/>
      <c r="N1" s="629"/>
      <c r="O1" s="629"/>
      <c r="P1" s="629"/>
      <c r="Q1" s="629"/>
      <c r="R1" s="629"/>
      <c r="S1" s="629"/>
      <c r="T1" s="629"/>
      <c r="U1" s="629"/>
      <c r="V1" s="629"/>
      <c r="W1" s="629"/>
      <c r="X1" s="629"/>
      <c r="Y1" s="629"/>
      <c r="Z1" s="629"/>
      <c r="AA1" s="629"/>
      <c r="AB1" s="629"/>
      <c r="AC1" s="629"/>
      <c r="AD1" s="629"/>
      <c r="AE1" s="629"/>
      <c r="AF1" s="629"/>
      <c r="AG1" s="629"/>
    </row>
    <row r="2" spans="1:98" ht="10.5" customHeight="1">
      <c r="B2" s="629"/>
      <c r="C2" s="629"/>
      <c r="D2" s="629"/>
      <c r="E2" s="629"/>
      <c r="F2" s="629"/>
      <c r="G2" s="629"/>
      <c r="H2" s="629"/>
      <c r="I2" s="629"/>
      <c r="J2" s="629"/>
      <c r="K2" s="629"/>
      <c r="L2" s="629"/>
      <c r="M2" s="629"/>
      <c r="N2" s="629"/>
      <c r="O2" s="629"/>
      <c r="P2" s="629"/>
      <c r="Q2" s="629"/>
      <c r="R2" s="629"/>
      <c r="S2" s="629"/>
      <c r="T2" s="629"/>
      <c r="U2" s="629"/>
      <c r="V2" s="629"/>
      <c r="W2" s="629"/>
      <c r="X2" s="629"/>
      <c r="Y2" s="629"/>
      <c r="Z2" s="629"/>
      <c r="AA2" s="629"/>
      <c r="AB2" s="629"/>
      <c r="AC2" s="629"/>
      <c r="AD2" s="629"/>
      <c r="AE2" s="629"/>
      <c r="AF2" s="629"/>
      <c r="AG2" s="629"/>
      <c r="AU2" s="630">
        <f>入力画面!C3</f>
        <v>0</v>
      </c>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91"/>
      <c r="BT2" s="91"/>
      <c r="BU2" s="91"/>
      <c r="BV2" s="91"/>
      <c r="BW2" s="91"/>
      <c r="BX2" s="91"/>
      <c r="BY2" s="91"/>
      <c r="BZ2" s="91"/>
      <c r="CA2" s="91"/>
      <c r="CB2" s="91"/>
      <c r="CC2" s="91"/>
      <c r="CD2" s="91"/>
      <c r="CE2" s="92"/>
      <c r="CF2" s="92"/>
      <c r="CJ2" s="91"/>
      <c r="CK2" s="91"/>
      <c r="CL2" s="91"/>
      <c r="CM2" s="91"/>
      <c r="CN2" s="91"/>
      <c r="CO2" s="91"/>
      <c r="CP2" s="91"/>
      <c r="CQ2" s="91"/>
      <c r="CR2" s="91"/>
      <c r="CS2" s="91"/>
    </row>
    <row r="3" spans="1:98" ht="14.25" customHeight="1">
      <c r="B3" s="629"/>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M3" s="632" t="s">
        <v>210</v>
      </c>
      <c r="AN3" s="632"/>
      <c r="AO3" s="632"/>
      <c r="AP3" s="632"/>
      <c r="AQ3" s="632"/>
      <c r="AR3" s="632"/>
      <c r="AU3" s="631"/>
      <c r="AV3" s="631"/>
      <c r="AW3" s="631"/>
      <c r="AX3" s="631"/>
      <c r="AY3" s="631"/>
      <c r="AZ3" s="631"/>
      <c r="BA3" s="631"/>
      <c r="BB3" s="631"/>
      <c r="BC3" s="631"/>
      <c r="BD3" s="631"/>
      <c r="BE3" s="631"/>
      <c r="BF3" s="631"/>
      <c r="BG3" s="631"/>
      <c r="BH3" s="631"/>
      <c r="BI3" s="631"/>
      <c r="BJ3" s="631"/>
      <c r="BK3" s="631"/>
      <c r="BL3" s="631"/>
      <c r="BM3" s="631"/>
      <c r="BN3" s="631"/>
      <c r="BO3" s="631"/>
      <c r="BP3" s="631"/>
      <c r="BQ3" s="631"/>
      <c r="BR3" s="631"/>
      <c r="BS3" s="93"/>
      <c r="BT3" s="94"/>
      <c r="BU3" s="94"/>
      <c r="BV3" s="94"/>
      <c r="BW3" s="94"/>
      <c r="BX3" s="93"/>
      <c r="BY3" s="93"/>
      <c r="BZ3" s="93"/>
      <c r="CA3" s="93"/>
      <c r="CB3" s="93"/>
      <c r="CC3" s="93"/>
      <c r="CD3" s="93"/>
      <c r="CE3" s="92"/>
      <c r="CF3" s="94"/>
      <c r="CG3" s="94"/>
      <c r="CH3" s="94"/>
      <c r="CI3" s="94"/>
      <c r="CJ3" s="93"/>
      <c r="CK3" s="93"/>
      <c r="CL3" s="93"/>
      <c r="CM3" s="93"/>
      <c r="CN3" s="93"/>
      <c r="CO3" s="93"/>
      <c r="CP3" s="93"/>
      <c r="CQ3" s="93"/>
      <c r="CR3" s="93"/>
      <c r="CS3" s="93"/>
    </row>
    <row r="4" spans="1:98" ht="13.5" customHeight="1">
      <c r="A4" s="633" t="s">
        <v>211</v>
      </c>
      <c r="B4" s="634" t="s">
        <v>212</v>
      </c>
      <c r="C4" s="634"/>
      <c r="D4" s="634"/>
      <c r="E4" s="634"/>
      <c r="F4" s="634"/>
      <c r="G4" s="95"/>
      <c r="H4" s="96"/>
      <c r="I4" s="96"/>
      <c r="J4" s="635" t="s">
        <v>213</v>
      </c>
      <c r="K4" s="635"/>
      <c r="L4" s="635"/>
      <c r="M4" s="635"/>
      <c r="N4" s="635"/>
      <c r="O4" s="635"/>
      <c r="P4" s="635"/>
      <c r="Q4" s="635"/>
      <c r="R4" s="635"/>
      <c r="S4" s="635"/>
      <c r="T4" s="635"/>
      <c r="U4" s="635"/>
      <c r="V4" s="635"/>
      <c r="W4" s="635"/>
      <c r="X4" s="96"/>
      <c r="Y4" s="97"/>
      <c r="Z4" s="636" t="s">
        <v>214</v>
      </c>
      <c r="AA4" s="637"/>
      <c r="AB4" s="637"/>
      <c r="AC4" s="637"/>
      <c r="AD4" s="640" t="s">
        <v>215</v>
      </c>
      <c r="AE4" s="641"/>
      <c r="AF4" s="641"/>
      <c r="AG4" s="641"/>
      <c r="AH4" s="641"/>
      <c r="AI4" s="641"/>
      <c r="AJ4" s="641"/>
      <c r="AK4" s="641"/>
      <c r="AL4" s="641"/>
      <c r="AM4" s="641"/>
      <c r="AN4" s="641"/>
      <c r="AO4" s="641"/>
      <c r="AP4" s="641"/>
      <c r="AQ4" s="641"/>
      <c r="AR4" s="642"/>
      <c r="AS4" s="640" t="s">
        <v>216</v>
      </c>
      <c r="AT4" s="641"/>
      <c r="AU4" s="641"/>
      <c r="AV4" s="641"/>
      <c r="AW4" s="641"/>
      <c r="AX4" s="641"/>
      <c r="AY4" s="641"/>
      <c r="AZ4" s="641"/>
      <c r="BA4" s="641"/>
      <c r="BB4" s="642"/>
      <c r="BC4" s="640" t="s">
        <v>217</v>
      </c>
      <c r="BD4" s="641"/>
      <c r="BE4" s="641"/>
      <c r="BF4" s="641"/>
      <c r="BG4" s="641"/>
      <c r="BH4" s="642"/>
      <c r="BI4" s="640" t="s">
        <v>218</v>
      </c>
      <c r="BJ4" s="641"/>
      <c r="BK4" s="641"/>
      <c r="BL4" s="641"/>
      <c r="BM4" s="641"/>
      <c r="BN4" s="642"/>
      <c r="BO4" s="640" t="s">
        <v>219</v>
      </c>
      <c r="BP4" s="641"/>
      <c r="BQ4" s="641"/>
      <c r="BR4" s="641"/>
      <c r="BS4" s="641"/>
      <c r="BT4" s="641"/>
      <c r="BU4" s="641"/>
      <c r="BV4" s="641"/>
      <c r="BW4" s="641"/>
      <c r="BX4" s="641"/>
      <c r="BY4" s="641"/>
      <c r="BZ4" s="642"/>
      <c r="CA4" s="665" t="s">
        <v>220</v>
      </c>
      <c r="CB4" s="666"/>
      <c r="CC4" s="666"/>
      <c r="CD4" s="666"/>
      <c r="CE4" s="666"/>
      <c r="CF4" s="666"/>
      <c r="CG4" s="666"/>
      <c r="CH4" s="666"/>
      <c r="CI4" s="666"/>
      <c r="CJ4" s="666"/>
      <c r="CK4" s="666"/>
      <c r="CL4" s="666"/>
      <c r="CM4" s="666"/>
      <c r="CN4" s="666"/>
      <c r="CO4" s="666"/>
      <c r="CP4" s="666"/>
      <c r="CQ4" s="666"/>
      <c r="CR4" s="666"/>
      <c r="CS4" s="667"/>
      <c r="CT4" s="98"/>
    </row>
    <row r="5" spans="1:98" ht="13.5" customHeight="1">
      <c r="A5" s="633"/>
      <c r="B5" s="634"/>
      <c r="C5" s="634"/>
      <c r="D5" s="634"/>
      <c r="E5" s="634"/>
      <c r="F5" s="634"/>
      <c r="G5" s="99"/>
      <c r="H5" s="100"/>
      <c r="I5" s="100"/>
      <c r="J5" s="668" t="s">
        <v>221</v>
      </c>
      <c r="K5" s="668"/>
      <c r="L5" s="668"/>
      <c r="M5" s="668"/>
      <c r="N5" s="668"/>
      <c r="O5" s="668"/>
      <c r="P5" s="668"/>
      <c r="Q5" s="668"/>
      <c r="R5" s="668"/>
      <c r="S5" s="668"/>
      <c r="T5" s="668"/>
      <c r="U5" s="668"/>
      <c r="V5" s="668"/>
      <c r="W5" s="668"/>
      <c r="X5" s="100"/>
      <c r="Y5" s="101"/>
      <c r="Z5" s="638"/>
      <c r="AA5" s="639"/>
      <c r="AB5" s="639"/>
      <c r="AC5" s="639"/>
      <c r="AD5" s="669" t="s">
        <v>222</v>
      </c>
      <c r="AE5" s="670"/>
      <c r="AF5" s="670"/>
      <c r="AG5" s="670"/>
      <c r="AH5" s="670"/>
      <c r="AI5" s="670"/>
      <c r="AJ5" s="670"/>
      <c r="AK5" s="670"/>
      <c r="AL5" s="670"/>
      <c r="AM5" s="670"/>
      <c r="AN5" s="670"/>
      <c r="AO5" s="670"/>
      <c r="AP5" s="670"/>
      <c r="AQ5" s="670"/>
      <c r="AR5" s="671"/>
      <c r="AS5" s="669" t="s">
        <v>222</v>
      </c>
      <c r="AT5" s="670"/>
      <c r="AU5" s="670"/>
      <c r="AV5" s="670"/>
      <c r="AW5" s="670"/>
      <c r="AX5" s="670"/>
      <c r="AY5" s="670"/>
      <c r="AZ5" s="670"/>
      <c r="BA5" s="670"/>
      <c r="BB5" s="671"/>
      <c r="BC5" s="669" t="s">
        <v>223</v>
      </c>
      <c r="BD5" s="670"/>
      <c r="BE5" s="670"/>
      <c r="BF5" s="670"/>
      <c r="BG5" s="670"/>
      <c r="BH5" s="671"/>
      <c r="BI5" s="669" t="s">
        <v>224</v>
      </c>
      <c r="BJ5" s="670"/>
      <c r="BK5" s="670"/>
      <c r="BL5" s="670"/>
      <c r="BM5" s="670"/>
      <c r="BN5" s="671"/>
      <c r="BO5" s="669" t="s">
        <v>225</v>
      </c>
      <c r="BP5" s="670"/>
      <c r="BQ5" s="670"/>
      <c r="BR5" s="670"/>
      <c r="BS5" s="670"/>
      <c r="BT5" s="670"/>
      <c r="BU5" s="670"/>
      <c r="BV5" s="670"/>
      <c r="BW5" s="670"/>
      <c r="BX5" s="670"/>
      <c r="BY5" s="670"/>
      <c r="BZ5" s="671"/>
      <c r="CA5" s="307"/>
      <c r="CB5" s="299"/>
      <c r="CC5" s="299"/>
      <c r="CD5" s="299"/>
      <c r="CE5" s="299"/>
      <c r="CF5" s="299"/>
      <c r="CG5" s="299"/>
      <c r="CH5" s="299"/>
      <c r="CI5" s="299"/>
      <c r="CJ5" s="299"/>
      <c r="CK5" s="299"/>
      <c r="CL5" s="299"/>
      <c r="CM5" s="299"/>
      <c r="CN5" s="299"/>
      <c r="CO5" s="299"/>
      <c r="CP5" s="299"/>
      <c r="CQ5" s="299"/>
      <c r="CR5" s="299"/>
      <c r="CS5" s="308"/>
      <c r="CT5" s="98"/>
    </row>
    <row r="6" spans="1:98" ht="10.5" customHeight="1">
      <c r="A6" s="633"/>
      <c r="B6" s="643">
        <v>1</v>
      </c>
      <c r="C6" s="643"/>
      <c r="D6" s="643"/>
      <c r="E6" s="643"/>
      <c r="F6" s="643"/>
      <c r="G6" s="102"/>
      <c r="H6" s="662" t="str">
        <f>IFERROR(VLOOKUP(VLOOKUP(B6,natu,3,0),buin,8,0),"")</f>
        <v/>
      </c>
      <c r="I6" s="662"/>
      <c r="J6" s="662"/>
      <c r="K6" s="662"/>
      <c r="L6" s="662"/>
      <c r="M6" s="662"/>
      <c r="N6" s="662"/>
      <c r="O6" s="662"/>
      <c r="P6" s="662"/>
      <c r="Q6" s="662"/>
      <c r="R6" s="662"/>
      <c r="S6" s="662"/>
      <c r="T6" s="662"/>
      <c r="U6" s="662"/>
      <c r="V6" s="662"/>
      <c r="W6" s="662"/>
      <c r="X6" s="662"/>
      <c r="Y6" s="103"/>
      <c r="Z6" s="663" t="str">
        <f>IFERROR(VLOOKUP(VLOOKUP(B6,natu,3,0),buin,3,0),"")</f>
        <v/>
      </c>
      <c r="AA6" s="664"/>
      <c r="AB6" s="664"/>
      <c r="AC6" s="664"/>
      <c r="AD6" s="644" t="str">
        <f>IFERROR(VLOOKUP(VLOOKUP(B6,natu,3,0),buin,7,0),"")</f>
        <v/>
      </c>
      <c r="AE6" s="645"/>
      <c r="AF6" s="645"/>
      <c r="AG6" s="645"/>
      <c r="AH6" s="645"/>
      <c r="AI6" s="645"/>
      <c r="AJ6" s="645"/>
      <c r="AK6" s="645"/>
      <c r="AL6" s="645"/>
      <c r="AM6" s="645"/>
      <c r="AN6" s="645"/>
      <c r="AO6" s="645"/>
      <c r="AP6" s="645"/>
      <c r="AQ6" s="645"/>
      <c r="AR6" s="646"/>
      <c r="AS6" s="653" t="str">
        <f>IFERROR(VLOOKUP(VLOOKUP(B6,natu,3,0),buin,6,0),"")</f>
        <v/>
      </c>
      <c r="AT6" s="654"/>
      <c r="AU6" s="654"/>
      <c r="AV6" s="654"/>
      <c r="AW6" s="654"/>
      <c r="AX6" s="654"/>
      <c r="AY6" s="654"/>
      <c r="AZ6" s="654"/>
      <c r="BA6" s="654"/>
      <c r="BB6" s="655"/>
      <c r="BC6" s="327"/>
      <c r="BD6" s="327"/>
      <c r="BE6" s="327"/>
      <c r="BF6" s="327"/>
      <c r="BG6" s="327"/>
      <c r="BH6" s="327"/>
      <c r="BI6" s="327"/>
      <c r="BJ6" s="327"/>
      <c r="BK6" s="327"/>
      <c r="BL6" s="327"/>
      <c r="BM6" s="327"/>
      <c r="BN6" s="327"/>
      <c r="BO6" s="676" t="s">
        <v>226</v>
      </c>
      <c r="BP6" s="677"/>
      <c r="BQ6" s="677"/>
      <c r="BR6" s="677" t="s">
        <v>227</v>
      </c>
      <c r="BS6" s="677"/>
      <c r="BT6" s="682"/>
      <c r="BU6" s="676" t="s">
        <v>226</v>
      </c>
      <c r="BV6" s="677"/>
      <c r="BW6" s="677"/>
      <c r="BX6" s="677" t="s">
        <v>227</v>
      </c>
      <c r="BY6" s="677"/>
      <c r="BZ6" s="682"/>
      <c r="CA6" s="104"/>
      <c r="CB6" s="685" t="str">
        <f>IFERROR(VLOOKUP(VLOOKUP(B6,natu,3,0),buin,9,0),"")</f>
        <v/>
      </c>
      <c r="CC6" s="685"/>
      <c r="CD6" s="685"/>
      <c r="CE6" s="685"/>
      <c r="CF6" s="685"/>
      <c r="CG6" s="685"/>
      <c r="CH6" s="685"/>
      <c r="CI6" s="685"/>
      <c r="CJ6" s="685"/>
      <c r="CK6" s="685"/>
      <c r="CL6" s="685"/>
      <c r="CM6" s="685"/>
      <c r="CN6" s="685"/>
      <c r="CO6" s="685"/>
      <c r="CP6" s="685"/>
      <c r="CQ6" s="685"/>
      <c r="CR6" s="685"/>
      <c r="CS6" s="105"/>
      <c r="CT6" s="672" t="s">
        <v>228</v>
      </c>
    </row>
    <row r="7" spans="1:98" ht="8.25" customHeight="1">
      <c r="A7" s="633"/>
      <c r="B7" s="643"/>
      <c r="C7" s="643"/>
      <c r="D7" s="643"/>
      <c r="E7" s="643"/>
      <c r="F7" s="643"/>
      <c r="G7" s="106"/>
      <c r="H7" s="673" t="str">
        <f>IFERROR(VLOOKUP(VLOOKUP(B6,natu,3,0),buin,2,0),"")</f>
        <v/>
      </c>
      <c r="I7" s="673"/>
      <c r="J7" s="673"/>
      <c r="K7" s="673"/>
      <c r="L7" s="673"/>
      <c r="M7" s="673"/>
      <c r="N7" s="673"/>
      <c r="O7" s="673"/>
      <c r="P7" s="673"/>
      <c r="Q7" s="673"/>
      <c r="R7" s="673"/>
      <c r="S7" s="673"/>
      <c r="T7" s="673"/>
      <c r="U7" s="673"/>
      <c r="V7" s="673"/>
      <c r="W7" s="673"/>
      <c r="X7" s="673"/>
      <c r="Y7" s="107"/>
      <c r="Z7" s="663"/>
      <c r="AA7" s="664"/>
      <c r="AB7" s="664"/>
      <c r="AC7" s="664"/>
      <c r="AD7" s="647"/>
      <c r="AE7" s="648"/>
      <c r="AF7" s="648"/>
      <c r="AG7" s="648"/>
      <c r="AH7" s="648"/>
      <c r="AI7" s="648"/>
      <c r="AJ7" s="648"/>
      <c r="AK7" s="648"/>
      <c r="AL7" s="648"/>
      <c r="AM7" s="648"/>
      <c r="AN7" s="648"/>
      <c r="AO7" s="648"/>
      <c r="AP7" s="648"/>
      <c r="AQ7" s="648"/>
      <c r="AR7" s="649"/>
      <c r="AS7" s="656"/>
      <c r="AT7" s="657"/>
      <c r="AU7" s="657"/>
      <c r="AV7" s="657"/>
      <c r="AW7" s="657"/>
      <c r="AX7" s="657"/>
      <c r="AY7" s="657"/>
      <c r="AZ7" s="657"/>
      <c r="BA7" s="657"/>
      <c r="BB7" s="658"/>
      <c r="BC7" s="327"/>
      <c r="BD7" s="327"/>
      <c r="BE7" s="327"/>
      <c r="BF7" s="327"/>
      <c r="BG7" s="327"/>
      <c r="BH7" s="327"/>
      <c r="BI7" s="327"/>
      <c r="BJ7" s="327"/>
      <c r="BK7" s="327"/>
      <c r="BL7" s="327"/>
      <c r="BM7" s="327"/>
      <c r="BN7" s="327"/>
      <c r="BO7" s="678"/>
      <c r="BP7" s="679"/>
      <c r="BQ7" s="679"/>
      <c r="BR7" s="679"/>
      <c r="BS7" s="679"/>
      <c r="BT7" s="683"/>
      <c r="BU7" s="678"/>
      <c r="BV7" s="679"/>
      <c r="BW7" s="679"/>
      <c r="BX7" s="679"/>
      <c r="BY7" s="679"/>
      <c r="BZ7" s="683"/>
      <c r="CA7" s="108"/>
      <c r="CB7" s="675" t="str">
        <f>IFERROR(VLOOKUP(VLOOKUP(B6,natu,3,0),buin,4,0),"")</f>
        <v/>
      </c>
      <c r="CC7" s="675"/>
      <c r="CD7" s="675"/>
      <c r="CE7" s="675"/>
      <c r="CF7" s="675"/>
      <c r="CG7" s="675"/>
      <c r="CH7" s="675"/>
      <c r="CI7" s="675"/>
      <c r="CJ7" s="675"/>
      <c r="CK7" s="675"/>
      <c r="CL7" s="675"/>
      <c r="CM7" s="675"/>
      <c r="CN7" s="675"/>
      <c r="CO7" s="675"/>
      <c r="CP7" s="675"/>
      <c r="CQ7" s="675"/>
      <c r="CR7" s="675"/>
      <c r="CS7" s="109"/>
      <c r="CT7" s="672"/>
    </row>
    <row r="8" spans="1:98" ht="14.25" customHeight="1">
      <c r="A8" s="633"/>
      <c r="B8" s="643"/>
      <c r="C8" s="643"/>
      <c r="D8" s="643"/>
      <c r="E8" s="643"/>
      <c r="F8" s="643"/>
      <c r="G8" s="110"/>
      <c r="H8" s="674"/>
      <c r="I8" s="674"/>
      <c r="J8" s="674"/>
      <c r="K8" s="674"/>
      <c r="L8" s="674"/>
      <c r="M8" s="674"/>
      <c r="N8" s="674"/>
      <c r="O8" s="674"/>
      <c r="P8" s="674"/>
      <c r="Q8" s="674"/>
      <c r="R8" s="674"/>
      <c r="S8" s="674"/>
      <c r="T8" s="674"/>
      <c r="U8" s="674"/>
      <c r="V8" s="674"/>
      <c r="W8" s="674"/>
      <c r="X8" s="674"/>
      <c r="Y8" s="111"/>
      <c r="Z8" s="663"/>
      <c r="AA8" s="664"/>
      <c r="AB8" s="664"/>
      <c r="AC8" s="664"/>
      <c r="AD8" s="650"/>
      <c r="AE8" s="651"/>
      <c r="AF8" s="651"/>
      <c r="AG8" s="651"/>
      <c r="AH8" s="651"/>
      <c r="AI8" s="651"/>
      <c r="AJ8" s="651"/>
      <c r="AK8" s="651"/>
      <c r="AL8" s="651"/>
      <c r="AM8" s="651"/>
      <c r="AN8" s="651"/>
      <c r="AO8" s="651"/>
      <c r="AP8" s="651"/>
      <c r="AQ8" s="651"/>
      <c r="AR8" s="652"/>
      <c r="AS8" s="659"/>
      <c r="AT8" s="660"/>
      <c r="AU8" s="660"/>
      <c r="AV8" s="660"/>
      <c r="AW8" s="660"/>
      <c r="AX8" s="660"/>
      <c r="AY8" s="660"/>
      <c r="AZ8" s="660"/>
      <c r="BA8" s="660"/>
      <c r="BB8" s="661"/>
      <c r="BC8" s="327"/>
      <c r="BD8" s="327"/>
      <c r="BE8" s="327"/>
      <c r="BF8" s="327"/>
      <c r="BG8" s="327"/>
      <c r="BH8" s="327"/>
      <c r="BI8" s="327"/>
      <c r="BJ8" s="327"/>
      <c r="BK8" s="327"/>
      <c r="BL8" s="327"/>
      <c r="BM8" s="327"/>
      <c r="BN8" s="327"/>
      <c r="BO8" s="680"/>
      <c r="BP8" s="681"/>
      <c r="BQ8" s="681"/>
      <c r="BR8" s="681"/>
      <c r="BS8" s="681"/>
      <c r="BT8" s="684"/>
      <c r="BU8" s="680"/>
      <c r="BV8" s="681"/>
      <c r="BW8" s="681"/>
      <c r="BX8" s="681"/>
      <c r="BY8" s="681"/>
      <c r="BZ8" s="684"/>
      <c r="CA8" s="99"/>
      <c r="CB8" s="586"/>
      <c r="CC8" s="586"/>
      <c r="CD8" s="586"/>
      <c r="CE8" s="586"/>
      <c r="CF8" s="586"/>
      <c r="CG8" s="586"/>
      <c r="CH8" s="586"/>
      <c r="CI8" s="586"/>
      <c r="CJ8" s="586"/>
      <c r="CK8" s="586"/>
      <c r="CL8" s="586"/>
      <c r="CM8" s="586"/>
      <c r="CN8" s="586"/>
      <c r="CO8" s="586"/>
      <c r="CP8" s="586"/>
      <c r="CQ8" s="586"/>
      <c r="CR8" s="586"/>
      <c r="CS8" s="112"/>
      <c r="CT8" s="672"/>
    </row>
    <row r="9" spans="1:98" ht="10.35" customHeight="1">
      <c r="A9" s="633"/>
      <c r="B9" s="643">
        <v>2</v>
      </c>
      <c r="C9" s="643"/>
      <c r="D9" s="643"/>
      <c r="E9" s="643"/>
      <c r="F9" s="643"/>
      <c r="G9" s="113"/>
      <c r="H9" s="662" t="str">
        <f>IFERROR(VLOOKUP(VLOOKUP(B9,natu,3,0),buin,8,0),"")</f>
        <v/>
      </c>
      <c r="I9" s="662"/>
      <c r="J9" s="662"/>
      <c r="K9" s="662"/>
      <c r="L9" s="662"/>
      <c r="M9" s="662"/>
      <c r="N9" s="662"/>
      <c r="O9" s="662"/>
      <c r="P9" s="662"/>
      <c r="Q9" s="662"/>
      <c r="R9" s="662"/>
      <c r="S9" s="662"/>
      <c r="T9" s="662"/>
      <c r="U9" s="662"/>
      <c r="V9" s="662"/>
      <c r="W9" s="662"/>
      <c r="X9" s="662"/>
      <c r="Y9" s="114"/>
      <c r="Z9" s="663" t="str">
        <f>IFERROR(VLOOKUP(VLOOKUP(B9,natu,3,0),buin,3,0),"")</f>
        <v/>
      </c>
      <c r="AA9" s="664"/>
      <c r="AB9" s="664"/>
      <c r="AC9" s="664"/>
      <c r="AD9" s="644" t="str">
        <f>IFERROR(VLOOKUP(VLOOKUP(B9,natu,3,0),buin,7,0),"")</f>
        <v/>
      </c>
      <c r="AE9" s="645"/>
      <c r="AF9" s="645"/>
      <c r="AG9" s="645"/>
      <c r="AH9" s="645"/>
      <c r="AI9" s="645"/>
      <c r="AJ9" s="645"/>
      <c r="AK9" s="645"/>
      <c r="AL9" s="645"/>
      <c r="AM9" s="645"/>
      <c r="AN9" s="645"/>
      <c r="AO9" s="645"/>
      <c r="AP9" s="645"/>
      <c r="AQ9" s="645"/>
      <c r="AR9" s="646"/>
      <c r="AS9" s="653" t="str">
        <f>IFERROR(VLOOKUP(VLOOKUP(B9,natu,3,0),buin,6,0),"")</f>
        <v/>
      </c>
      <c r="AT9" s="654"/>
      <c r="AU9" s="654"/>
      <c r="AV9" s="654"/>
      <c r="AW9" s="654"/>
      <c r="AX9" s="654"/>
      <c r="AY9" s="654"/>
      <c r="AZ9" s="654"/>
      <c r="BA9" s="654"/>
      <c r="BB9" s="655"/>
      <c r="BC9" s="327"/>
      <c r="BD9" s="327"/>
      <c r="BE9" s="327"/>
      <c r="BF9" s="327"/>
      <c r="BG9" s="327"/>
      <c r="BH9" s="327"/>
      <c r="BI9" s="327"/>
      <c r="BJ9" s="327"/>
      <c r="BK9" s="327"/>
      <c r="BL9" s="327"/>
      <c r="BM9" s="327"/>
      <c r="BN9" s="327"/>
      <c r="BO9" s="676" t="s">
        <v>226</v>
      </c>
      <c r="BP9" s="677"/>
      <c r="BQ9" s="677"/>
      <c r="BR9" s="677" t="s">
        <v>227</v>
      </c>
      <c r="BS9" s="677"/>
      <c r="BT9" s="682"/>
      <c r="BU9" s="676" t="s">
        <v>226</v>
      </c>
      <c r="BV9" s="677"/>
      <c r="BW9" s="677"/>
      <c r="BX9" s="677" t="s">
        <v>227</v>
      </c>
      <c r="BY9" s="677"/>
      <c r="BZ9" s="682"/>
      <c r="CA9" s="104"/>
      <c r="CB9" s="685" t="str">
        <f>IFERROR(VLOOKUP(VLOOKUP(B9,natu,3,0),buin,9,0),"")</f>
        <v/>
      </c>
      <c r="CC9" s="685"/>
      <c r="CD9" s="685"/>
      <c r="CE9" s="685"/>
      <c r="CF9" s="685"/>
      <c r="CG9" s="685"/>
      <c r="CH9" s="685"/>
      <c r="CI9" s="685"/>
      <c r="CJ9" s="685"/>
      <c r="CK9" s="685"/>
      <c r="CL9" s="685"/>
      <c r="CM9" s="685"/>
      <c r="CN9" s="685"/>
      <c r="CO9" s="685"/>
      <c r="CP9" s="685"/>
      <c r="CQ9" s="685"/>
      <c r="CR9" s="685"/>
      <c r="CS9" s="105"/>
      <c r="CT9" s="672"/>
    </row>
    <row r="10" spans="1:98" ht="8.25" customHeight="1">
      <c r="A10" s="633"/>
      <c r="B10" s="643"/>
      <c r="C10" s="643"/>
      <c r="D10" s="643"/>
      <c r="E10" s="643"/>
      <c r="F10" s="643"/>
      <c r="G10" s="115"/>
      <c r="H10" s="673" t="str">
        <f>IFERROR(VLOOKUP(VLOOKUP(B9,natu,3,0),buin,2,0),"")</f>
        <v/>
      </c>
      <c r="I10" s="673"/>
      <c r="J10" s="673"/>
      <c r="K10" s="673"/>
      <c r="L10" s="673"/>
      <c r="M10" s="673"/>
      <c r="N10" s="673"/>
      <c r="O10" s="673"/>
      <c r="P10" s="673"/>
      <c r="Q10" s="673"/>
      <c r="R10" s="673"/>
      <c r="S10" s="673"/>
      <c r="T10" s="673"/>
      <c r="U10" s="673"/>
      <c r="V10" s="673"/>
      <c r="W10" s="673"/>
      <c r="X10" s="673"/>
      <c r="Y10" s="116"/>
      <c r="Z10" s="663"/>
      <c r="AA10" s="664"/>
      <c r="AB10" s="664"/>
      <c r="AC10" s="664"/>
      <c r="AD10" s="647"/>
      <c r="AE10" s="648"/>
      <c r="AF10" s="648"/>
      <c r="AG10" s="648"/>
      <c r="AH10" s="648"/>
      <c r="AI10" s="648"/>
      <c r="AJ10" s="648"/>
      <c r="AK10" s="648"/>
      <c r="AL10" s="648"/>
      <c r="AM10" s="648"/>
      <c r="AN10" s="648"/>
      <c r="AO10" s="648"/>
      <c r="AP10" s="648"/>
      <c r="AQ10" s="648"/>
      <c r="AR10" s="649"/>
      <c r="AS10" s="656"/>
      <c r="AT10" s="657"/>
      <c r="AU10" s="657"/>
      <c r="AV10" s="657"/>
      <c r="AW10" s="657"/>
      <c r="AX10" s="657"/>
      <c r="AY10" s="657"/>
      <c r="AZ10" s="657"/>
      <c r="BA10" s="657"/>
      <c r="BB10" s="658"/>
      <c r="BC10" s="327"/>
      <c r="BD10" s="327"/>
      <c r="BE10" s="327"/>
      <c r="BF10" s="327"/>
      <c r="BG10" s="327"/>
      <c r="BH10" s="327"/>
      <c r="BI10" s="327"/>
      <c r="BJ10" s="327"/>
      <c r="BK10" s="327"/>
      <c r="BL10" s="327"/>
      <c r="BM10" s="327"/>
      <c r="BN10" s="327"/>
      <c r="BO10" s="678"/>
      <c r="BP10" s="679"/>
      <c r="BQ10" s="679"/>
      <c r="BR10" s="679"/>
      <c r="BS10" s="679"/>
      <c r="BT10" s="683"/>
      <c r="BU10" s="678"/>
      <c r="BV10" s="679"/>
      <c r="BW10" s="679"/>
      <c r="BX10" s="679"/>
      <c r="BY10" s="679"/>
      <c r="BZ10" s="683"/>
      <c r="CA10" s="108"/>
      <c r="CB10" s="675" t="str">
        <f>IFERROR(VLOOKUP(VLOOKUP(B9,natu,3,0),buin,4,0),"")</f>
        <v/>
      </c>
      <c r="CC10" s="675"/>
      <c r="CD10" s="675"/>
      <c r="CE10" s="675"/>
      <c r="CF10" s="675"/>
      <c r="CG10" s="675"/>
      <c r="CH10" s="675"/>
      <c r="CI10" s="675"/>
      <c r="CJ10" s="675"/>
      <c r="CK10" s="675"/>
      <c r="CL10" s="675"/>
      <c r="CM10" s="675"/>
      <c r="CN10" s="675"/>
      <c r="CO10" s="675"/>
      <c r="CP10" s="675"/>
      <c r="CQ10" s="675"/>
      <c r="CR10" s="675"/>
      <c r="CS10" s="109"/>
      <c r="CT10" s="672"/>
    </row>
    <row r="11" spans="1:98" ht="14.25" customHeight="1">
      <c r="A11" s="633"/>
      <c r="B11" s="643"/>
      <c r="C11" s="643"/>
      <c r="D11" s="643"/>
      <c r="E11" s="643"/>
      <c r="F11" s="643"/>
      <c r="G11" s="99"/>
      <c r="H11" s="674"/>
      <c r="I11" s="674"/>
      <c r="J11" s="674"/>
      <c r="K11" s="674"/>
      <c r="L11" s="674"/>
      <c r="M11" s="674"/>
      <c r="N11" s="674"/>
      <c r="O11" s="674"/>
      <c r="P11" s="674"/>
      <c r="Q11" s="674"/>
      <c r="R11" s="674"/>
      <c r="S11" s="674"/>
      <c r="T11" s="674"/>
      <c r="U11" s="674"/>
      <c r="V11" s="674"/>
      <c r="W11" s="674"/>
      <c r="X11" s="674"/>
      <c r="Y11" s="101"/>
      <c r="Z11" s="663"/>
      <c r="AA11" s="664"/>
      <c r="AB11" s="664"/>
      <c r="AC11" s="664"/>
      <c r="AD11" s="650"/>
      <c r="AE11" s="651"/>
      <c r="AF11" s="651"/>
      <c r="AG11" s="651"/>
      <c r="AH11" s="651"/>
      <c r="AI11" s="651"/>
      <c r="AJ11" s="651"/>
      <c r="AK11" s="651"/>
      <c r="AL11" s="651"/>
      <c r="AM11" s="651"/>
      <c r="AN11" s="651"/>
      <c r="AO11" s="651"/>
      <c r="AP11" s="651"/>
      <c r="AQ11" s="651"/>
      <c r="AR11" s="652"/>
      <c r="AS11" s="659"/>
      <c r="AT11" s="660"/>
      <c r="AU11" s="660"/>
      <c r="AV11" s="660"/>
      <c r="AW11" s="660"/>
      <c r="AX11" s="660"/>
      <c r="AY11" s="660"/>
      <c r="AZ11" s="660"/>
      <c r="BA11" s="660"/>
      <c r="BB11" s="661"/>
      <c r="BC11" s="327"/>
      <c r="BD11" s="327"/>
      <c r="BE11" s="327"/>
      <c r="BF11" s="327"/>
      <c r="BG11" s="327"/>
      <c r="BH11" s="327"/>
      <c r="BI11" s="327"/>
      <c r="BJ11" s="327"/>
      <c r="BK11" s="327"/>
      <c r="BL11" s="327"/>
      <c r="BM11" s="327"/>
      <c r="BN11" s="327"/>
      <c r="BO11" s="680"/>
      <c r="BP11" s="681"/>
      <c r="BQ11" s="681"/>
      <c r="BR11" s="681"/>
      <c r="BS11" s="681"/>
      <c r="BT11" s="684"/>
      <c r="BU11" s="680"/>
      <c r="BV11" s="681"/>
      <c r="BW11" s="681"/>
      <c r="BX11" s="681"/>
      <c r="BY11" s="681"/>
      <c r="BZ11" s="684"/>
      <c r="CA11" s="99"/>
      <c r="CB11" s="586"/>
      <c r="CC11" s="586"/>
      <c r="CD11" s="586"/>
      <c r="CE11" s="586"/>
      <c r="CF11" s="586"/>
      <c r="CG11" s="586"/>
      <c r="CH11" s="586"/>
      <c r="CI11" s="586"/>
      <c r="CJ11" s="586"/>
      <c r="CK11" s="586"/>
      <c r="CL11" s="586"/>
      <c r="CM11" s="586"/>
      <c r="CN11" s="586"/>
      <c r="CO11" s="586"/>
      <c r="CP11" s="586"/>
      <c r="CQ11" s="586"/>
      <c r="CR11" s="586"/>
      <c r="CS11" s="112"/>
      <c r="CT11" s="672"/>
    </row>
    <row r="12" spans="1:98" ht="10.5" customHeight="1">
      <c r="A12" s="633"/>
      <c r="B12" s="643">
        <v>3</v>
      </c>
      <c r="C12" s="643"/>
      <c r="D12" s="643"/>
      <c r="E12" s="643"/>
      <c r="F12" s="643"/>
      <c r="G12" s="113"/>
      <c r="H12" s="662" t="str">
        <f>IFERROR(VLOOKUP(VLOOKUP(B12,natu,3,0),buin,8,0),"")</f>
        <v/>
      </c>
      <c r="I12" s="662"/>
      <c r="J12" s="662"/>
      <c r="K12" s="662"/>
      <c r="L12" s="662"/>
      <c r="M12" s="662"/>
      <c r="N12" s="662"/>
      <c r="O12" s="662"/>
      <c r="P12" s="662"/>
      <c r="Q12" s="662"/>
      <c r="R12" s="662"/>
      <c r="S12" s="662"/>
      <c r="T12" s="662"/>
      <c r="U12" s="662"/>
      <c r="V12" s="662"/>
      <c r="W12" s="662"/>
      <c r="X12" s="662"/>
      <c r="Y12" s="114"/>
      <c r="Z12" s="663" t="str">
        <f>IFERROR(VLOOKUP(VLOOKUP(B12,natu,3,0),buin,3,0),"")</f>
        <v/>
      </c>
      <c r="AA12" s="664"/>
      <c r="AB12" s="664"/>
      <c r="AC12" s="664"/>
      <c r="AD12" s="644" t="str">
        <f>IFERROR(VLOOKUP(VLOOKUP(B12,natu,3,0),buin,7,0),"")</f>
        <v/>
      </c>
      <c r="AE12" s="645"/>
      <c r="AF12" s="645"/>
      <c r="AG12" s="645"/>
      <c r="AH12" s="645"/>
      <c r="AI12" s="645"/>
      <c r="AJ12" s="645"/>
      <c r="AK12" s="645"/>
      <c r="AL12" s="645"/>
      <c r="AM12" s="645"/>
      <c r="AN12" s="645"/>
      <c r="AO12" s="645"/>
      <c r="AP12" s="645"/>
      <c r="AQ12" s="645"/>
      <c r="AR12" s="646"/>
      <c r="AS12" s="653" t="str">
        <f>IFERROR(VLOOKUP(VLOOKUP(B12,natu,3,0),buin,6,0),"")</f>
        <v/>
      </c>
      <c r="AT12" s="654"/>
      <c r="AU12" s="654"/>
      <c r="AV12" s="654"/>
      <c r="AW12" s="654"/>
      <c r="AX12" s="654"/>
      <c r="AY12" s="654"/>
      <c r="AZ12" s="654"/>
      <c r="BA12" s="654"/>
      <c r="BB12" s="655"/>
      <c r="BC12" s="327"/>
      <c r="BD12" s="327"/>
      <c r="BE12" s="327"/>
      <c r="BF12" s="327"/>
      <c r="BG12" s="327"/>
      <c r="BH12" s="327"/>
      <c r="BI12" s="327"/>
      <c r="BJ12" s="327"/>
      <c r="BK12" s="327"/>
      <c r="BL12" s="327"/>
      <c r="BM12" s="327"/>
      <c r="BN12" s="327"/>
      <c r="BO12" s="676" t="s">
        <v>226</v>
      </c>
      <c r="BP12" s="677"/>
      <c r="BQ12" s="677"/>
      <c r="BR12" s="677" t="s">
        <v>227</v>
      </c>
      <c r="BS12" s="677"/>
      <c r="BT12" s="682"/>
      <c r="BU12" s="676" t="s">
        <v>226</v>
      </c>
      <c r="BV12" s="677"/>
      <c r="BW12" s="677"/>
      <c r="BX12" s="677" t="s">
        <v>227</v>
      </c>
      <c r="BY12" s="677"/>
      <c r="BZ12" s="682"/>
      <c r="CA12" s="104"/>
      <c r="CB12" s="685" t="str">
        <f>IFERROR(VLOOKUP(VLOOKUP(B12,natu,3,0),buin,9,0),"")</f>
        <v/>
      </c>
      <c r="CC12" s="685"/>
      <c r="CD12" s="685"/>
      <c r="CE12" s="685"/>
      <c r="CF12" s="685"/>
      <c r="CG12" s="685"/>
      <c r="CH12" s="685"/>
      <c r="CI12" s="685"/>
      <c r="CJ12" s="685"/>
      <c r="CK12" s="685"/>
      <c r="CL12" s="685"/>
      <c r="CM12" s="685"/>
      <c r="CN12" s="685"/>
      <c r="CO12" s="685"/>
      <c r="CP12" s="685"/>
      <c r="CQ12" s="685"/>
      <c r="CR12" s="685"/>
      <c r="CS12" s="105"/>
      <c r="CT12" s="672"/>
    </row>
    <row r="13" spans="1:98" ht="8.25" customHeight="1">
      <c r="A13" s="633"/>
      <c r="B13" s="643"/>
      <c r="C13" s="643"/>
      <c r="D13" s="643"/>
      <c r="E13" s="643"/>
      <c r="F13" s="643"/>
      <c r="G13" s="115"/>
      <c r="H13" s="673" t="str">
        <f>IFERROR(VLOOKUP(VLOOKUP(B12,natu,3,0),buin,2,0),"")</f>
        <v/>
      </c>
      <c r="I13" s="673"/>
      <c r="J13" s="673"/>
      <c r="K13" s="673"/>
      <c r="L13" s="673"/>
      <c r="M13" s="673"/>
      <c r="N13" s="673"/>
      <c r="O13" s="673"/>
      <c r="P13" s="673"/>
      <c r="Q13" s="673"/>
      <c r="R13" s="673"/>
      <c r="S13" s="673"/>
      <c r="T13" s="673"/>
      <c r="U13" s="673"/>
      <c r="V13" s="673"/>
      <c r="W13" s="673"/>
      <c r="X13" s="673"/>
      <c r="Y13" s="116"/>
      <c r="Z13" s="663"/>
      <c r="AA13" s="664"/>
      <c r="AB13" s="664"/>
      <c r="AC13" s="664"/>
      <c r="AD13" s="647"/>
      <c r="AE13" s="648"/>
      <c r="AF13" s="648"/>
      <c r="AG13" s="648"/>
      <c r="AH13" s="648"/>
      <c r="AI13" s="648"/>
      <c r="AJ13" s="648"/>
      <c r="AK13" s="648"/>
      <c r="AL13" s="648"/>
      <c r="AM13" s="648"/>
      <c r="AN13" s="648"/>
      <c r="AO13" s="648"/>
      <c r="AP13" s="648"/>
      <c r="AQ13" s="648"/>
      <c r="AR13" s="649"/>
      <c r="AS13" s="656"/>
      <c r="AT13" s="657"/>
      <c r="AU13" s="657"/>
      <c r="AV13" s="657"/>
      <c r="AW13" s="657"/>
      <c r="AX13" s="657"/>
      <c r="AY13" s="657"/>
      <c r="AZ13" s="657"/>
      <c r="BA13" s="657"/>
      <c r="BB13" s="658"/>
      <c r="BC13" s="327"/>
      <c r="BD13" s="327"/>
      <c r="BE13" s="327"/>
      <c r="BF13" s="327"/>
      <c r="BG13" s="327"/>
      <c r="BH13" s="327"/>
      <c r="BI13" s="327"/>
      <c r="BJ13" s="327"/>
      <c r="BK13" s="327"/>
      <c r="BL13" s="327"/>
      <c r="BM13" s="327"/>
      <c r="BN13" s="327"/>
      <c r="BO13" s="678"/>
      <c r="BP13" s="679"/>
      <c r="BQ13" s="679"/>
      <c r="BR13" s="679"/>
      <c r="BS13" s="679"/>
      <c r="BT13" s="683"/>
      <c r="BU13" s="678"/>
      <c r="BV13" s="679"/>
      <c r="BW13" s="679"/>
      <c r="BX13" s="679"/>
      <c r="BY13" s="679"/>
      <c r="BZ13" s="683"/>
      <c r="CA13" s="108"/>
      <c r="CB13" s="675" t="str">
        <f>IFERROR(VLOOKUP(VLOOKUP(B12,natu,3,0),buin,4,0),"")</f>
        <v/>
      </c>
      <c r="CC13" s="675"/>
      <c r="CD13" s="675"/>
      <c r="CE13" s="675"/>
      <c r="CF13" s="675"/>
      <c r="CG13" s="675"/>
      <c r="CH13" s="675"/>
      <c r="CI13" s="675"/>
      <c r="CJ13" s="675"/>
      <c r="CK13" s="675"/>
      <c r="CL13" s="675"/>
      <c r="CM13" s="675"/>
      <c r="CN13" s="675"/>
      <c r="CO13" s="675"/>
      <c r="CP13" s="675"/>
      <c r="CQ13" s="675"/>
      <c r="CR13" s="675"/>
      <c r="CS13" s="109"/>
      <c r="CT13" s="672"/>
    </row>
    <row r="14" spans="1:98" ht="14.25" customHeight="1">
      <c r="A14" s="633"/>
      <c r="B14" s="643"/>
      <c r="C14" s="643"/>
      <c r="D14" s="643"/>
      <c r="E14" s="643"/>
      <c r="F14" s="643"/>
      <c r="G14" s="99"/>
      <c r="H14" s="674"/>
      <c r="I14" s="674"/>
      <c r="J14" s="674"/>
      <c r="K14" s="674"/>
      <c r="L14" s="674"/>
      <c r="M14" s="674"/>
      <c r="N14" s="674"/>
      <c r="O14" s="674"/>
      <c r="P14" s="674"/>
      <c r="Q14" s="674"/>
      <c r="R14" s="674"/>
      <c r="S14" s="674"/>
      <c r="T14" s="674"/>
      <c r="U14" s="674"/>
      <c r="V14" s="674"/>
      <c r="W14" s="674"/>
      <c r="X14" s="674"/>
      <c r="Y14" s="101"/>
      <c r="Z14" s="663"/>
      <c r="AA14" s="664"/>
      <c r="AB14" s="664"/>
      <c r="AC14" s="664"/>
      <c r="AD14" s="650"/>
      <c r="AE14" s="651"/>
      <c r="AF14" s="651"/>
      <c r="AG14" s="651"/>
      <c r="AH14" s="651"/>
      <c r="AI14" s="651"/>
      <c r="AJ14" s="651"/>
      <c r="AK14" s="651"/>
      <c r="AL14" s="651"/>
      <c r="AM14" s="651"/>
      <c r="AN14" s="651"/>
      <c r="AO14" s="651"/>
      <c r="AP14" s="651"/>
      <c r="AQ14" s="651"/>
      <c r="AR14" s="652"/>
      <c r="AS14" s="659"/>
      <c r="AT14" s="660"/>
      <c r="AU14" s="660"/>
      <c r="AV14" s="660"/>
      <c r="AW14" s="660"/>
      <c r="AX14" s="660"/>
      <c r="AY14" s="660"/>
      <c r="AZ14" s="660"/>
      <c r="BA14" s="660"/>
      <c r="BB14" s="661"/>
      <c r="BC14" s="327"/>
      <c r="BD14" s="327"/>
      <c r="BE14" s="327"/>
      <c r="BF14" s="327"/>
      <c r="BG14" s="327"/>
      <c r="BH14" s="327"/>
      <c r="BI14" s="327"/>
      <c r="BJ14" s="327"/>
      <c r="BK14" s="327"/>
      <c r="BL14" s="327"/>
      <c r="BM14" s="327"/>
      <c r="BN14" s="327"/>
      <c r="BO14" s="680"/>
      <c r="BP14" s="681"/>
      <c r="BQ14" s="681"/>
      <c r="BR14" s="681"/>
      <c r="BS14" s="681"/>
      <c r="BT14" s="684"/>
      <c r="BU14" s="680"/>
      <c r="BV14" s="681"/>
      <c r="BW14" s="681"/>
      <c r="BX14" s="681"/>
      <c r="BY14" s="681"/>
      <c r="BZ14" s="684"/>
      <c r="CA14" s="99"/>
      <c r="CB14" s="586"/>
      <c r="CC14" s="586"/>
      <c r="CD14" s="586"/>
      <c r="CE14" s="586"/>
      <c r="CF14" s="586"/>
      <c r="CG14" s="586"/>
      <c r="CH14" s="586"/>
      <c r="CI14" s="586"/>
      <c r="CJ14" s="586"/>
      <c r="CK14" s="586"/>
      <c r="CL14" s="586"/>
      <c r="CM14" s="586"/>
      <c r="CN14" s="586"/>
      <c r="CO14" s="586"/>
      <c r="CP14" s="586"/>
      <c r="CQ14" s="586"/>
      <c r="CR14" s="586"/>
      <c r="CS14" s="112"/>
      <c r="CT14" s="672"/>
    </row>
    <row r="15" spans="1:98" ht="10.5" customHeight="1">
      <c r="A15" s="633"/>
      <c r="B15" s="643">
        <v>4</v>
      </c>
      <c r="C15" s="643"/>
      <c r="D15" s="643"/>
      <c r="E15" s="643"/>
      <c r="F15" s="643"/>
      <c r="G15" s="113"/>
      <c r="H15" s="662" t="str">
        <f>IFERROR(VLOOKUP(VLOOKUP(B15,natu,3,0),buin,8,0),"")</f>
        <v/>
      </c>
      <c r="I15" s="662"/>
      <c r="J15" s="662"/>
      <c r="K15" s="662"/>
      <c r="L15" s="662"/>
      <c r="M15" s="662"/>
      <c r="N15" s="662"/>
      <c r="O15" s="662"/>
      <c r="P15" s="662"/>
      <c r="Q15" s="662"/>
      <c r="R15" s="662"/>
      <c r="S15" s="662"/>
      <c r="T15" s="662"/>
      <c r="U15" s="662"/>
      <c r="V15" s="662"/>
      <c r="W15" s="662"/>
      <c r="X15" s="662"/>
      <c r="Y15" s="114"/>
      <c r="Z15" s="663" t="str">
        <f>IFERROR(VLOOKUP(VLOOKUP(B15,natu,3,0),buin,3,0),"")</f>
        <v/>
      </c>
      <c r="AA15" s="664"/>
      <c r="AB15" s="664"/>
      <c r="AC15" s="664"/>
      <c r="AD15" s="644" t="str">
        <f>IFERROR(VLOOKUP(VLOOKUP(B15,natu,3,0),buin,7,0),"")</f>
        <v/>
      </c>
      <c r="AE15" s="645"/>
      <c r="AF15" s="645"/>
      <c r="AG15" s="645"/>
      <c r="AH15" s="645"/>
      <c r="AI15" s="645"/>
      <c r="AJ15" s="645"/>
      <c r="AK15" s="645"/>
      <c r="AL15" s="645"/>
      <c r="AM15" s="645"/>
      <c r="AN15" s="645"/>
      <c r="AO15" s="645"/>
      <c r="AP15" s="645"/>
      <c r="AQ15" s="645"/>
      <c r="AR15" s="646"/>
      <c r="AS15" s="653" t="str">
        <f>IFERROR(VLOOKUP(VLOOKUP(B15,natu,3,0),buin,6,0),"")</f>
        <v/>
      </c>
      <c r="AT15" s="654"/>
      <c r="AU15" s="654"/>
      <c r="AV15" s="654"/>
      <c r="AW15" s="654"/>
      <c r="AX15" s="654"/>
      <c r="AY15" s="654"/>
      <c r="AZ15" s="654"/>
      <c r="BA15" s="654"/>
      <c r="BB15" s="655"/>
      <c r="BC15" s="327"/>
      <c r="BD15" s="327"/>
      <c r="BE15" s="327"/>
      <c r="BF15" s="327"/>
      <c r="BG15" s="327"/>
      <c r="BH15" s="327"/>
      <c r="BI15" s="327"/>
      <c r="BJ15" s="327"/>
      <c r="BK15" s="327"/>
      <c r="BL15" s="327"/>
      <c r="BM15" s="327"/>
      <c r="BN15" s="327"/>
      <c r="BO15" s="676" t="s">
        <v>226</v>
      </c>
      <c r="BP15" s="677"/>
      <c r="BQ15" s="677"/>
      <c r="BR15" s="677" t="s">
        <v>227</v>
      </c>
      <c r="BS15" s="677"/>
      <c r="BT15" s="682"/>
      <c r="BU15" s="676" t="s">
        <v>226</v>
      </c>
      <c r="BV15" s="677"/>
      <c r="BW15" s="677"/>
      <c r="BX15" s="677" t="s">
        <v>227</v>
      </c>
      <c r="BY15" s="677"/>
      <c r="BZ15" s="682"/>
      <c r="CA15" s="104"/>
      <c r="CB15" s="685" t="str">
        <f>IFERROR(VLOOKUP(VLOOKUP(B15,natu,3,0),buin,9,0),"")</f>
        <v/>
      </c>
      <c r="CC15" s="685"/>
      <c r="CD15" s="685"/>
      <c r="CE15" s="685"/>
      <c r="CF15" s="685"/>
      <c r="CG15" s="685"/>
      <c r="CH15" s="685"/>
      <c r="CI15" s="685"/>
      <c r="CJ15" s="685"/>
      <c r="CK15" s="685"/>
      <c r="CL15" s="685"/>
      <c r="CM15" s="685"/>
      <c r="CN15" s="685"/>
      <c r="CO15" s="685"/>
      <c r="CP15" s="685"/>
      <c r="CQ15" s="685"/>
      <c r="CR15" s="685"/>
      <c r="CS15" s="105"/>
      <c r="CT15" s="672"/>
    </row>
    <row r="16" spans="1:98" ht="8.25" customHeight="1">
      <c r="A16" s="633"/>
      <c r="B16" s="643"/>
      <c r="C16" s="643"/>
      <c r="D16" s="643"/>
      <c r="E16" s="643"/>
      <c r="F16" s="643"/>
      <c r="G16" s="115"/>
      <c r="H16" s="673" t="str">
        <f>IFERROR(VLOOKUP(VLOOKUP(B15,natu,3,0),buin,2,0),"")</f>
        <v/>
      </c>
      <c r="I16" s="673"/>
      <c r="J16" s="673"/>
      <c r="K16" s="673"/>
      <c r="L16" s="673"/>
      <c r="M16" s="673"/>
      <c r="N16" s="673"/>
      <c r="O16" s="673"/>
      <c r="P16" s="673"/>
      <c r="Q16" s="673"/>
      <c r="R16" s="673"/>
      <c r="S16" s="673"/>
      <c r="T16" s="673"/>
      <c r="U16" s="673"/>
      <c r="V16" s="673"/>
      <c r="W16" s="673"/>
      <c r="X16" s="673"/>
      <c r="Y16" s="116"/>
      <c r="Z16" s="663"/>
      <c r="AA16" s="664"/>
      <c r="AB16" s="664"/>
      <c r="AC16" s="664"/>
      <c r="AD16" s="647"/>
      <c r="AE16" s="648"/>
      <c r="AF16" s="648"/>
      <c r="AG16" s="648"/>
      <c r="AH16" s="648"/>
      <c r="AI16" s="648"/>
      <c r="AJ16" s="648"/>
      <c r="AK16" s="648"/>
      <c r="AL16" s="648"/>
      <c r="AM16" s="648"/>
      <c r="AN16" s="648"/>
      <c r="AO16" s="648"/>
      <c r="AP16" s="648"/>
      <c r="AQ16" s="648"/>
      <c r="AR16" s="649"/>
      <c r="AS16" s="656"/>
      <c r="AT16" s="657"/>
      <c r="AU16" s="657"/>
      <c r="AV16" s="657"/>
      <c r="AW16" s="657"/>
      <c r="AX16" s="657"/>
      <c r="AY16" s="657"/>
      <c r="AZ16" s="657"/>
      <c r="BA16" s="657"/>
      <c r="BB16" s="658"/>
      <c r="BC16" s="327"/>
      <c r="BD16" s="327"/>
      <c r="BE16" s="327"/>
      <c r="BF16" s="327"/>
      <c r="BG16" s="327"/>
      <c r="BH16" s="327"/>
      <c r="BI16" s="327"/>
      <c r="BJ16" s="327"/>
      <c r="BK16" s="327"/>
      <c r="BL16" s="327"/>
      <c r="BM16" s="327"/>
      <c r="BN16" s="327"/>
      <c r="BO16" s="678"/>
      <c r="BP16" s="679"/>
      <c r="BQ16" s="679"/>
      <c r="BR16" s="679"/>
      <c r="BS16" s="679"/>
      <c r="BT16" s="683"/>
      <c r="BU16" s="678"/>
      <c r="BV16" s="679"/>
      <c r="BW16" s="679"/>
      <c r="BX16" s="679"/>
      <c r="BY16" s="679"/>
      <c r="BZ16" s="683"/>
      <c r="CA16" s="108"/>
      <c r="CB16" s="675" t="str">
        <f>IFERROR(VLOOKUP(VLOOKUP(B15,natu,3,0),buin,4,0),"")</f>
        <v/>
      </c>
      <c r="CC16" s="675"/>
      <c r="CD16" s="675"/>
      <c r="CE16" s="675"/>
      <c r="CF16" s="675"/>
      <c r="CG16" s="675"/>
      <c r="CH16" s="675"/>
      <c r="CI16" s="675"/>
      <c r="CJ16" s="675"/>
      <c r="CK16" s="675"/>
      <c r="CL16" s="675"/>
      <c r="CM16" s="675"/>
      <c r="CN16" s="675"/>
      <c r="CO16" s="675"/>
      <c r="CP16" s="675"/>
      <c r="CQ16" s="675"/>
      <c r="CR16" s="675"/>
      <c r="CS16" s="109"/>
      <c r="CT16" s="672"/>
    </row>
    <row r="17" spans="1:98" ht="14.25" customHeight="1">
      <c r="A17" s="633"/>
      <c r="B17" s="643"/>
      <c r="C17" s="643"/>
      <c r="D17" s="643"/>
      <c r="E17" s="643"/>
      <c r="F17" s="643"/>
      <c r="G17" s="99"/>
      <c r="H17" s="674"/>
      <c r="I17" s="674"/>
      <c r="J17" s="674"/>
      <c r="K17" s="674"/>
      <c r="L17" s="674"/>
      <c r="M17" s="674"/>
      <c r="N17" s="674"/>
      <c r="O17" s="674"/>
      <c r="P17" s="674"/>
      <c r="Q17" s="674"/>
      <c r="R17" s="674"/>
      <c r="S17" s="674"/>
      <c r="T17" s="674"/>
      <c r="U17" s="674"/>
      <c r="V17" s="674"/>
      <c r="W17" s="674"/>
      <c r="X17" s="674"/>
      <c r="Y17" s="101"/>
      <c r="Z17" s="663"/>
      <c r="AA17" s="664"/>
      <c r="AB17" s="664"/>
      <c r="AC17" s="664"/>
      <c r="AD17" s="650"/>
      <c r="AE17" s="651"/>
      <c r="AF17" s="651"/>
      <c r="AG17" s="651"/>
      <c r="AH17" s="651"/>
      <c r="AI17" s="651"/>
      <c r="AJ17" s="651"/>
      <c r="AK17" s="651"/>
      <c r="AL17" s="651"/>
      <c r="AM17" s="651"/>
      <c r="AN17" s="651"/>
      <c r="AO17" s="651"/>
      <c r="AP17" s="651"/>
      <c r="AQ17" s="651"/>
      <c r="AR17" s="652"/>
      <c r="AS17" s="659"/>
      <c r="AT17" s="660"/>
      <c r="AU17" s="660"/>
      <c r="AV17" s="660"/>
      <c r="AW17" s="660"/>
      <c r="AX17" s="660"/>
      <c r="AY17" s="660"/>
      <c r="AZ17" s="660"/>
      <c r="BA17" s="660"/>
      <c r="BB17" s="661"/>
      <c r="BC17" s="327"/>
      <c r="BD17" s="327"/>
      <c r="BE17" s="327"/>
      <c r="BF17" s="327"/>
      <c r="BG17" s="327"/>
      <c r="BH17" s="327"/>
      <c r="BI17" s="327"/>
      <c r="BJ17" s="327"/>
      <c r="BK17" s="327"/>
      <c r="BL17" s="327"/>
      <c r="BM17" s="327"/>
      <c r="BN17" s="327"/>
      <c r="BO17" s="680"/>
      <c r="BP17" s="681"/>
      <c r="BQ17" s="681"/>
      <c r="BR17" s="681"/>
      <c r="BS17" s="681"/>
      <c r="BT17" s="684"/>
      <c r="BU17" s="680"/>
      <c r="BV17" s="681"/>
      <c r="BW17" s="681"/>
      <c r="BX17" s="681"/>
      <c r="BY17" s="681"/>
      <c r="BZ17" s="684"/>
      <c r="CA17" s="99"/>
      <c r="CB17" s="586"/>
      <c r="CC17" s="586"/>
      <c r="CD17" s="586"/>
      <c r="CE17" s="586"/>
      <c r="CF17" s="586"/>
      <c r="CG17" s="586"/>
      <c r="CH17" s="586"/>
      <c r="CI17" s="586"/>
      <c r="CJ17" s="586"/>
      <c r="CK17" s="586"/>
      <c r="CL17" s="586"/>
      <c r="CM17" s="586"/>
      <c r="CN17" s="586"/>
      <c r="CO17" s="586"/>
      <c r="CP17" s="586"/>
      <c r="CQ17" s="586"/>
      <c r="CR17" s="586"/>
      <c r="CS17" s="112"/>
      <c r="CT17" s="672"/>
    </row>
    <row r="18" spans="1:98" ht="10.5" customHeight="1">
      <c r="A18" s="633"/>
      <c r="B18" s="643">
        <v>5</v>
      </c>
      <c r="C18" s="643"/>
      <c r="D18" s="643"/>
      <c r="E18" s="643"/>
      <c r="F18" s="643"/>
      <c r="G18" s="113"/>
      <c r="H18" s="662" t="str">
        <f>IFERROR(VLOOKUP(VLOOKUP(B18,natu,3,0),buin,8,0),"")</f>
        <v/>
      </c>
      <c r="I18" s="662"/>
      <c r="J18" s="662"/>
      <c r="K18" s="662"/>
      <c r="L18" s="662"/>
      <c r="M18" s="662"/>
      <c r="N18" s="662"/>
      <c r="O18" s="662"/>
      <c r="P18" s="662"/>
      <c r="Q18" s="662"/>
      <c r="R18" s="662"/>
      <c r="S18" s="662"/>
      <c r="T18" s="662"/>
      <c r="U18" s="662"/>
      <c r="V18" s="662"/>
      <c r="W18" s="662"/>
      <c r="X18" s="662"/>
      <c r="Y18" s="114"/>
      <c r="Z18" s="663" t="str">
        <f>IFERROR(VLOOKUP(VLOOKUP(B18,natu,3,0),buin,3,0),"")</f>
        <v/>
      </c>
      <c r="AA18" s="664"/>
      <c r="AB18" s="664"/>
      <c r="AC18" s="664"/>
      <c r="AD18" s="644" t="str">
        <f>IFERROR(VLOOKUP(VLOOKUP(B18,natu,3,0),buin,7,0),"")</f>
        <v/>
      </c>
      <c r="AE18" s="645"/>
      <c r="AF18" s="645"/>
      <c r="AG18" s="645"/>
      <c r="AH18" s="645"/>
      <c r="AI18" s="645"/>
      <c r="AJ18" s="645"/>
      <c r="AK18" s="645"/>
      <c r="AL18" s="645"/>
      <c r="AM18" s="645"/>
      <c r="AN18" s="645"/>
      <c r="AO18" s="645"/>
      <c r="AP18" s="645"/>
      <c r="AQ18" s="645"/>
      <c r="AR18" s="646"/>
      <c r="AS18" s="653" t="str">
        <f>IFERROR(VLOOKUP(VLOOKUP(B18,natu,3,0),buin,6,0),"")</f>
        <v/>
      </c>
      <c r="AT18" s="654"/>
      <c r="AU18" s="654"/>
      <c r="AV18" s="654"/>
      <c r="AW18" s="654"/>
      <c r="AX18" s="654"/>
      <c r="AY18" s="654"/>
      <c r="AZ18" s="654"/>
      <c r="BA18" s="654"/>
      <c r="BB18" s="655"/>
      <c r="BC18" s="327"/>
      <c r="BD18" s="327"/>
      <c r="BE18" s="327"/>
      <c r="BF18" s="327"/>
      <c r="BG18" s="327"/>
      <c r="BH18" s="327"/>
      <c r="BI18" s="327"/>
      <c r="BJ18" s="327"/>
      <c r="BK18" s="327"/>
      <c r="BL18" s="327"/>
      <c r="BM18" s="327"/>
      <c r="BN18" s="327"/>
      <c r="BO18" s="676" t="s">
        <v>226</v>
      </c>
      <c r="BP18" s="677"/>
      <c r="BQ18" s="677"/>
      <c r="BR18" s="677" t="s">
        <v>227</v>
      </c>
      <c r="BS18" s="677"/>
      <c r="BT18" s="682"/>
      <c r="BU18" s="676" t="s">
        <v>226</v>
      </c>
      <c r="BV18" s="677"/>
      <c r="BW18" s="677"/>
      <c r="BX18" s="677" t="s">
        <v>227</v>
      </c>
      <c r="BY18" s="677"/>
      <c r="BZ18" s="682"/>
      <c r="CA18" s="104"/>
      <c r="CB18" s="685" t="str">
        <f>IFERROR(VLOOKUP(VLOOKUP(B18,natu,3,0),buin,9,0),"")</f>
        <v/>
      </c>
      <c r="CC18" s="685"/>
      <c r="CD18" s="685"/>
      <c r="CE18" s="685"/>
      <c r="CF18" s="685"/>
      <c r="CG18" s="685"/>
      <c r="CH18" s="685"/>
      <c r="CI18" s="685"/>
      <c r="CJ18" s="685"/>
      <c r="CK18" s="685"/>
      <c r="CL18" s="685"/>
      <c r="CM18" s="685"/>
      <c r="CN18" s="685"/>
      <c r="CO18" s="685"/>
      <c r="CP18" s="685"/>
      <c r="CQ18" s="685"/>
      <c r="CR18" s="685"/>
      <c r="CS18" s="105"/>
      <c r="CT18" s="672"/>
    </row>
    <row r="19" spans="1:98" ht="8.25" customHeight="1">
      <c r="A19" s="633"/>
      <c r="B19" s="643"/>
      <c r="C19" s="643"/>
      <c r="D19" s="643"/>
      <c r="E19" s="643"/>
      <c r="F19" s="643"/>
      <c r="G19" s="115"/>
      <c r="H19" s="673" t="str">
        <f>IFERROR(VLOOKUP(VLOOKUP(B18,natu,3,0),buin,2,0),"")</f>
        <v/>
      </c>
      <c r="I19" s="673"/>
      <c r="J19" s="673"/>
      <c r="K19" s="673"/>
      <c r="L19" s="673"/>
      <c r="M19" s="673"/>
      <c r="N19" s="673"/>
      <c r="O19" s="673"/>
      <c r="P19" s="673"/>
      <c r="Q19" s="673"/>
      <c r="R19" s="673"/>
      <c r="S19" s="673"/>
      <c r="T19" s="673"/>
      <c r="U19" s="673"/>
      <c r="V19" s="673"/>
      <c r="W19" s="673"/>
      <c r="X19" s="673"/>
      <c r="Y19" s="116"/>
      <c r="Z19" s="663"/>
      <c r="AA19" s="664"/>
      <c r="AB19" s="664"/>
      <c r="AC19" s="664"/>
      <c r="AD19" s="647"/>
      <c r="AE19" s="648"/>
      <c r="AF19" s="648"/>
      <c r="AG19" s="648"/>
      <c r="AH19" s="648"/>
      <c r="AI19" s="648"/>
      <c r="AJ19" s="648"/>
      <c r="AK19" s="648"/>
      <c r="AL19" s="648"/>
      <c r="AM19" s="648"/>
      <c r="AN19" s="648"/>
      <c r="AO19" s="648"/>
      <c r="AP19" s="648"/>
      <c r="AQ19" s="648"/>
      <c r="AR19" s="649"/>
      <c r="AS19" s="656"/>
      <c r="AT19" s="657"/>
      <c r="AU19" s="657"/>
      <c r="AV19" s="657"/>
      <c r="AW19" s="657"/>
      <c r="AX19" s="657"/>
      <c r="AY19" s="657"/>
      <c r="AZ19" s="657"/>
      <c r="BA19" s="657"/>
      <c r="BB19" s="658"/>
      <c r="BC19" s="327"/>
      <c r="BD19" s="327"/>
      <c r="BE19" s="327"/>
      <c r="BF19" s="327"/>
      <c r="BG19" s="327"/>
      <c r="BH19" s="327"/>
      <c r="BI19" s="327"/>
      <c r="BJ19" s="327"/>
      <c r="BK19" s="327"/>
      <c r="BL19" s="327"/>
      <c r="BM19" s="327"/>
      <c r="BN19" s="327"/>
      <c r="BO19" s="678"/>
      <c r="BP19" s="679"/>
      <c r="BQ19" s="679"/>
      <c r="BR19" s="679"/>
      <c r="BS19" s="679"/>
      <c r="BT19" s="683"/>
      <c r="BU19" s="678"/>
      <c r="BV19" s="679"/>
      <c r="BW19" s="679"/>
      <c r="BX19" s="679"/>
      <c r="BY19" s="679"/>
      <c r="BZ19" s="683"/>
      <c r="CA19" s="108"/>
      <c r="CB19" s="675" t="str">
        <f>IFERROR(VLOOKUP(VLOOKUP(B18,natu,3,0),buin,4,0),"")</f>
        <v/>
      </c>
      <c r="CC19" s="675"/>
      <c r="CD19" s="675"/>
      <c r="CE19" s="675"/>
      <c r="CF19" s="675"/>
      <c r="CG19" s="675"/>
      <c r="CH19" s="675"/>
      <c r="CI19" s="675"/>
      <c r="CJ19" s="675"/>
      <c r="CK19" s="675"/>
      <c r="CL19" s="675"/>
      <c r="CM19" s="675"/>
      <c r="CN19" s="675"/>
      <c r="CO19" s="675"/>
      <c r="CP19" s="675"/>
      <c r="CQ19" s="675"/>
      <c r="CR19" s="675"/>
      <c r="CS19" s="109"/>
      <c r="CT19" s="672"/>
    </row>
    <row r="20" spans="1:98" ht="14.25" customHeight="1">
      <c r="A20" s="633"/>
      <c r="B20" s="643"/>
      <c r="C20" s="643"/>
      <c r="D20" s="643"/>
      <c r="E20" s="643"/>
      <c r="F20" s="643"/>
      <c r="G20" s="99"/>
      <c r="H20" s="674"/>
      <c r="I20" s="674"/>
      <c r="J20" s="674"/>
      <c r="K20" s="674"/>
      <c r="L20" s="674"/>
      <c r="M20" s="674"/>
      <c r="N20" s="674"/>
      <c r="O20" s="674"/>
      <c r="P20" s="674"/>
      <c r="Q20" s="674"/>
      <c r="R20" s="674"/>
      <c r="S20" s="674"/>
      <c r="T20" s="674"/>
      <c r="U20" s="674"/>
      <c r="V20" s="674"/>
      <c r="W20" s="674"/>
      <c r="X20" s="674"/>
      <c r="Y20" s="101"/>
      <c r="Z20" s="663"/>
      <c r="AA20" s="664"/>
      <c r="AB20" s="664"/>
      <c r="AC20" s="664"/>
      <c r="AD20" s="650"/>
      <c r="AE20" s="651"/>
      <c r="AF20" s="651"/>
      <c r="AG20" s="651"/>
      <c r="AH20" s="651"/>
      <c r="AI20" s="651"/>
      <c r="AJ20" s="651"/>
      <c r="AK20" s="651"/>
      <c r="AL20" s="651"/>
      <c r="AM20" s="651"/>
      <c r="AN20" s="651"/>
      <c r="AO20" s="651"/>
      <c r="AP20" s="651"/>
      <c r="AQ20" s="651"/>
      <c r="AR20" s="652"/>
      <c r="AS20" s="659"/>
      <c r="AT20" s="660"/>
      <c r="AU20" s="660"/>
      <c r="AV20" s="660"/>
      <c r="AW20" s="660"/>
      <c r="AX20" s="660"/>
      <c r="AY20" s="660"/>
      <c r="AZ20" s="660"/>
      <c r="BA20" s="660"/>
      <c r="BB20" s="661"/>
      <c r="BC20" s="327"/>
      <c r="BD20" s="327"/>
      <c r="BE20" s="327"/>
      <c r="BF20" s="327"/>
      <c r="BG20" s="327"/>
      <c r="BH20" s="327"/>
      <c r="BI20" s="327"/>
      <c r="BJ20" s="327"/>
      <c r="BK20" s="327"/>
      <c r="BL20" s="327"/>
      <c r="BM20" s="327"/>
      <c r="BN20" s="327"/>
      <c r="BO20" s="680"/>
      <c r="BP20" s="681"/>
      <c r="BQ20" s="681"/>
      <c r="BR20" s="681"/>
      <c r="BS20" s="681"/>
      <c r="BT20" s="684"/>
      <c r="BU20" s="680"/>
      <c r="BV20" s="681"/>
      <c r="BW20" s="681"/>
      <c r="BX20" s="681"/>
      <c r="BY20" s="681"/>
      <c r="BZ20" s="684"/>
      <c r="CA20" s="99"/>
      <c r="CB20" s="586"/>
      <c r="CC20" s="586"/>
      <c r="CD20" s="586"/>
      <c r="CE20" s="586"/>
      <c r="CF20" s="586"/>
      <c r="CG20" s="586"/>
      <c r="CH20" s="586"/>
      <c r="CI20" s="586"/>
      <c r="CJ20" s="586"/>
      <c r="CK20" s="586"/>
      <c r="CL20" s="586"/>
      <c r="CM20" s="586"/>
      <c r="CN20" s="586"/>
      <c r="CO20" s="586"/>
      <c r="CP20" s="586"/>
      <c r="CQ20" s="586"/>
      <c r="CR20" s="586"/>
      <c r="CS20" s="112"/>
      <c r="CT20" s="672"/>
    </row>
    <row r="21" spans="1:98" ht="10.5" customHeight="1">
      <c r="A21" s="633"/>
      <c r="B21" s="643">
        <v>6</v>
      </c>
      <c r="C21" s="643"/>
      <c r="D21" s="643"/>
      <c r="E21" s="643"/>
      <c r="F21" s="643"/>
      <c r="G21" s="113"/>
      <c r="H21" s="662" t="str">
        <f>IFERROR(VLOOKUP(VLOOKUP(B21,natu,3,0),buin,8,0),"")</f>
        <v/>
      </c>
      <c r="I21" s="662"/>
      <c r="J21" s="662"/>
      <c r="K21" s="662"/>
      <c r="L21" s="662"/>
      <c r="M21" s="662"/>
      <c r="N21" s="662"/>
      <c r="O21" s="662"/>
      <c r="P21" s="662"/>
      <c r="Q21" s="662"/>
      <c r="R21" s="662"/>
      <c r="S21" s="662"/>
      <c r="T21" s="662"/>
      <c r="U21" s="662"/>
      <c r="V21" s="662"/>
      <c r="W21" s="662"/>
      <c r="X21" s="662"/>
      <c r="Y21" s="114"/>
      <c r="Z21" s="663" t="str">
        <f>IFERROR(VLOOKUP(VLOOKUP(B21,natu,3,0),buin,3,0),"")</f>
        <v/>
      </c>
      <c r="AA21" s="664"/>
      <c r="AB21" s="664"/>
      <c r="AC21" s="664"/>
      <c r="AD21" s="644" t="str">
        <f>IFERROR(VLOOKUP(VLOOKUP(B21,natu,3,0),buin,7,0),"")</f>
        <v/>
      </c>
      <c r="AE21" s="645"/>
      <c r="AF21" s="645"/>
      <c r="AG21" s="645"/>
      <c r="AH21" s="645"/>
      <c r="AI21" s="645"/>
      <c r="AJ21" s="645"/>
      <c r="AK21" s="645"/>
      <c r="AL21" s="645"/>
      <c r="AM21" s="645"/>
      <c r="AN21" s="645"/>
      <c r="AO21" s="645"/>
      <c r="AP21" s="645"/>
      <c r="AQ21" s="645"/>
      <c r="AR21" s="646"/>
      <c r="AS21" s="653" t="str">
        <f>IFERROR(VLOOKUP(VLOOKUP(B21,natu,3,0),buin,6,0),"")</f>
        <v/>
      </c>
      <c r="AT21" s="654"/>
      <c r="AU21" s="654"/>
      <c r="AV21" s="654"/>
      <c r="AW21" s="654"/>
      <c r="AX21" s="654"/>
      <c r="AY21" s="654"/>
      <c r="AZ21" s="654"/>
      <c r="BA21" s="654"/>
      <c r="BB21" s="655"/>
      <c r="BC21" s="327"/>
      <c r="BD21" s="327"/>
      <c r="BE21" s="327"/>
      <c r="BF21" s="327"/>
      <c r="BG21" s="327"/>
      <c r="BH21" s="327"/>
      <c r="BI21" s="327"/>
      <c r="BJ21" s="327"/>
      <c r="BK21" s="327"/>
      <c r="BL21" s="327"/>
      <c r="BM21" s="327"/>
      <c r="BN21" s="327"/>
      <c r="BO21" s="676" t="s">
        <v>226</v>
      </c>
      <c r="BP21" s="677"/>
      <c r="BQ21" s="677"/>
      <c r="BR21" s="677" t="s">
        <v>227</v>
      </c>
      <c r="BS21" s="677"/>
      <c r="BT21" s="682"/>
      <c r="BU21" s="676" t="s">
        <v>226</v>
      </c>
      <c r="BV21" s="677"/>
      <c r="BW21" s="677"/>
      <c r="BX21" s="677" t="s">
        <v>227</v>
      </c>
      <c r="BY21" s="677"/>
      <c r="BZ21" s="682"/>
      <c r="CA21" s="104"/>
      <c r="CB21" s="685" t="str">
        <f>IFERROR(VLOOKUP(VLOOKUP(B21,natu,3,0),buin,9,0),"")</f>
        <v/>
      </c>
      <c r="CC21" s="685"/>
      <c r="CD21" s="685"/>
      <c r="CE21" s="685"/>
      <c r="CF21" s="685"/>
      <c r="CG21" s="685"/>
      <c r="CH21" s="685"/>
      <c r="CI21" s="685"/>
      <c r="CJ21" s="685"/>
      <c r="CK21" s="685"/>
      <c r="CL21" s="685"/>
      <c r="CM21" s="685"/>
      <c r="CN21" s="685"/>
      <c r="CO21" s="685"/>
      <c r="CP21" s="685"/>
      <c r="CQ21" s="685"/>
      <c r="CR21" s="685"/>
      <c r="CS21" s="105"/>
      <c r="CT21" s="672"/>
    </row>
    <row r="22" spans="1:98" ht="8.25" customHeight="1">
      <c r="A22" s="633"/>
      <c r="B22" s="643"/>
      <c r="C22" s="643"/>
      <c r="D22" s="643"/>
      <c r="E22" s="643"/>
      <c r="F22" s="643"/>
      <c r="G22" s="115"/>
      <c r="H22" s="673" t="str">
        <f>IFERROR(VLOOKUP(VLOOKUP(B21,natu,3,0),buin,2,0),"")</f>
        <v/>
      </c>
      <c r="I22" s="673"/>
      <c r="J22" s="673"/>
      <c r="K22" s="673"/>
      <c r="L22" s="673"/>
      <c r="M22" s="673"/>
      <c r="N22" s="673"/>
      <c r="O22" s="673"/>
      <c r="P22" s="673"/>
      <c r="Q22" s="673"/>
      <c r="R22" s="673"/>
      <c r="S22" s="673"/>
      <c r="T22" s="673"/>
      <c r="U22" s="673"/>
      <c r="V22" s="673"/>
      <c r="W22" s="673"/>
      <c r="X22" s="673"/>
      <c r="Y22" s="116"/>
      <c r="Z22" s="663"/>
      <c r="AA22" s="664"/>
      <c r="AB22" s="664"/>
      <c r="AC22" s="664"/>
      <c r="AD22" s="647"/>
      <c r="AE22" s="648"/>
      <c r="AF22" s="648"/>
      <c r="AG22" s="648"/>
      <c r="AH22" s="648"/>
      <c r="AI22" s="648"/>
      <c r="AJ22" s="648"/>
      <c r="AK22" s="648"/>
      <c r="AL22" s="648"/>
      <c r="AM22" s="648"/>
      <c r="AN22" s="648"/>
      <c r="AO22" s="648"/>
      <c r="AP22" s="648"/>
      <c r="AQ22" s="648"/>
      <c r="AR22" s="649"/>
      <c r="AS22" s="656"/>
      <c r="AT22" s="657"/>
      <c r="AU22" s="657"/>
      <c r="AV22" s="657"/>
      <c r="AW22" s="657"/>
      <c r="AX22" s="657"/>
      <c r="AY22" s="657"/>
      <c r="AZ22" s="657"/>
      <c r="BA22" s="657"/>
      <c r="BB22" s="658"/>
      <c r="BC22" s="327"/>
      <c r="BD22" s="327"/>
      <c r="BE22" s="327"/>
      <c r="BF22" s="327"/>
      <c r="BG22" s="327"/>
      <c r="BH22" s="327"/>
      <c r="BI22" s="327"/>
      <c r="BJ22" s="327"/>
      <c r="BK22" s="327"/>
      <c r="BL22" s="327"/>
      <c r="BM22" s="327"/>
      <c r="BN22" s="327"/>
      <c r="BO22" s="678"/>
      <c r="BP22" s="679"/>
      <c r="BQ22" s="679"/>
      <c r="BR22" s="679"/>
      <c r="BS22" s="679"/>
      <c r="BT22" s="683"/>
      <c r="BU22" s="678"/>
      <c r="BV22" s="679"/>
      <c r="BW22" s="679"/>
      <c r="BX22" s="679"/>
      <c r="BY22" s="679"/>
      <c r="BZ22" s="683"/>
      <c r="CA22" s="108"/>
      <c r="CB22" s="675" t="str">
        <f>IFERROR(VLOOKUP(VLOOKUP(B21,natu,3,0),buin,4,0),"")</f>
        <v/>
      </c>
      <c r="CC22" s="675"/>
      <c r="CD22" s="675"/>
      <c r="CE22" s="675"/>
      <c r="CF22" s="675"/>
      <c r="CG22" s="675"/>
      <c r="CH22" s="675"/>
      <c r="CI22" s="675"/>
      <c r="CJ22" s="675"/>
      <c r="CK22" s="675"/>
      <c r="CL22" s="675"/>
      <c r="CM22" s="675"/>
      <c r="CN22" s="675"/>
      <c r="CO22" s="675"/>
      <c r="CP22" s="675"/>
      <c r="CQ22" s="675"/>
      <c r="CR22" s="675"/>
      <c r="CS22" s="109"/>
      <c r="CT22" s="672"/>
    </row>
    <row r="23" spans="1:98" ht="14.25" customHeight="1">
      <c r="A23" s="633"/>
      <c r="B23" s="643"/>
      <c r="C23" s="643"/>
      <c r="D23" s="643"/>
      <c r="E23" s="643"/>
      <c r="F23" s="643"/>
      <c r="G23" s="99"/>
      <c r="H23" s="674"/>
      <c r="I23" s="674"/>
      <c r="J23" s="674"/>
      <c r="K23" s="674"/>
      <c r="L23" s="674"/>
      <c r="M23" s="674"/>
      <c r="N23" s="674"/>
      <c r="O23" s="674"/>
      <c r="P23" s="674"/>
      <c r="Q23" s="674"/>
      <c r="R23" s="674"/>
      <c r="S23" s="674"/>
      <c r="T23" s="674"/>
      <c r="U23" s="674"/>
      <c r="V23" s="674"/>
      <c r="W23" s="674"/>
      <c r="X23" s="674"/>
      <c r="Y23" s="101"/>
      <c r="Z23" s="663"/>
      <c r="AA23" s="664"/>
      <c r="AB23" s="664"/>
      <c r="AC23" s="664"/>
      <c r="AD23" s="650"/>
      <c r="AE23" s="651"/>
      <c r="AF23" s="651"/>
      <c r="AG23" s="651"/>
      <c r="AH23" s="651"/>
      <c r="AI23" s="651"/>
      <c r="AJ23" s="651"/>
      <c r="AK23" s="651"/>
      <c r="AL23" s="651"/>
      <c r="AM23" s="651"/>
      <c r="AN23" s="651"/>
      <c r="AO23" s="651"/>
      <c r="AP23" s="651"/>
      <c r="AQ23" s="651"/>
      <c r="AR23" s="652"/>
      <c r="AS23" s="659"/>
      <c r="AT23" s="660"/>
      <c r="AU23" s="660"/>
      <c r="AV23" s="660"/>
      <c r="AW23" s="660"/>
      <c r="AX23" s="660"/>
      <c r="AY23" s="660"/>
      <c r="AZ23" s="660"/>
      <c r="BA23" s="660"/>
      <c r="BB23" s="661"/>
      <c r="BC23" s="327"/>
      <c r="BD23" s="327"/>
      <c r="BE23" s="327"/>
      <c r="BF23" s="327"/>
      <c r="BG23" s="327"/>
      <c r="BH23" s="327"/>
      <c r="BI23" s="327"/>
      <c r="BJ23" s="327"/>
      <c r="BK23" s="327"/>
      <c r="BL23" s="327"/>
      <c r="BM23" s="327"/>
      <c r="BN23" s="327"/>
      <c r="BO23" s="680"/>
      <c r="BP23" s="681"/>
      <c r="BQ23" s="681"/>
      <c r="BR23" s="681"/>
      <c r="BS23" s="681"/>
      <c r="BT23" s="684"/>
      <c r="BU23" s="680"/>
      <c r="BV23" s="681"/>
      <c r="BW23" s="681"/>
      <c r="BX23" s="681"/>
      <c r="BY23" s="681"/>
      <c r="BZ23" s="684"/>
      <c r="CA23" s="99"/>
      <c r="CB23" s="586"/>
      <c r="CC23" s="586"/>
      <c r="CD23" s="586"/>
      <c r="CE23" s="586"/>
      <c r="CF23" s="586"/>
      <c r="CG23" s="586"/>
      <c r="CH23" s="586"/>
      <c r="CI23" s="586"/>
      <c r="CJ23" s="586"/>
      <c r="CK23" s="586"/>
      <c r="CL23" s="586"/>
      <c r="CM23" s="586"/>
      <c r="CN23" s="586"/>
      <c r="CO23" s="586"/>
      <c r="CP23" s="586"/>
      <c r="CQ23" s="586"/>
      <c r="CR23" s="586"/>
      <c r="CS23" s="112"/>
      <c r="CT23" s="672"/>
    </row>
    <row r="24" spans="1:98" ht="10.5" customHeight="1">
      <c r="A24" s="633"/>
      <c r="B24" s="643">
        <v>7</v>
      </c>
      <c r="C24" s="643"/>
      <c r="D24" s="643"/>
      <c r="E24" s="643"/>
      <c r="F24" s="643"/>
      <c r="G24" s="113"/>
      <c r="H24" s="662" t="str">
        <f>IFERROR(VLOOKUP(VLOOKUP(B24,natu,3,0),buin,8,0),"")</f>
        <v/>
      </c>
      <c r="I24" s="662"/>
      <c r="J24" s="662"/>
      <c r="K24" s="662"/>
      <c r="L24" s="662"/>
      <c r="M24" s="662"/>
      <c r="N24" s="662"/>
      <c r="O24" s="662"/>
      <c r="P24" s="662"/>
      <c r="Q24" s="662"/>
      <c r="R24" s="662"/>
      <c r="S24" s="662"/>
      <c r="T24" s="662"/>
      <c r="U24" s="662"/>
      <c r="V24" s="662"/>
      <c r="W24" s="662"/>
      <c r="X24" s="662"/>
      <c r="Y24" s="114"/>
      <c r="Z24" s="663" t="str">
        <f>IFERROR(VLOOKUP(VLOOKUP(B24,natu,3,0),buin,3,0),"")</f>
        <v/>
      </c>
      <c r="AA24" s="664"/>
      <c r="AB24" s="664"/>
      <c r="AC24" s="664"/>
      <c r="AD24" s="644" t="str">
        <f>IFERROR(VLOOKUP(VLOOKUP(B24,natu,3,0),buin,7,0),"")</f>
        <v/>
      </c>
      <c r="AE24" s="645"/>
      <c r="AF24" s="645"/>
      <c r="AG24" s="645"/>
      <c r="AH24" s="645"/>
      <c r="AI24" s="645"/>
      <c r="AJ24" s="645"/>
      <c r="AK24" s="645"/>
      <c r="AL24" s="645"/>
      <c r="AM24" s="645"/>
      <c r="AN24" s="645"/>
      <c r="AO24" s="645"/>
      <c r="AP24" s="645"/>
      <c r="AQ24" s="645"/>
      <c r="AR24" s="646"/>
      <c r="AS24" s="653" t="str">
        <f>IFERROR(VLOOKUP(VLOOKUP(B24,natu,3,0),buin,6,0),"")</f>
        <v/>
      </c>
      <c r="AT24" s="654"/>
      <c r="AU24" s="654"/>
      <c r="AV24" s="654"/>
      <c r="AW24" s="654"/>
      <c r="AX24" s="654"/>
      <c r="AY24" s="654"/>
      <c r="AZ24" s="654"/>
      <c r="BA24" s="654"/>
      <c r="BB24" s="655"/>
      <c r="BC24" s="327"/>
      <c r="BD24" s="327"/>
      <c r="BE24" s="327"/>
      <c r="BF24" s="327"/>
      <c r="BG24" s="327"/>
      <c r="BH24" s="327"/>
      <c r="BI24" s="327"/>
      <c r="BJ24" s="327"/>
      <c r="BK24" s="327"/>
      <c r="BL24" s="327"/>
      <c r="BM24" s="327"/>
      <c r="BN24" s="327"/>
      <c r="BO24" s="676" t="s">
        <v>226</v>
      </c>
      <c r="BP24" s="677"/>
      <c r="BQ24" s="677"/>
      <c r="BR24" s="677" t="s">
        <v>227</v>
      </c>
      <c r="BS24" s="677"/>
      <c r="BT24" s="682"/>
      <c r="BU24" s="676" t="s">
        <v>226</v>
      </c>
      <c r="BV24" s="677"/>
      <c r="BW24" s="677"/>
      <c r="BX24" s="677" t="s">
        <v>227</v>
      </c>
      <c r="BY24" s="677"/>
      <c r="BZ24" s="682"/>
      <c r="CA24" s="104"/>
      <c r="CB24" s="685" t="str">
        <f>IFERROR(VLOOKUP(VLOOKUP(B24,natu,3,0),buin,9,0),"")</f>
        <v/>
      </c>
      <c r="CC24" s="685"/>
      <c r="CD24" s="685"/>
      <c r="CE24" s="685"/>
      <c r="CF24" s="685"/>
      <c r="CG24" s="685"/>
      <c r="CH24" s="685"/>
      <c r="CI24" s="685"/>
      <c r="CJ24" s="685"/>
      <c r="CK24" s="685"/>
      <c r="CL24" s="685"/>
      <c r="CM24" s="685"/>
      <c r="CN24" s="685"/>
      <c r="CO24" s="685"/>
      <c r="CP24" s="685"/>
      <c r="CQ24" s="685"/>
      <c r="CR24" s="685"/>
      <c r="CS24" s="105"/>
      <c r="CT24" s="672"/>
    </row>
    <row r="25" spans="1:98" ht="8.25" customHeight="1">
      <c r="A25" s="633"/>
      <c r="B25" s="643"/>
      <c r="C25" s="643"/>
      <c r="D25" s="643"/>
      <c r="E25" s="643"/>
      <c r="F25" s="643"/>
      <c r="G25" s="115"/>
      <c r="H25" s="673" t="str">
        <f>IFERROR(VLOOKUP(VLOOKUP(B24,natu,3,0),buin,2,0),"")</f>
        <v/>
      </c>
      <c r="I25" s="673"/>
      <c r="J25" s="673"/>
      <c r="K25" s="673"/>
      <c r="L25" s="673"/>
      <c r="M25" s="673"/>
      <c r="N25" s="673"/>
      <c r="O25" s="673"/>
      <c r="P25" s="673"/>
      <c r="Q25" s="673"/>
      <c r="R25" s="673"/>
      <c r="S25" s="673"/>
      <c r="T25" s="673"/>
      <c r="U25" s="673"/>
      <c r="V25" s="673"/>
      <c r="W25" s="673"/>
      <c r="X25" s="673"/>
      <c r="Y25" s="116"/>
      <c r="Z25" s="663"/>
      <c r="AA25" s="664"/>
      <c r="AB25" s="664"/>
      <c r="AC25" s="664"/>
      <c r="AD25" s="647"/>
      <c r="AE25" s="648"/>
      <c r="AF25" s="648"/>
      <c r="AG25" s="648"/>
      <c r="AH25" s="648"/>
      <c r="AI25" s="648"/>
      <c r="AJ25" s="648"/>
      <c r="AK25" s="648"/>
      <c r="AL25" s="648"/>
      <c r="AM25" s="648"/>
      <c r="AN25" s="648"/>
      <c r="AO25" s="648"/>
      <c r="AP25" s="648"/>
      <c r="AQ25" s="648"/>
      <c r="AR25" s="649"/>
      <c r="AS25" s="656"/>
      <c r="AT25" s="657"/>
      <c r="AU25" s="657"/>
      <c r="AV25" s="657"/>
      <c r="AW25" s="657"/>
      <c r="AX25" s="657"/>
      <c r="AY25" s="657"/>
      <c r="AZ25" s="657"/>
      <c r="BA25" s="657"/>
      <c r="BB25" s="658"/>
      <c r="BC25" s="327"/>
      <c r="BD25" s="327"/>
      <c r="BE25" s="327"/>
      <c r="BF25" s="327"/>
      <c r="BG25" s="327"/>
      <c r="BH25" s="327"/>
      <c r="BI25" s="327"/>
      <c r="BJ25" s="327"/>
      <c r="BK25" s="327"/>
      <c r="BL25" s="327"/>
      <c r="BM25" s="327"/>
      <c r="BN25" s="327"/>
      <c r="BO25" s="678"/>
      <c r="BP25" s="679"/>
      <c r="BQ25" s="679"/>
      <c r="BR25" s="679"/>
      <c r="BS25" s="679"/>
      <c r="BT25" s="683"/>
      <c r="BU25" s="678"/>
      <c r="BV25" s="679"/>
      <c r="BW25" s="679"/>
      <c r="BX25" s="679"/>
      <c r="BY25" s="679"/>
      <c r="BZ25" s="683"/>
      <c r="CA25" s="108"/>
      <c r="CB25" s="675" t="str">
        <f>IFERROR(VLOOKUP(VLOOKUP(B24,natu,3,0),buin,4,0),"")</f>
        <v/>
      </c>
      <c r="CC25" s="675"/>
      <c r="CD25" s="675"/>
      <c r="CE25" s="675"/>
      <c r="CF25" s="675"/>
      <c r="CG25" s="675"/>
      <c r="CH25" s="675"/>
      <c r="CI25" s="675"/>
      <c r="CJ25" s="675"/>
      <c r="CK25" s="675"/>
      <c r="CL25" s="675"/>
      <c r="CM25" s="675"/>
      <c r="CN25" s="675"/>
      <c r="CO25" s="675"/>
      <c r="CP25" s="675"/>
      <c r="CQ25" s="675"/>
      <c r="CR25" s="675"/>
      <c r="CS25" s="109"/>
      <c r="CT25" s="672"/>
    </row>
    <row r="26" spans="1:98" ht="14.25" customHeight="1">
      <c r="A26" s="633"/>
      <c r="B26" s="643"/>
      <c r="C26" s="643"/>
      <c r="D26" s="643"/>
      <c r="E26" s="643"/>
      <c r="F26" s="643"/>
      <c r="G26" s="99"/>
      <c r="H26" s="674"/>
      <c r="I26" s="674"/>
      <c r="J26" s="674"/>
      <c r="K26" s="674"/>
      <c r="L26" s="674"/>
      <c r="M26" s="674"/>
      <c r="N26" s="674"/>
      <c r="O26" s="674"/>
      <c r="P26" s="674"/>
      <c r="Q26" s="674"/>
      <c r="R26" s="674"/>
      <c r="S26" s="674"/>
      <c r="T26" s="674"/>
      <c r="U26" s="674"/>
      <c r="V26" s="674"/>
      <c r="W26" s="674"/>
      <c r="X26" s="674"/>
      <c r="Y26" s="101"/>
      <c r="Z26" s="663"/>
      <c r="AA26" s="664"/>
      <c r="AB26" s="664"/>
      <c r="AC26" s="664"/>
      <c r="AD26" s="650"/>
      <c r="AE26" s="651"/>
      <c r="AF26" s="651"/>
      <c r="AG26" s="651"/>
      <c r="AH26" s="651"/>
      <c r="AI26" s="651"/>
      <c r="AJ26" s="651"/>
      <c r="AK26" s="651"/>
      <c r="AL26" s="651"/>
      <c r="AM26" s="651"/>
      <c r="AN26" s="651"/>
      <c r="AO26" s="651"/>
      <c r="AP26" s="651"/>
      <c r="AQ26" s="651"/>
      <c r="AR26" s="652"/>
      <c r="AS26" s="659"/>
      <c r="AT26" s="660"/>
      <c r="AU26" s="660"/>
      <c r="AV26" s="660"/>
      <c r="AW26" s="660"/>
      <c r="AX26" s="660"/>
      <c r="AY26" s="660"/>
      <c r="AZ26" s="660"/>
      <c r="BA26" s="660"/>
      <c r="BB26" s="661"/>
      <c r="BC26" s="327"/>
      <c r="BD26" s="327"/>
      <c r="BE26" s="327"/>
      <c r="BF26" s="327"/>
      <c r="BG26" s="327"/>
      <c r="BH26" s="327"/>
      <c r="BI26" s="327"/>
      <c r="BJ26" s="327"/>
      <c r="BK26" s="327"/>
      <c r="BL26" s="327"/>
      <c r="BM26" s="327"/>
      <c r="BN26" s="327"/>
      <c r="BO26" s="680"/>
      <c r="BP26" s="681"/>
      <c r="BQ26" s="681"/>
      <c r="BR26" s="681"/>
      <c r="BS26" s="681"/>
      <c r="BT26" s="684"/>
      <c r="BU26" s="680"/>
      <c r="BV26" s="681"/>
      <c r="BW26" s="681"/>
      <c r="BX26" s="681"/>
      <c r="BY26" s="681"/>
      <c r="BZ26" s="684"/>
      <c r="CA26" s="99"/>
      <c r="CB26" s="586"/>
      <c r="CC26" s="586"/>
      <c r="CD26" s="586"/>
      <c r="CE26" s="586"/>
      <c r="CF26" s="586"/>
      <c r="CG26" s="586"/>
      <c r="CH26" s="586"/>
      <c r="CI26" s="586"/>
      <c r="CJ26" s="586"/>
      <c r="CK26" s="586"/>
      <c r="CL26" s="586"/>
      <c r="CM26" s="586"/>
      <c r="CN26" s="586"/>
      <c r="CO26" s="586"/>
      <c r="CP26" s="586"/>
      <c r="CQ26" s="586"/>
      <c r="CR26" s="586"/>
      <c r="CS26" s="112"/>
      <c r="CT26" s="672"/>
    </row>
    <row r="27" spans="1:98" ht="10.5" customHeight="1">
      <c r="A27" s="633"/>
      <c r="B27" s="643">
        <v>8</v>
      </c>
      <c r="C27" s="643"/>
      <c r="D27" s="643"/>
      <c r="E27" s="643"/>
      <c r="F27" s="643"/>
      <c r="G27" s="113"/>
      <c r="H27" s="662" t="str">
        <f>IFERROR(VLOOKUP(VLOOKUP(B27,natu,3,0),buin,8,0),"")</f>
        <v/>
      </c>
      <c r="I27" s="662"/>
      <c r="J27" s="662"/>
      <c r="K27" s="662"/>
      <c r="L27" s="662"/>
      <c r="M27" s="662"/>
      <c r="N27" s="662"/>
      <c r="O27" s="662"/>
      <c r="P27" s="662"/>
      <c r="Q27" s="662"/>
      <c r="R27" s="662"/>
      <c r="S27" s="662"/>
      <c r="T27" s="662"/>
      <c r="U27" s="662"/>
      <c r="V27" s="662"/>
      <c r="W27" s="662"/>
      <c r="X27" s="662"/>
      <c r="Y27" s="114"/>
      <c r="Z27" s="663" t="str">
        <f>IFERROR(VLOOKUP(VLOOKUP(B27,natu,3,0),buin,3,0),"")</f>
        <v/>
      </c>
      <c r="AA27" s="664"/>
      <c r="AB27" s="664"/>
      <c r="AC27" s="664"/>
      <c r="AD27" s="644" t="str">
        <f>IFERROR(VLOOKUP(VLOOKUP(B27,natu,3,0),buin,7,0),"")</f>
        <v/>
      </c>
      <c r="AE27" s="645"/>
      <c r="AF27" s="645"/>
      <c r="AG27" s="645"/>
      <c r="AH27" s="645"/>
      <c r="AI27" s="645"/>
      <c r="AJ27" s="645"/>
      <c r="AK27" s="645"/>
      <c r="AL27" s="645"/>
      <c r="AM27" s="645"/>
      <c r="AN27" s="645"/>
      <c r="AO27" s="645"/>
      <c r="AP27" s="645"/>
      <c r="AQ27" s="645"/>
      <c r="AR27" s="646"/>
      <c r="AS27" s="653" t="str">
        <f>IFERROR(VLOOKUP(VLOOKUP(B27,natu,3,0),buin,6,0),"")</f>
        <v/>
      </c>
      <c r="AT27" s="654"/>
      <c r="AU27" s="654"/>
      <c r="AV27" s="654"/>
      <c r="AW27" s="654"/>
      <c r="AX27" s="654"/>
      <c r="AY27" s="654"/>
      <c r="AZ27" s="654"/>
      <c r="BA27" s="654"/>
      <c r="BB27" s="655"/>
      <c r="BC27" s="327"/>
      <c r="BD27" s="327"/>
      <c r="BE27" s="327"/>
      <c r="BF27" s="327"/>
      <c r="BG27" s="327"/>
      <c r="BH27" s="327"/>
      <c r="BI27" s="327"/>
      <c r="BJ27" s="327"/>
      <c r="BK27" s="327"/>
      <c r="BL27" s="327"/>
      <c r="BM27" s="327"/>
      <c r="BN27" s="327"/>
      <c r="BO27" s="676" t="s">
        <v>226</v>
      </c>
      <c r="BP27" s="677"/>
      <c r="BQ27" s="677"/>
      <c r="BR27" s="677" t="s">
        <v>227</v>
      </c>
      <c r="BS27" s="677"/>
      <c r="BT27" s="682"/>
      <c r="BU27" s="676" t="s">
        <v>226</v>
      </c>
      <c r="BV27" s="677"/>
      <c r="BW27" s="677"/>
      <c r="BX27" s="677" t="s">
        <v>227</v>
      </c>
      <c r="BY27" s="677"/>
      <c r="BZ27" s="682"/>
      <c r="CA27" s="104"/>
      <c r="CB27" s="685" t="str">
        <f>IFERROR(VLOOKUP(VLOOKUP(B27,natu,3,0),buin,9,0),"")</f>
        <v/>
      </c>
      <c r="CC27" s="685"/>
      <c r="CD27" s="685"/>
      <c r="CE27" s="685"/>
      <c r="CF27" s="685"/>
      <c r="CG27" s="685"/>
      <c r="CH27" s="685"/>
      <c r="CI27" s="685"/>
      <c r="CJ27" s="685"/>
      <c r="CK27" s="685"/>
      <c r="CL27" s="685"/>
      <c r="CM27" s="685"/>
      <c r="CN27" s="685"/>
      <c r="CO27" s="685"/>
      <c r="CP27" s="685"/>
      <c r="CQ27" s="685"/>
      <c r="CR27" s="685"/>
      <c r="CS27" s="105"/>
      <c r="CT27" s="672"/>
    </row>
    <row r="28" spans="1:98" ht="8.25" customHeight="1">
      <c r="A28" s="633"/>
      <c r="B28" s="643"/>
      <c r="C28" s="643"/>
      <c r="D28" s="643"/>
      <c r="E28" s="643"/>
      <c r="F28" s="643"/>
      <c r="G28" s="115"/>
      <c r="H28" s="673" t="str">
        <f>IFERROR(VLOOKUP(VLOOKUP(B27,natu,3,0),buin,2,0),"")</f>
        <v/>
      </c>
      <c r="I28" s="673"/>
      <c r="J28" s="673"/>
      <c r="K28" s="673"/>
      <c r="L28" s="673"/>
      <c r="M28" s="673"/>
      <c r="N28" s="673"/>
      <c r="O28" s="673"/>
      <c r="P28" s="673"/>
      <c r="Q28" s="673"/>
      <c r="R28" s="673"/>
      <c r="S28" s="673"/>
      <c r="T28" s="673"/>
      <c r="U28" s="673"/>
      <c r="V28" s="673"/>
      <c r="W28" s="673"/>
      <c r="X28" s="673"/>
      <c r="Y28" s="116"/>
      <c r="Z28" s="663"/>
      <c r="AA28" s="664"/>
      <c r="AB28" s="664"/>
      <c r="AC28" s="664"/>
      <c r="AD28" s="647"/>
      <c r="AE28" s="648"/>
      <c r="AF28" s="648"/>
      <c r="AG28" s="648"/>
      <c r="AH28" s="648"/>
      <c r="AI28" s="648"/>
      <c r="AJ28" s="648"/>
      <c r="AK28" s="648"/>
      <c r="AL28" s="648"/>
      <c r="AM28" s="648"/>
      <c r="AN28" s="648"/>
      <c r="AO28" s="648"/>
      <c r="AP28" s="648"/>
      <c r="AQ28" s="648"/>
      <c r="AR28" s="649"/>
      <c r="AS28" s="656"/>
      <c r="AT28" s="657"/>
      <c r="AU28" s="657"/>
      <c r="AV28" s="657"/>
      <c r="AW28" s="657"/>
      <c r="AX28" s="657"/>
      <c r="AY28" s="657"/>
      <c r="AZ28" s="657"/>
      <c r="BA28" s="657"/>
      <c r="BB28" s="658"/>
      <c r="BC28" s="327"/>
      <c r="BD28" s="327"/>
      <c r="BE28" s="327"/>
      <c r="BF28" s="327"/>
      <c r="BG28" s="327"/>
      <c r="BH28" s="327"/>
      <c r="BI28" s="327"/>
      <c r="BJ28" s="327"/>
      <c r="BK28" s="327"/>
      <c r="BL28" s="327"/>
      <c r="BM28" s="327"/>
      <c r="BN28" s="327"/>
      <c r="BO28" s="678"/>
      <c r="BP28" s="679"/>
      <c r="BQ28" s="679"/>
      <c r="BR28" s="679"/>
      <c r="BS28" s="679"/>
      <c r="BT28" s="683"/>
      <c r="BU28" s="678"/>
      <c r="BV28" s="679"/>
      <c r="BW28" s="679"/>
      <c r="BX28" s="679"/>
      <c r="BY28" s="679"/>
      <c r="BZ28" s="683"/>
      <c r="CA28" s="108"/>
      <c r="CB28" s="675" t="str">
        <f>IFERROR(VLOOKUP(VLOOKUP(B27,natu,3,0),buin,4,0),"")</f>
        <v/>
      </c>
      <c r="CC28" s="675"/>
      <c r="CD28" s="675"/>
      <c r="CE28" s="675"/>
      <c r="CF28" s="675"/>
      <c r="CG28" s="675"/>
      <c r="CH28" s="675"/>
      <c r="CI28" s="675"/>
      <c r="CJ28" s="675"/>
      <c r="CK28" s="675"/>
      <c r="CL28" s="675"/>
      <c r="CM28" s="675"/>
      <c r="CN28" s="675"/>
      <c r="CO28" s="675"/>
      <c r="CP28" s="675"/>
      <c r="CQ28" s="675"/>
      <c r="CR28" s="675"/>
      <c r="CS28" s="109"/>
      <c r="CT28" s="672"/>
    </row>
    <row r="29" spans="1:98" ht="14.25" customHeight="1">
      <c r="A29" s="633"/>
      <c r="B29" s="643"/>
      <c r="C29" s="643"/>
      <c r="D29" s="643"/>
      <c r="E29" s="643"/>
      <c r="F29" s="643"/>
      <c r="G29" s="99"/>
      <c r="H29" s="674"/>
      <c r="I29" s="674"/>
      <c r="J29" s="674"/>
      <c r="K29" s="674"/>
      <c r="L29" s="674"/>
      <c r="M29" s="674"/>
      <c r="N29" s="674"/>
      <c r="O29" s="674"/>
      <c r="P29" s="674"/>
      <c r="Q29" s="674"/>
      <c r="R29" s="674"/>
      <c r="S29" s="674"/>
      <c r="T29" s="674"/>
      <c r="U29" s="674"/>
      <c r="V29" s="674"/>
      <c r="W29" s="674"/>
      <c r="X29" s="674"/>
      <c r="Y29" s="101"/>
      <c r="Z29" s="663"/>
      <c r="AA29" s="664"/>
      <c r="AB29" s="664"/>
      <c r="AC29" s="664"/>
      <c r="AD29" s="650"/>
      <c r="AE29" s="651"/>
      <c r="AF29" s="651"/>
      <c r="AG29" s="651"/>
      <c r="AH29" s="651"/>
      <c r="AI29" s="651"/>
      <c r="AJ29" s="651"/>
      <c r="AK29" s="651"/>
      <c r="AL29" s="651"/>
      <c r="AM29" s="651"/>
      <c r="AN29" s="651"/>
      <c r="AO29" s="651"/>
      <c r="AP29" s="651"/>
      <c r="AQ29" s="651"/>
      <c r="AR29" s="652"/>
      <c r="AS29" s="659"/>
      <c r="AT29" s="660"/>
      <c r="AU29" s="660"/>
      <c r="AV29" s="660"/>
      <c r="AW29" s="660"/>
      <c r="AX29" s="660"/>
      <c r="AY29" s="660"/>
      <c r="AZ29" s="660"/>
      <c r="BA29" s="660"/>
      <c r="BB29" s="661"/>
      <c r="BC29" s="327"/>
      <c r="BD29" s="327"/>
      <c r="BE29" s="327"/>
      <c r="BF29" s="327"/>
      <c r="BG29" s="327"/>
      <c r="BH29" s="327"/>
      <c r="BI29" s="327"/>
      <c r="BJ29" s="327"/>
      <c r="BK29" s="327"/>
      <c r="BL29" s="327"/>
      <c r="BM29" s="327"/>
      <c r="BN29" s="327"/>
      <c r="BO29" s="680"/>
      <c r="BP29" s="681"/>
      <c r="BQ29" s="681"/>
      <c r="BR29" s="681"/>
      <c r="BS29" s="681"/>
      <c r="BT29" s="684"/>
      <c r="BU29" s="680"/>
      <c r="BV29" s="681"/>
      <c r="BW29" s="681"/>
      <c r="BX29" s="681"/>
      <c r="BY29" s="681"/>
      <c r="BZ29" s="684"/>
      <c r="CA29" s="99"/>
      <c r="CB29" s="586"/>
      <c r="CC29" s="586"/>
      <c r="CD29" s="586"/>
      <c r="CE29" s="586"/>
      <c r="CF29" s="586"/>
      <c r="CG29" s="586"/>
      <c r="CH29" s="586"/>
      <c r="CI29" s="586"/>
      <c r="CJ29" s="586"/>
      <c r="CK29" s="586"/>
      <c r="CL29" s="586"/>
      <c r="CM29" s="586"/>
      <c r="CN29" s="586"/>
      <c r="CO29" s="586"/>
      <c r="CP29" s="586"/>
      <c r="CQ29" s="586"/>
      <c r="CR29" s="586"/>
      <c r="CS29" s="112"/>
      <c r="CT29" s="672"/>
    </row>
    <row r="30" spans="1:98" ht="10.5" customHeight="1">
      <c r="A30" s="633"/>
      <c r="B30" s="643">
        <v>9</v>
      </c>
      <c r="C30" s="643"/>
      <c r="D30" s="643"/>
      <c r="E30" s="643"/>
      <c r="F30" s="643"/>
      <c r="G30" s="113"/>
      <c r="H30" s="662" t="str">
        <f>IFERROR(VLOOKUP(VLOOKUP(B30,natu,3,0),buin,8,0),"")</f>
        <v/>
      </c>
      <c r="I30" s="662"/>
      <c r="J30" s="662"/>
      <c r="K30" s="662"/>
      <c r="L30" s="662"/>
      <c r="M30" s="662"/>
      <c r="N30" s="662"/>
      <c r="O30" s="662"/>
      <c r="P30" s="662"/>
      <c r="Q30" s="662"/>
      <c r="R30" s="662"/>
      <c r="S30" s="662"/>
      <c r="T30" s="662"/>
      <c r="U30" s="662"/>
      <c r="V30" s="662"/>
      <c r="W30" s="662"/>
      <c r="X30" s="662"/>
      <c r="Y30" s="114"/>
      <c r="Z30" s="663" t="str">
        <f>IFERROR(VLOOKUP(VLOOKUP(B30,natu,3,0),buin,3,0),"")</f>
        <v/>
      </c>
      <c r="AA30" s="664"/>
      <c r="AB30" s="664"/>
      <c r="AC30" s="664"/>
      <c r="AD30" s="644" t="str">
        <f>IFERROR(VLOOKUP(VLOOKUP(B30,natu,3,0),buin,7,0),"")</f>
        <v/>
      </c>
      <c r="AE30" s="645"/>
      <c r="AF30" s="645"/>
      <c r="AG30" s="645"/>
      <c r="AH30" s="645"/>
      <c r="AI30" s="645"/>
      <c r="AJ30" s="645"/>
      <c r="AK30" s="645"/>
      <c r="AL30" s="645"/>
      <c r="AM30" s="645"/>
      <c r="AN30" s="645"/>
      <c r="AO30" s="645"/>
      <c r="AP30" s="645"/>
      <c r="AQ30" s="645"/>
      <c r="AR30" s="646"/>
      <c r="AS30" s="653" t="str">
        <f>IFERROR(VLOOKUP(VLOOKUP(B30,natu,3,0),buin,6,0),"")</f>
        <v/>
      </c>
      <c r="AT30" s="654"/>
      <c r="AU30" s="654"/>
      <c r="AV30" s="654"/>
      <c r="AW30" s="654"/>
      <c r="AX30" s="654"/>
      <c r="AY30" s="654"/>
      <c r="AZ30" s="654"/>
      <c r="BA30" s="654"/>
      <c r="BB30" s="655"/>
      <c r="BC30" s="327"/>
      <c r="BD30" s="327"/>
      <c r="BE30" s="327"/>
      <c r="BF30" s="327"/>
      <c r="BG30" s="327"/>
      <c r="BH30" s="327"/>
      <c r="BI30" s="327"/>
      <c r="BJ30" s="327"/>
      <c r="BK30" s="327"/>
      <c r="BL30" s="327"/>
      <c r="BM30" s="327"/>
      <c r="BN30" s="327"/>
      <c r="BO30" s="676" t="s">
        <v>226</v>
      </c>
      <c r="BP30" s="677"/>
      <c r="BQ30" s="677"/>
      <c r="BR30" s="677" t="s">
        <v>227</v>
      </c>
      <c r="BS30" s="677"/>
      <c r="BT30" s="682"/>
      <c r="BU30" s="676" t="s">
        <v>226</v>
      </c>
      <c r="BV30" s="677"/>
      <c r="BW30" s="677"/>
      <c r="BX30" s="677" t="s">
        <v>227</v>
      </c>
      <c r="BY30" s="677"/>
      <c r="BZ30" s="682"/>
      <c r="CA30" s="104"/>
      <c r="CB30" s="685" t="str">
        <f>IFERROR(VLOOKUP(VLOOKUP(B30,natu,3,0),buin,9,0),"")</f>
        <v/>
      </c>
      <c r="CC30" s="685"/>
      <c r="CD30" s="685"/>
      <c r="CE30" s="685"/>
      <c r="CF30" s="685"/>
      <c r="CG30" s="685"/>
      <c r="CH30" s="685"/>
      <c r="CI30" s="685"/>
      <c r="CJ30" s="685"/>
      <c r="CK30" s="685"/>
      <c r="CL30" s="685"/>
      <c r="CM30" s="685"/>
      <c r="CN30" s="685"/>
      <c r="CO30" s="685"/>
      <c r="CP30" s="685"/>
      <c r="CQ30" s="685"/>
      <c r="CR30" s="685"/>
      <c r="CS30" s="105"/>
      <c r="CT30" s="672"/>
    </row>
    <row r="31" spans="1:98" ht="8.25" customHeight="1">
      <c r="A31" s="633"/>
      <c r="B31" s="643"/>
      <c r="C31" s="643"/>
      <c r="D31" s="643"/>
      <c r="E31" s="643"/>
      <c r="F31" s="643"/>
      <c r="G31" s="115"/>
      <c r="H31" s="673" t="str">
        <f>IFERROR(VLOOKUP(VLOOKUP(B30,natu,3,0),buin,2,0),"")</f>
        <v/>
      </c>
      <c r="I31" s="673"/>
      <c r="J31" s="673"/>
      <c r="K31" s="673"/>
      <c r="L31" s="673"/>
      <c r="M31" s="673"/>
      <c r="N31" s="673"/>
      <c r="O31" s="673"/>
      <c r="P31" s="673"/>
      <c r="Q31" s="673"/>
      <c r="R31" s="673"/>
      <c r="S31" s="673"/>
      <c r="T31" s="673"/>
      <c r="U31" s="673"/>
      <c r="V31" s="673"/>
      <c r="W31" s="673"/>
      <c r="X31" s="673"/>
      <c r="Y31" s="116"/>
      <c r="Z31" s="663"/>
      <c r="AA31" s="664"/>
      <c r="AB31" s="664"/>
      <c r="AC31" s="664"/>
      <c r="AD31" s="647"/>
      <c r="AE31" s="648"/>
      <c r="AF31" s="648"/>
      <c r="AG31" s="648"/>
      <c r="AH31" s="648"/>
      <c r="AI31" s="648"/>
      <c r="AJ31" s="648"/>
      <c r="AK31" s="648"/>
      <c r="AL31" s="648"/>
      <c r="AM31" s="648"/>
      <c r="AN31" s="648"/>
      <c r="AO31" s="648"/>
      <c r="AP31" s="648"/>
      <c r="AQ31" s="648"/>
      <c r="AR31" s="649"/>
      <c r="AS31" s="656"/>
      <c r="AT31" s="657"/>
      <c r="AU31" s="657"/>
      <c r="AV31" s="657"/>
      <c r="AW31" s="657"/>
      <c r="AX31" s="657"/>
      <c r="AY31" s="657"/>
      <c r="AZ31" s="657"/>
      <c r="BA31" s="657"/>
      <c r="BB31" s="658"/>
      <c r="BC31" s="327"/>
      <c r="BD31" s="327"/>
      <c r="BE31" s="327"/>
      <c r="BF31" s="327"/>
      <c r="BG31" s="327"/>
      <c r="BH31" s="327"/>
      <c r="BI31" s="327"/>
      <c r="BJ31" s="327"/>
      <c r="BK31" s="327"/>
      <c r="BL31" s="327"/>
      <c r="BM31" s="327"/>
      <c r="BN31" s="327"/>
      <c r="BO31" s="678"/>
      <c r="BP31" s="679"/>
      <c r="BQ31" s="679"/>
      <c r="BR31" s="679"/>
      <c r="BS31" s="679"/>
      <c r="BT31" s="683"/>
      <c r="BU31" s="678"/>
      <c r="BV31" s="679"/>
      <c r="BW31" s="679"/>
      <c r="BX31" s="679"/>
      <c r="BY31" s="679"/>
      <c r="BZ31" s="683"/>
      <c r="CA31" s="108"/>
      <c r="CB31" s="675" t="str">
        <f>IFERROR(VLOOKUP(VLOOKUP(B30,natu,3,0),buin,4,0),"")</f>
        <v/>
      </c>
      <c r="CC31" s="675"/>
      <c r="CD31" s="675"/>
      <c r="CE31" s="675"/>
      <c r="CF31" s="675"/>
      <c r="CG31" s="675"/>
      <c r="CH31" s="675"/>
      <c r="CI31" s="675"/>
      <c r="CJ31" s="675"/>
      <c r="CK31" s="675"/>
      <c r="CL31" s="675"/>
      <c r="CM31" s="675"/>
      <c r="CN31" s="675"/>
      <c r="CO31" s="675"/>
      <c r="CP31" s="675"/>
      <c r="CQ31" s="675"/>
      <c r="CR31" s="675"/>
      <c r="CS31" s="109"/>
      <c r="CT31" s="672"/>
    </row>
    <row r="32" spans="1:98" ht="14.25" customHeight="1">
      <c r="A32" s="633"/>
      <c r="B32" s="643"/>
      <c r="C32" s="643"/>
      <c r="D32" s="643"/>
      <c r="E32" s="643"/>
      <c r="F32" s="643"/>
      <c r="G32" s="99"/>
      <c r="H32" s="674"/>
      <c r="I32" s="674"/>
      <c r="J32" s="674"/>
      <c r="K32" s="674"/>
      <c r="L32" s="674"/>
      <c r="M32" s="674"/>
      <c r="N32" s="674"/>
      <c r="O32" s="674"/>
      <c r="P32" s="674"/>
      <c r="Q32" s="674"/>
      <c r="R32" s="674"/>
      <c r="S32" s="674"/>
      <c r="T32" s="674"/>
      <c r="U32" s="674"/>
      <c r="V32" s="674"/>
      <c r="W32" s="674"/>
      <c r="X32" s="674"/>
      <c r="Y32" s="101"/>
      <c r="Z32" s="663"/>
      <c r="AA32" s="664"/>
      <c r="AB32" s="664"/>
      <c r="AC32" s="664"/>
      <c r="AD32" s="650"/>
      <c r="AE32" s="651"/>
      <c r="AF32" s="651"/>
      <c r="AG32" s="651"/>
      <c r="AH32" s="651"/>
      <c r="AI32" s="651"/>
      <c r="AJ32" s="651"/>
      <c r="AK32" s="651"/>
      <c r="AL32" s="651"/>
      <c r="AM32" s="651"/>
      <c r="AN32" s="651"/>
      <c r="AO32" s="651"/>
      <c r="AP32" s="651"/>
      <c r="AQ32" s="651"/>
      <c r="AR32" s="652"/>
      <c r="AS32" s="659"/>
      <c r="AT32" s="660"/>
      <c r="AU32" s="660"/>
      <c r="AV32" s="660"/>
      <c r="AW32" s="660"/>
      <c r="AX32" s="660"/>
      <c r="AY32" s="660"/>
      <c r="AZ32" s="660"/>
      <c r="BA32" s="660"/>
      <c r="BB32" s="661"/>
      <c r="BC32" s="327"/>
      <c r="BD32" s="327"/>
      <c r="BE32" s="327"/>
      <c r="BF32" s="327"/>
      <c r="BG32" s="327"/>
      <c r="BH32" s="327"/>
      <c r="BI32" s="327"/>
      <c r="BJ32" s="327"/>
      <c r="BK32" s="327"/>
      <c r="BL32" s="327"/>
      <c r="BM32" s="327"/>
      <c r="BN32" s="327"/>
      <c r="BO32" s="680"/>
      <c r="BP32" s="681"/>
      <c r="BQ32" s="681"/>
      <c r="BR32" s="681"/>
      <c r="BS32" s="681"/>
      <c r="BT32" s="684"/>
      <c r="BU32" s="680"/>
      <c r="BV32" s="681"/>
      <c r="BW32" s="681"/>
      <c r="BX32" s="681"/>
      <c r="BY32" s="681"/>
      <c r="BZ32" s="684"/>
      <c r="CA32" s="99"/>
      <c r="CB32" s="586"/>
      <c r="CC32" s="586"/>
      <c r="CD32" s="586"/>
      <c r="CE32" s="586"/>
      <c r="CF32" s="586"/>
      <c r="CG32" s="586"/>
      <c r="CH32" s="586"/>
      <c r="CI32" s="586"/>
      <c r="CJ32" s="586"/>
      <c r="CK32" s="586"/>
      <c r="CL32" s="586"/>
      <c r="CM32" s="586"/>
      <c r="CN32" s="586"/>
      <c r="CO32" s="586"/>
      <c r="CP32" s="586"/>
      <c r="CQ32" s="586"/>
      <c r="CR32" s="586"/>
      <c r="CS32" s="112"/>
      <c r="CT32" s="672"/>
    </row>
    <row r="33" spans="1:98" ht="10.5" customHeight="1">
      <c r="A33" s="633"/>
      <c r="B33" s="686">
        <v>10</v>
      </c>
      <c r="C33" s="687"/>
      <c r="D33" s="687"/>
      <c r="E33" s="687"/>
      <c r="F33" s="688"/>
      <c r="G33" s="113"/>
      <c r="H33" s="662" t="str">
        <f>IFERROR(VLOOKUP(VLOOKUP(B33,natu,3,0),buin,8,0),"")</f>
        <v/>
      </c>
      <c r="I33" s="662"/>
      <c r="J33" s="662"/>
      <c r="K33" s="662"/>
      <c r="L33" s="662"/>
      <c r="M33" s="662"/>
      <c r="N33" s="662"/>
      <c r="O33" s="662"/>
      <c r="P33" s="662"/>
      <c r="Q33" s="662"/>
      <c r="R33" s="662"/>
      <c r="S33" s="662"/>
      <c r="T33" s="662"/>
      <c r="U33" s="662"/>
      <c r="V33" s="662"/>
      <c r="W33" s="662"/>
      <c r="X33" s="662"/>
      <c r="Y33" s="114"/>
      <c r="Z33" s="663" t="str">
        <f>IFERROR(VLOOKUP(VLOOKUP(B33,natu,3,0),buin,3,0),"")</f>
        <v/>
      </c>
      <c r="AA33" s="664"/>
      <c r="AB33" s="664"/>
      <c r="AC33" s="664"/>
      <c r="AD33" s="644" t="str">
        <f>IFERROR(VLOOKUP(VLOOKUP(B33,natu,3,0),buin,7,0),"")</f>
        <v/>
      </c>
      <c r="AE33" s="645"/>
      <c r="AF33" s="645"/>
      <c r="AG33" s="645"/>
      <c r="AH33" s="645"/>
      <c r="AI33" s="645"/>
      <c r="AJ33" s="645"/>
      <c r="AK33" s="645"/>
      <c r="AL33" s="645"/>
      <c r="AM33" s="645"/>
      <c r="AN33" s="645"/>
      <c r="AO33" s="645"/>
      <c r="AP33" s="645"/>
      <c r="AQ33" s="645"/>
      <c r="AR33" s="646"/>
      <c r="AS33" s="653" t="str">
        <f>IFERROR(VLOOKUP(VLOOKUP(B33,natu,3,0),buin,6,0),"")</f>
        <v/>
      </c>
      <c r="AT33" s="654"/>
      <c r="AU33" s="654"/>
      <c r="AV33" s="654"/>
      <c r="AW33" s="654"/>
      <c r="AX33" s="654"/>
      <c r="AY33" s="654"/>
      <c r="AZ33" s="654"/>
      <c r="BA33" s="654"/>
      <c r="BB33" s="655"/>
      <c r="BC33" s="327"/>
      <c r="BD33" s="327"/>
      <c r="BE33" s="327"/>
      <c r="BF33" s="327"/>
      <c r="BG33" s="327"/>
      <c r="BH33" s="327"/>
      <c r="BI33" s="327"/>
      <c r="BJ33" s="327"/>
      <c r="BK33" s="327"/>
      <c r="BL33" s="327"/>
      <c r="BM33" s="327"/>
      <c r="BN33" s="327"/>
      <c r="BO33" s="676" t="s">
        <v>226</v>
      </c>
      <c r="BP33" s="677"/>
      <c r="BQ33" s="677"/>
      <c r="BR33" s="677" t="s">
        <v>227</v>
      </c>
      <c r="BS33" s="677"/>
      <c r="BT33" s="682"/>
      <c r="BU33" s="676" t="s">
        <v>226</v>
      </c>
      <c r="BV33" s="677"/>
      <c r="BW33" s="677"/>
      <c r="BX33" s="677" t="s">
        <v>227</v>
      </c>
      <c r="BY33" s="677"/>
      <c r="BZ33" s="682"/>
      <c r="CA33" s="104"/>
      <c r="CB33" s="685" t="str">
        <f>IFERROR(VLOOKUP(VLOOKUP(B33,natu,3,0),buin,9,0),"")</f>
        <v/>
      </c>
      <c r="CC33" s="685"/>
      <c r="CD33" s="685"/>
      <c r="CE33" s="685"/>
      <c r="CF33" s="685"/>
      <c r="CG33" s="685"/>
      <c r="CH33" s="685"/>
      <c r="CI33" s="685"/>
      <c r="CJ33" s="685"/>
      <c r="CK33" s="685"/>
      <c r="CL33" s="685"/>
      <c r="CM33" s="685"/>
      <c r="CN33" s="685"/>
      <c r="CO33" s="685"/>
      <c r="CP33" s="685"/>
      <c r="CQ33" s="685"/>
      <c r="CR33" s="685"/>
      <c r="CS33" s="105"/>
      <c r="CT33" s="672"/>
    </row>
    <row r="34" spans="1:98" ht="8.25" customHeight="1">
      <c r="A34" s="633"/>
      <c r="B34" s="689"/>
      <c r="C34" s="690"/>
      <c r="D34" s="690"/>
      <c r="E34" s="690"/>
      <c r="F34" s="691"/>
      <c r="G34" s="115"/>
      <c r="H34" s="673" t="str">
        <f>IFERROR(VLOOKUP(VLOOKUP(B33,natu,3,0),buin,2,0),"")</f>
        <v/>
      </c>
      <c r="I34" s="673"/>
      <c r="J34" s="673"/>
      <c r="K34" s="673"/>
      <c r="L34" s="673"/>
      <c r="M34" s="673"/>
      <c r="N34" s="673"/>
      <c r="O34" s="673"/>
      <c r="P34" s="673"/>
      <c r="Q34" s="673"/>
      <c r="R34" s="673"/>
      <c r="S34" s="673"/>
      <c r="T34" s="673"/>
      <c r="U34" s="673"/>
      <c r="V34" s="673"/>
      <c r="W34" s="673"/>
      <c r="X34" s="673"/>
      <c r="Y34" s="116"/>
      <c r="Z34" s="663"/>
      <c r="AA34" s="664"/>
      <c r="AB34" s="664"/>
      <c r="AC34" s="664"/>
      <c r="AD34" s="647"/>
      <c r="AE34" s="648"/>
      <c r="AF34" s="648"/>
      <c r="AG34" s="648"/>
      <c r="AH34" s="648"/>
      <c r="AI34" s="648"/>
      <c r="AJ34" s="648"/>
      <c r="AK34" s="648"/>
      <c r="AL34" s="648"/>
      <c r="AM34" s="648"/>
      <c r="AN34" s="648"/>
      <c r="AO34" s="648"/>
      <c r="AP34" s="648"/>
      <c r="AQ34" s="648"/>
      <c r="AR34" s="649"/>
      <c r="AS34" s="656"/>
      <c r="AT34" s="657"/>
      <c r="AU34" s="657"/>
      <c r="AV34" s="657"/>
      <c r="AW34" s="657"/>
      <c r="AX34" s="657"/>
      <c r="AY34" s="657"/>
      <c r="AZ34" s="657"/>
      <c r="BA34" s="657"/>
      <c r="BB34" s="658"/>
      <c r="BC34" s="327"/>
      <c r="BD34" s="327"/>
      <c r="BE34" s="327"/>
      <c r="BF34" s="327"/>
      <c r="BG34" s="327"/>
      <c r="BH34" s="327"/>
      <c r="BI34" s="327"/>
      <c r="BJ34" s="327"/>
      <c r="BK34" s="327"/>
      <c r="BL34" s="327"/>
      <c r="BM34" s="327"/>
      <c r="BN34" s="327"/>
      <c r="BO34" s="678"/>
      <c r="BP34" s="679"/>
      <c r="BQ34" s="679"/>
      <c r="BR34" s="679"/>
      <c r="BS34" s="679"/>
      <c r="BT34" s="683"/>
      <c r="BU34" s="678"/>
      <c r="BV34" s="679"/>
      <c r="BW34" s="679"/>
      <c r="BX34" s="679"/>
      <c r="BY34" s="679"/>
      <c r="BZ34" s="683"/>
      <c r="CA34" s="108"/>
      <c r="CB34" s="675" t="str">
        <f>IFERROR(VLOOKUP(VLOOKUP(B33,natu,3,0),buin,4,0),"")</f>
        <v/>
      </c>
      <c r="CC34" s="675"/>
      <c r="CD34" s="675"/>
      <c r="CE34" s="675"/>
      <c r="CF34" s="675"/>
      <c r="CG34" s="675"/>
      <c r="CH34" s="675"/>
      <c r="CI34" s="675"/>
      <c r="CJ34" s="675"/>
      <c r="CK34" s="675"/>
      <c r="CL34" s="675"/>
      <c r="CM34" s="675"/>
      <c r="CN34" s="675"/>
      <c r="CO34" s="675"/>
      <c r="CP34" s="675"/>
      <c r="CQ34" s="675"/>
      <c r="CR34" s="675"/>
      <c r="CS34" s="109"/>
      <c r="CT34" s="672"/>
    </row>
    <row r="35" spans="1:98" ht="14.25" customHeight="1">
      <c r="A35" s="633"/>
      <c r="B35" s="638" t="s">
        <v>229</v>
      </c>
      <c r="C35" s="639"/>
      <c r="D35" s="639"/>
      <c r="E35" s="639"/>
      <c r="F35" s="692"/>
      <c r="G35" s="99"/>
      <c r="H35" s="674"/>
      <c r="I35" s="674"/>
      <c r="J35" s="674"/>
      <c r="K35" s="674"/>
      <c r="L35" s="674"/>
      <c r="M35" s="674"/>
      <c r="N35" s="674"/>
      <c r="O35" s="674"/>
      <c r="P35" s="674"/>
      <c r="Q35" s="674"/>
      <c r="R35" s="674"/>
      <c r="S35" s="674"/>
      <c r="T35" s="674"/>
      <c r="U35" s="674"/>
      <c r="V35" s="674"/>
      <c r="W35" s="674"/>
      <c r="X35" s="674"/>
      <c r="Y35" s="101"/>
      <c r="Z35" s="663"/>
      <c r="AA35" s="664"/>
      <c r="AB35" s="664"/>
      <c r="AC35" s="664"/>
      <c r="AD35" s="650"/>
      <c r="AE35" s="651"/>
      <c r="AF35" s="651"/>
      <c r="AG35" s="651"/>
      <c r="AH35" s="651"/>
      <c r="AI35" s="651"/>
      <c r="AJ35" s="651"/>
      <c r="AK35" s="651"/>
      <c r="AL35" s="651"/>
      <c r="AM35" s="651"/>
      <c r="AN35" s="651"/>
      <c r="AO35" s="651"/>
      <c r="AP35" s="651"/>
      <c r="AQ35" s="651"/>
      <c r="AR35" s="652"/>
      <c r="AS35" s="659"/>
      <c r="AT35" s="660"/>
      <c r="AU35" s="660"/>
      <c r="AV35" s="660"/>
      <c r="AW35" s="660"/>
      <c r="AX35" s="660"/>
      <c r="AY35" s="660"/>
      <c r="AZ35" s="660"/>
      <c r="BA35" s="660"/>
      <c r="BB35" s="661"/>
      <c r="BC35" s="327"/>
      <c r="BD35" s="327"/>
      <c r="BE35" s="327"/>
      <c r="BF35" s="327"/>
      <c r="BG35" s="327"/>
      <c r="BH35" s="327"/>
      <c r="BI35" s="327"/>
      <c r="BJ35" s="327"/>
      <c r="BK35" s="327"/>
      <c r="BL35" s="327"/>
      <c r="BM35" s="327"/>
      <c r="BN35" s="327"/>
      <c r="BO35" s="680"/>
      <c r="BP35" s="681"/>
      <c r="BQ35" s="681"/>
      <c r="BR35" s="681"/>
      <c r="BS35" s="681"/>
      <c r="BT35" s="684"/>
      <c r="BU35" s="680"/>
      <c r="BV35" s="681"/>
      <c r="BW35" s="681"/>
      <c r="BX35" s="681"/>
      <c r="BY35" s="681"/>
      <c r="BZ35" s="684"/>
      <c r="CA35" s="99"/>
      <c r="CB35" s="586"/>
      <c r="CC35" s="586"/>
      <c r="CD35" s="586"/>
      <c r="CE35" s="586"/>
      <c r="CF35" s="586"/>
      <c r="CG35" s="586"/>
      <c r="CH35" s="586"/>
      <c r="CI35" s="586"/>
      <c r="CJ35" s="586"/>
      <c r="CK35" s="586"/>
      <c r="CL35" s="586"/>
      <c r="CM35" s="586"/>
      <c r="CN35" s="586"/>
      <c r="CO35" s="586"/>
      <c r="CP35" s="586"/>
      <c r="CQ35" s="586"/>
      <c r="CR35" s="586"/>
      <c r="CS35" s="112"/>
      <c r="CT35" s="672"/>
    </row>
    <row r="36" spans="1:98" ht="10.5" customHeight="1">
      <c r="A36" s="633"/>
      <c r="B36" s="686">
        <v>11</v>
      </c>
      <c r="C36" s="687"/>
      <c r="D36" s="687"/>
      <c r="E36" s="687"/>
      <c r="F36" s="688"/>
      <c r="G36" s="113"/>
      <c r="H36" s="662" t="str">
        <f>IFERROR(VLOOKUP(VLOOKUP(B36,natu,3,0),buin,8,0),"")</f>
        <v/>
      </c>
      <c r="I36" s="662"/>
      <c r="J36" s="662"/>
      <c r="K36" s="662"/>
      <c r="L36" s="662"/>
      <c r="M36" s="662"/>
      <c r="N36" s="662"/>
      <c r="O36" s="662"/>
      <c r="P36" s="662"/>
      <c r="Q36" s="662"/>
      <c r="R36" s="662"/>
      <c r="S36" s="662"/>
      <c r="T36" s="662"/>
      <c r="U36" s="662"/>
      <c r="V36" s="662"/>
      <c r="W36" s="662"/>
      <c r="X36" s="662"/>
      <c r="Y36" s="114"/>
      <c r="Z36" s="663" t="str">
        <f>IFERROR(VLOOKUP(VLOOKUP(B36,natu,3,0),buin,3,0),"")</f>
        <v/>
      </c>
      <c r="AA36" s="664"/>
      <c r="AB36" s="664"/>
      <c r="AC36" s="664"/>
      <c r="AD36" s="644" t="str">
        <f>IFERROR(VLOOKUP(VLOOKUP(B36,natu,3,0),buin,7,0),"")</f>
        <v/>
      </c>
      <c r="AE36" s="645"/>
      <c r="AF36" s="645"/>
      <c r="AG36" s="645"/>
      <c r="AH36" s="645"/>
      <c r="AI36" s="645"/>
      <c r="AJ36" s="645"/>
      <c r="AK36" s="645"/>
      <c r="AL36" s="645"/>
      <c r="AM36" s="645"/>
      <c r="AN36" s="645"/>
      <c r="AO36" s="645"/>
      <c r="AP36" s="645"/>
      <c r="AQ36" s="645"/>
      <c r="AR36" s="646"/>
      <c r="AS36" s="653" t="str">
        <f>IFERROR(VLOOKUP(VLOOKUP(B36,natu,3,0),buin,6,0),"")</f>
        <v/>
      </c>
      <c r="AT36" s="654"/>
      <c r="AU36" s="654"/>
      <c r="AV36" s="654"/>
      <c r="AW36" s="654"/>
      <c r="AX36" s="654"/>
      <c r="AY36" s="654"/>
      <c r="AZ36" s="654"/>
      <c r="BA36" s="654"/>
      <c r="BB36" s="655"/>
      <c r="BC36" s="327"/>
      <c r="BD36" s="327"/>
      <c r="BE36" s="327"/>
      <c r="BF36" s="327"/>
      <c r="BG36" s="327"/>
      <c r="BH36" s="327"/>
      <c r="BI36" s="327"/>
      <c r="BJ36" s="327"/>
      <c r="BK36" s="327"/>
      <c r="BL36" s="327"/>
      <c r="BM36" s="327"/>
      <c r="BN36" s="327"/>
      <c r="BO36" s="676" t="s">
        <v>226</v>
      </c>
      <c r="BP36" s="677"/>
      <c r="BQ36" s="677"/>
      <c r="BR36" s="677" t="s">
        <v>227</v>
      </c>
      <c r="BS36" s="677"/>
      <c r="BT36" s="682"/>
      <c r="BU36" s="676" t="s">
        <v>226</v>
      </c>
      <c r="BV36" s="677"/>
      <c r="BW36" s="677"/>
      <c r="BX36" s="677" t="s">
        <v>227</v>
      </c>
      <c r="BY36" s="677"/>
      <c r="BZ36" s="682"/>
      <c r="CA36" s="104"/>
      <c r="CB36" s="685" t="str">
        <f>IFERROR(VLOOKUP(VLOOKUP(B36,natu,3,0),buin,9,0),"")</f>
        <v/>
      </c>
      <c r="CC36" s="685"/>
      <c r="CD36" s="685"/>
      <c r="CE36" s="685"/>
      <c r="CF36" s="685"/>
      <c r="CG36" s="685"/>
      <c r="CH36" s="685"/>
      <c r="CI36" s="685"/>
      <c r="CJ36" s="685"/>
      <c r="CK36" s="685"/>
      <c r="CL36" s="685"/>
      <c r="CM36" s="685"/>
      <c r="CN36" s="685"/>
      <c r="CO36" s="685"/>
      <c r="CP36" s="685"/>
      <c r="CQ36" s="685"/>
      <c r="CR36" s="685"/>
      <c r="CS36" s="105"/>
      <c r="CT36" s="672"/>
    </row>
    <row r="37" spans="1:98" ht="8.25" customHeight="1">
      <c r="A37" s="633"/>
      <c r="B37" s="689"/>
      <c r="C37" s="690"/>
      <c r="D37" s="690"/>
      <c r="E37" s="690"/>
      <c r="F37" s="691"/>
      <c r="G37" s="115"/>
      <c r="H37" s="673" t="str">
        <f>IFERROR(VLOOKUP(VLOOKUP(B36,natu,3,0),buin,2,0),"")</f>
        <v/>
      </c>
      <c r="I37" s="673"/>
      <c r="J37" s="673"/>
      <c r="K37" s="673"/>
      <c r="L37" s="673"/>
      <c r="M37" s="673"/>
      <c r="N37" s="673"/>
      <c r="O37" s="673"/>
      <c r="P37" s="673"/>
      <c r="Q37" s="673"/>
      <c r="R37" s="673"/>
      <c r="S37" s="673"/>
      <c r="T37" s="673"/>
      <c r="U37" s="673"/>
      <c r="V37" s="673"/>
      <c r="W37" s="673"/>
      <c r="X37" s="673"/>
      <c r="Y37" s="116"/>
      <c r="Z37" s="663"/>
      <c r="AA37" s="664"/>
      <c r="AB37" s="664"/>
      <c r="AC37" s="664"/>
      <c r="AD37" s="647"/>
      <c r="AE37" s="648"/>
      <c r="AF37" s="648"/>
      <c r="AG37" s="648"/>
      <c r="AH37" s="648"/>
      <c r="AI37" s="648"/>
      <c r="AJ37" s="648"/>
      <c r="AK37" s="648"/>
      <c r="AL37" s="648"/>
      <c r="AM37" s="648"/>
      <c r="AN37" s="648"/>
      <c r="AO37" s="648"/>
      <c r="AP37" s="648"/>
      <c r="AQ37" s="648"/>
      <c r="AR37" s="649"/>
      <c r="AS37" s="656"/>
      <c r="AT37" s="657"/>
      <c r="AU37" s="657"/>
      <c r="AV37" s="657"/>
      <c r="AW37" s="657"/>
      <c r="AX37" s="657"/>
      <c r="AY37" s="657"/>
      <c r="AZ37" s="657"/>
      <c r="BA37" s="657"/>
      <c r="BB37" s="658"/>
      <c r="BC37" s="327"/>
      <c r="BD37" s="327"/>
      <c r="BE37" s="327"/>
      <c r="BF37" s="327"/>
      <c r="BG37" s="327"/>
      <c r="BH37" s="327"/>
      <c r="BI37" s="327"/>
      <c r="BJ37" s="327"/>
      <c r="BK37" s="327"/>
      <c r="BL37" s="327"/>
      <c r="BM37" s="327"/>
      <c r="BN37" s="327"/>
      <c r="BO37" s="678"/>
      <c r="BP37" s="679"/>
      <c r="BQ37" s="679"/>
      <c r="BR37" s="679"/>
      <c r="BS37" s="679"/>
      <c r="BT37" s="683"/>
      <c r="BU37" s="678"/>
      <c r="BV37" s="679"/>
      <c r="BW37" s="679"/>
      <c r="BX37" s="679"/>
      <c r="BY37" s="679"/>
      <c r="BZ37" s="683"/>
      <c r="CA37" s="108"/>
      <c r="CB37" s="675" t="str">
        <f>IFERROR(VLOOKUP(VLOOKUP(B36,natu,3,0),buin,4,0),"")</f>
        <v/>
      </c>
      <c r="CC37" s="675"/>
      <c r="CD37" s="675"/>
      <c r="CE37" s="675"/>
      <c r="CF37" s="675"/>
      <c r="CG37" s="675"/>
      <c r="CH37" s="675"/>
      <c r="CI37" s="675"/>
      <c r="CJ37" s="675"/>
      <c r="CK37" s="675"/>
      <c r="CL37" s="675"/>
      <c r="CM37" s="675"/>
      <c r="CN37" s="675"/>
      <c r="CO37" s="675"/>
      <c r="CP37" s="675"/>
      <c r="CQ37" s="675"/>
      <c r="CR37" s="675"/>
      <c r="CS37" s="109"/>
      <c r="CT37" s="672"/>
    </row>
    <row r="38" spans="1:98" ht="14.25" customHeight="1">
      <c r="A38" s="633"/>
      <c r="B38" s="638" t="s">
        <v>229</v>
      </c>
      <c r="C38" s="639"/>
      <c r="D38" s="639"/>
      <c r="E38" s="639"/>
      <c r="F38" s="692"/>
      <c r="G38" s="99"/>
      <c r="H38" s="674"/>
      <c r="I38" s="674"/>
      <c r="J38" s="674"/>
      <c r="K38" s="674"/>
      <c r="L38" s="674"/>
      <c r="M38" s="674"/>
      <c r="N38" s="674"/>
      <c r="O38" s="674"/>
      <c r="P38" s="674"/>
      <c r="Q38" s="674"/>
      <c r="R38" s="674"/>
      <c r="S38" s="674"/>
      <c r="T38" s="674"/>
      <c r="U38" s="674"/>
      <c r="V38" s="674"/>
      <c r="W38" s="674"/>
      <c r="X38" s="674"/>
      <c r="Y38" s="101"/>
      <c r="Z38" s="663"/>
      <c r="AA38" s="664"/>
      <c r="AB38" s="664"/>
      <c r="AC38" s="664"/>
      <c r="AD38" s="650"/>
      <c r="AE38" s="651"/>
      <c r="AF38" s="651"/>
      <c r="AG38" s="651"/>
      <c r="AH38" s="651"/>
      <c r="AI38" s="651"/>
      <c r="AJ38" s="651"/>
      <c r="AK38" s="651"/>
      <c r="AL38" s="651"/>
      <c r="AM38" s="651"/>
      <c r="AN38" s="651"/>
      <c r="AO38" s="651"/>
      <c r="AP38" s="651"/>
      <c r="AQ38" s="651"/>
      <c r="AR38" s="652"/>
      <c r="AS38" s="659"/>
      <c r="AT38" s="660"/>
      <c r="AU38" s="660"/>
      <c r="AV38" s="660"/>
      <c r="AW38" s="660"/>
      <c r="AX38" s="660"/>
      <c r="AY38" s="660"/>
      <c r="AZ38" s="660"/>
      <c r="BA38" s="660"/>
      <c r="BB38" s="661"/>
      <c r="BC38" s="327"/>
      <c r="BD38" s="327"/>
      <c r="BE38" s="327"/>
      <c r="BF38" s="327"/>
      <c r="BG38" s="327"/>
      <c r="BH38" s="327"/>
      <c r="BI38" s="327"/>
      <c r="BJ38" s="327"/>
      <c r="BK38" s="327"/>
      <c r="BL38" s="327"/>
      <c r="BM38" s="327"/>
      <c r="BN38" s="327"/>
      <c r="BO38" s="680"/>
      <c r="BP38" s="681"/>
      <c r="BQ38" s="681"/>
      <c r="BR38" s="681"/>
      <c r="BS38" s="681"/>
      <c r="BT38" s="684"/>
      <c r="BU38" s="680"/>
      <c r="BV38" s="681"/>
      <c r="BW38" s="681"/>
      <c r="BX38" s="681"/>
      <c r="BY38" s="681"/>
      <c r="BZ38" s="684"/>
      <c r="CA38" s="99"/>
      <c r="CB38" s="586"/>
      <c r="CC38" s="586"/>
      <c r="CD38" s="586"/>
      <c r="CE38" s="586"/>
      <c r="CF38" s="586"/>
      <c r="CG38" s="586"/>
      <c r="CH38" s="586"/>
      <c r="CI38" s="586"/>
      <c r="CJ38" s="586"/>
      <c r="CK38" s="586"/>
      <c r="CL38" s="586"/>
      <c r="CM38" s="586"/>
      <c r="CN38" s="586"/>
      <c r="CO38" s="586"/>
      <c r="CP38" s="586"/>
      <c r="CQ38" s="586"/>
      <c r="CR38" s="586"/>
      <c r="CS38" s="112"/>
      <c r="CT38" s="672"/>
    </row>
    <row r="39" spans="1:98" ht="10.5" customHeight="1">
      <c r="A39" s="633"/>
      <c r="B39" s="686">
        <v>12</v>
      </c>
      <c r="C39" s="687"/>
      <c r="D39" s="687"/>
      <c r="E39" s="687"/>
      <c r="F39" s="688"/>
      <c r="G39" s="113"/>
      <c r="H39" s="662" t="str">
        <f>IFERROR(VLOOKUP(VLOOKUP(B39,natu,3,0),buin,8,0),"")</f>
        <v/>
      </c>
      <c r="I39" s="662"/>
      <c r="J39" s="662"/>
      <c r="K39" s="662"/>
      <c r="L39" s="662"/>
      <c r="M39" s="662"/>
      <c r="N39" s="662"/>
      <c r="O39" s="662"/>
      <c r="P39" s="662"/>
      <c r="Q39" s="662"/>
      <c r="R39" s="662"/>
      <c r="S39" s="662"/>
      <c r="T39" s="662"/>
      <c r="U39" s="662"/>
      <c r="V39" s="662"/>
      <c r="W39" s="662"/>
      <c r="X39" s="662"/>
      <c r="Y39" s="114"/>
      <c r="Z39" s="663" t="str">
        <f>IFERROR(VLOOKUP(VLOOKUP(B39,natu,3,0),buin,3,0),"")</f>
        <v/>
      </c>
      <c r="AA39" s="664"/>
      <c r="AB39" s="664"/>
      <c r="AC39" s="664"/>
      <c r="AD39" s="644" t="str">
        <f>IFERROR(VLOOKUP(VLOOKUP(B39,natu,3,0),buin,7,0),"")</f>
        <v/>
      </c>
      <c r="AE39" s="645"/>
      <c r="AF39" s="645"/>
      <c r="AG39" s="645"/>
      <c r="AH39" s="645"/>
      <c r="AI39" s="645"/>
      <c r="AJ39" s="645"/>
      <c r="AK39" s="645"/>
      <c r="AL39" s="645"/>
      <c r="AM39" s="645"/>
      <c r="AN39" s="645"/>
      <c r="AO39" s="645"/>
      <c r="AP39" s="645"/>
      <c r="AQ39" s="645"/>
      <c r="AR39" s="646"/>
      <c r="AS39" s="653" t="str">
        <f>IFERROR(VLOOKUP(VLOOKUP(B39,natu,3,0),buin,6,0),"")</f>
        <v/>
      </c>
      <c r="AT39" s="654"/>
      <c r="AU39" s="654"/>
      <c r="AV39" s="654"/>
      <c r="AW39" s="654"/>
      <c r="AX39" s="654"/>
      <c r="AY39" s="654"/>
      <c r="AZ39" s="654"/>
      <c r="BA39" s="654"/>
      <c r="BB39" s="655"/>
      <c r="BC39" s="327"/>
      <c r="BD39" s="327"/>
      <c r="BE39" s="327"/>
      <c r="BF39" s="327"/>
      <c r="BG39" s="327"/>
      <c r="BH39" s="327"/>
      <c r="BI39" s="327"/>
      <c r="BJ39" s="327"/>
      <c r="BK39" s="327"/>
      <c r="BL39" s="327"/>
      <c r="BM39" s="327"/>
      <c r="BN39" s="327"/>
      <c r="BO39" s="676" t="s">
        <v>226</v>
      </c>
      <c r="BP39" s="677"/>
      <c r="BQ39" s="677"/>
      <c r="BR39" s="677" t="s">
        <v>227</v>
      </c>
      <c r="BS39" s="677"/>
      <c r="BT39" s="682"/>
      <c r="BU39" s="676" t="s">
        <v>226</v>
      </c>
      <c r="BV39" s="677"/>
      <c r="BW39" s="677"/>
      <c r="BX39" s="677" t="s">
        <v>227</v>
      </c>
      <c r="BY39" s="677"/>
      <c r="BZ39" s="682"/>
      <c r="CA39" s="104"/>
      <c r="CB39" s="685" t="str">
        <f>IFERROR(VLOOKUP(VLOOKUP(B39,natu,3,0),buin,9,0),"")</f>
        <v/>
      </c>
      <c r="CC39" s="685"/>
      <c r="CD39" s="685"/>
      <c r="CE39" s="685"/>
      <c r="CF39" s="685"/>
      <c r="CG39" s="685"/>
      <c r="CH39" s="685"/>
      <c r="CI39" s="685"/>
      <c r="CJ39" s="685"/>
      <c r="CK39" s="685"/>
      <c r="CL39" s="685"/>
      <c r="CM39" s="685"/>
      <c r="CN39" s="685"/>
      <c r="CO39" s="685"/>
      <c r="CP39" s="685"/>
      <c r="CQ39" s="685"/>
      <c r="CR39" s="685"/>
      <c r="CS39" s="105"/>
      <c r="CT39" s="672"/>
    </row>
    <row r="40" spans="1:98" ht="8.25" customHeight="1">
      <c r="A40" s="633"/>
      <c r="B40" s="689"/>
      <c r="C40" s="690"/>
      <c r="D40" s="690"/>
      <c r="E40" s="690"/>
      <c r="F40" s="691"/>
      <c r="G40" s="115"/>
      <c r="H40" s="673" t="str">
        <f>IFERROR(VLOOKUP(VLOOKUP(B39,natu,3,0),buin,2,0),"")</f>
        <v/>
      </c>
      <c r="I40" s="673"/>
      <c r="J40" s="673"/>
      <c r="K40" s="673"/>
      <c r="L40" s="673"/>
      <c r="M40" s="673"/>
      <c r="N40" s="673"/>
      <c r="O40" s="673"/>
      <c r="P40" s="673"/>
      <c r="Q40" s="673"/>
      <c r="R40" s="673"/>
      <c r="S40" s="673"/>
      <c r="T40" s="673"/>
      <c r="U40" s="673"/>
      <c r="V40" s="673"/>
      <c r="W40" s="673"/>
      <c r="X40" s="673"/>
      <c r="Y40" s="116"/>
      <c r="Z40" s="663"/>
      <c r="AA40" s="664"/>
      <c r="AB40" s="664"/>
      <c r="AC40" s="664"/>
      <c r="AD40" s="647"/>
      <c r="AE40" s="648"/>
      <c r="AF40" s="648"/>
      <c r="AG40" s="648"/>
      <c r="AH40" s="648"/>
      <c r="AI40" s="648"/>
      <c r="AJ40" s="648"/>
      <c r="AK40" s="648"/>
      <c r="AL40" s="648"/>
      <c r="AM40" s="648"/>
      <c r="AN40" s="648"/>
      <c r="AO40" s="648"/>
      <c r="AP40" s="648"/>
      <c r="AQ40" s="648"/>
      <c r="AR40" s="649"/>
      <c r="AS40" s="656"/>
      <c r="AT40" s="657"/>
      <c r="AU40" s="657"/>
      <c r="AV40" s="657"/>
      <c r="AW40" s="657"/>
      <c r="AX40" s="657"/>
      <c r="AY40" s="657"/>
      <c r="AZ40" s="657"/>
      <c r="BA40" s="657"/>
      <c r="BB40" s="658"/>
      <c r="BC40" s="327"/>
      <c r="BD40" s="327"/>
      <c r="BE40" s="327"/>
      <c r="BF40" s="327"/>
      <c r="BG40" s="327"/>
      <c r="BH40" s="327"/>
      <c r="BI40" s="327"/>
      <c r="BJ40" s="327"/>
      <c r="BK40" s="327"/>
      <c r="BL40" s="327"/>
      <c r="BM40" s="327"/>
      <c r="BN40" s="327"/>
      <c r="BO40" s="678"/>
      <c r="BP40" s="679"/>
      <c r="BQ40" s="679"/>
      <c r="BR40" s="679"/>
      <c r="BS40" s="679"/>
      <c r="BT40" s="683"/>
      <c r="BU40" s="678"/>
      <c r="BV40" s="679"/>
      <c r="BW40" s="679"/>
      <c r="BX40" s="679"/>
      <c r="BY40" s="679"/>
      <c r="BZ40" s="683"/>
      <c r="CA40" s="108"/>
      <c r="CB40" s="675" t="str">
        <f>IFERROR(VLOOKUP(VLOOKUP(B39,natu,3,0),buin,4,0),"")</f>
        <v/>
      </c>
      <c r="CC40" s="675"/>
      <c r="CD40" s="675"/>
      <c r="CE40" s="675"/>
      <c r="CF40" s="675"/>
      <c r="CG40" s="675"/>
      <c r="CH40" s="675"/>
      <c r="CI40" s="675"/>
      <c r="CJ40" s="675"/>
      <c r="CK40" s="675"/>
      <c r="CL40" s="675"/>
      <c r="CM40" s="675"/>
      <c r="CN40" s="675"/>
      <c r="CO40" s="675"/>
      <c r="CP40" s="675"/>
      <c r="CQ40" s="675"/>
      <c r="CR40" s="675"/>
      <c r="CS40" s="109"/>
      <c r="CT40" s="672"/>
    </row>
    <row r="41" spans="1:98" ht="14.25" customHeight="1">
      <c r="A41" s="633"/>
      <c r="B41" s="638" t="s">
        <v>229</v>
      </c>
      <c r="C41" s="639"/>
      <c r="D41" s="639"/>
      <c r="E41" s="639"/>
      <c r="F41" s="692"/>
      <c r="G41" s="99"/>
      <c r="H41" s="674"/>
      <c r="I41" s="674"/>
      <c r="J41" s="674"/>
      <c r="K41" s="674"/>
      <c r="L41" s="674"/>
      <c r="M41" s="674"/>
      <c r="N41" s="674"/>
      <c r="O41" s="674"/>
      <c r="P41" s="674"/>
      <c r="Q41" s="674"/>
      <c r="R41" s="674"/>
      <c r="S41" s="674"/>
      <c r="T41" s="674"/>
      <c r="U41" s="674"/>
      <c r="V41" s="674"/>
      <c r="W41" s="674"/>
      <c r="X41" s="674"/>
      <c r="Y41" s="101"/>
      <c r="Z41" s="663"/>
      <c r="AA41" s="664"/>
      <c r="AB41" s="664"/>
      <c r="AC41" s="664"/>
      <c r="AD41" s="650"/>
      <c r="AE41" s="651"/>
      <c r="AF41" s="651"/>
      <c r="AG41" s="651"/>
      <c r="AH41" s="651"/>
      <c r="AI41" s="651"/>
      <c r="AJ41" s="651"/>
      <c r="AK41" s="651"/>
      <c r="AL41" s="651"/>
      <c r="AM41" s="651"/>
      <c r="AN41" s="651"/>
      <c r="AO41" s="651"/>
      <c r="AP41" s="651"/>
      <c r="AQ41" s="651"/>
      <c r="AR41" s="652"/>
      <c r="AS41" s="659"/>
      <c r="AT41" s="660"/>
      <c r="AU41" s="660"/>
      <c r="AV41" s="660"/>
      <c r="AW41" s="660"/>
      <c r="AX41" s="660"/>
      <c r="AY41" s="660"/>
      <c r="AZ41" s="660"/>
      <c r="BA41" s="660"/>
      <c r="BB41" s="661"/>
      <c r="BC41" s="327"/>
      <c r="BD41" s="327"/>
      <c r="BE41" s="327"/>
      <c r="BF41" s="327"/>
      <c r="BG41" s="327"/>
      <c r="BH41" s="327"/>
      <c r="BI41" s="327"/>
      <c r="BJ41" s="327"/>
      <c r="BK41" s="327"/>
      <c r="BL41" s="327"/>
      <c r="BM41" s="327"/>
      <c r="BN41" s="327"/>
      <c r="BO41" s="680"/>
      <c r="BP41" s="681"/>
      <c r="BQ41" s="681"/>
      <c r="BR41" s="681"/>
      <c r="BS41" s="681"/>
      <c r="BT41" s="684"/>
      <c r="BU41" s="680"/>
      <c r="BV41" s="681"/>
      <c r="BW41" s="681"/>
      <c r="BX41" s="681"/>
      <c r="BY41" s="681"/>
      <c r="BZ41" s="684"/>
      <c r="CA41" s="99"/>
      <c r="CB41" s="586"/>
      <c r="CC41" s="586"/>
      <c r="CD41" s="586"/>
      <c r="CE41" s="586"/>
      <c r="CF41" s="586"/>
      <c r="CG41" s="586"/>
      <c r="CH41" s="586"/>
      <c r="CI41" s="586"/>
      <c r="CJ41" s="586"/>
      <c r="CK41" s="586"/>
      <c r="CL41" s="586"/>
      <c r="CM41" s="586"/>
      <c r="CN41" s="586"/>
      <c r="CO41" s="586"/>
      <c r="CP41" s="586"/>
      <c r="CQ41" s="586"/>
      <c r="CR41" s="586"/>
      <c r="CS41" s="112"/>
      <c r="CT41" s="672"/>
    </row>
    <row r="42" spans="1:98" ht="10.5" customHeight="1">
      <c r="A42" s="633"/>
      <c r="B42" s="686">
        <v>13</v>
      </c>
      <c r="C42" s="687"/>
      <c r="D42" s="687"/>
      <c r="E42" s="687"/>
      <c r="F42" s="688"/>
      <c r="G42" s="113"/>
      <c r="H42" s="662" t="str">
        <f>IFERROR(VLOOKUP(VLOOKUP(B42,natu,3,0),buin,8,0),"")</f>
        <v/>
      </c>
      <c r="I42" s="662"/>
      <c r="J42" s="662"/>
      <c r="K42" s="662"/>
      <c r="L42" s="662"/>
      <c r="M42" s="662"/>
      <c r="N42" s="662"/>
      <c r="O42" s="662"/>
      <c r="P42" s="662"/>
      <c r="Q42" s="662"/>
      <c r="R42" s="662"/>
      <c r="S42" s="662"/>
      <c r="T42" s="662"/>
      <c r="U42" s="662"/>
      <c r="V42" s="662"/>
      <c r="W42" s="662"/>
      <c r="X42" s="662"/>
      <c r="Y42" s="114"/>
      <c r="Z42" s="663" t="str">
        <f>IFERROR(VLOOKUP(VLOOKUP(B42,natu,3,0),buin,3,0),"")</f>
        <v/>
      </c>
      <c r="AA42" s="664"/>
      <c r="AB42" s="664"/>
      <c r="AC42" s="664"/>
      <c r="AD42" s="644" t="str">
        <f>IFERROR(VLOOKUP(VLOOKUP(B42,natu,3,0),buin,7,0),"")</f>
        <v/>
      </c>
      <c r="AE42" s="645"/>
      <c r="AF42" s="645"/>
      <c r="AG42" s="645"/>
      <c r="AH42" s="645"/>
      <c r="AI42" s="645"/>
      <c r="AJ42" s="645"/>
      <c r="AK42" s="645"/>
      <c r="AL42" s="645"/>
      <c r="AM42" s="645"/>
      <c r="AN42" s="645"/>
      <c r="AO42" s="645"/>
      <c r="AP42" s="645"/>
      <c r="AQ42" s="645"/>
      <c r="AR42" s="646"/>
      <c r="AS42" s="653" t="str">
        <f>IFERROR(VLOOKUP(VLOOKUP(B42,natu,3,0),buin,6,0),"")</f>
        <v/>
      </c>
      <c r="AT42" s="654"/>
      <c r="AU42" s="654"/>
      <c r="AV42" s="654"/>
      <c r="AW42" s="654"/>
      <c r="AX42" s="654"/>
      <c r="AY42" s="654"/>
      <c r="AZ42" s="654"/>
      <c r="BA42" s="654"/>
      <c r="BB42" s="655"/>
      <c r="BC42" s="327"/>
      <c r="BD42" s="327"/>
      <c r="BE42" s="327"/>
      <c r="BF42" s="327"/>
      <c r="BG42" s="327"/>
      <c r="BH42" s="327"/>
      <c r="BI42" s="327"/>
      <c r="BJ42" s="327"/>
      <c r="BK42" s="327"/>
      <c r="BL42" s="327"/>
      <c r="BM42" s="327"/>
      <c r="BN42" s="327"/>
      <c r="BO42" s="676" t="s">
        <v>226</v>
      </c>
      <c r="BP42" s="677"/>
      <c r="BQ42" s="677"/>
      <c r="BR42" s="677" t="s">
        <v>227</v>
      </c>
      <c r="BS42" s="677"/>
      <c r="BT42" s="682"/>
      <c r="BU42" s="676" t="s">
        <v>226</v>
      </c>
      <c r="BV42" s="677"/>
      <c r="BW42" s="677"/>
      <c r="BX42" s="677" t="s">
        <v>227</v>
      </c>
      <c r="BY42" s="677"/>
      <c r="BZ42" s="682"/>
      <c r="CA42" s="104"/>
      <c r="CB42" s="685" t="str">
        <f>IFERROR(VLOOKUP(VLOOKUP(B42,natu,3,0),buin,9,0),"")</f>
        <v/>
      </c>
      <c r="CC42" s="685"/>
      <c r="CD42" s="685"/>
      <c r="CE42" s="685"/>
      <c r="CF42" s="685"/>
      <c r="CG42" s="685"/>
      <c r="CH42" s="685"/>
      <c r="CI42" s="685"/>
      <c r="CJ42" s="685"/>
      <c r="CK42" s="685"/>
      <c r="CL42" s="685"/>
      <c r="CM42" s="685"/>
      <c r="CN42" s="685"/>
      <c r="CO42" s="685"/>
      <c r="CP42" s="685"/>
      <c r="CQ42" s="685"/>
      <c r="CR42" s="685"/>
      <c r="CS42" s="105"/>
      <c r="CT42" s="672"/>
    </row>
    <row r="43" spans="1:98" ht="8.25" customHeight="1">
      <c r="A43" s="633"/>
      <c r="B43" s="689"/>
      <c r="C43" s="690"/>
      <c r="D43" s="690"/>
      <c r="E43" s="690"/>
      <c r="F43" s="691"/>
      <c r="G43" s="115"/>
      <c r="H43" s="673" t="str">
        <f>IFERROR(VLOOKUP(VLOOKUP(B42,natu,3,0),buin,2,0),"")</f>
        <v/>
      </c>
      <c r="I43" s="673"/>
      <c r="J43" s="673"/>
      <c r="K43" s="673"/>
      <c r="L43" s="673"/>
      <c r="M43" s="673"/>
      <c r="N43" s="673"/>
      <c r="O43" s="673"/>
      <c r="P43" s="673"/>
      <c r="Q43" s="673"/>
      <c r="R43" s="673"/>
      <c r="S43" s="673"/>
      <c r="T43" s="673"/>
      <c r="U43" s="673"/>
      <c r="V43" s="673"/>
      <c r="W43" s="673"/>
      <c r="X43" s="673"/>
      <c r="Y43" s="116"/>
      <c r="Z43" s="663"/>
      <c r="AA43" s="664"/>
      <c r="AB43" s="664"/>
      <c r="AC43" s="664"/>
      <c r="AD43" s="647"/>
      <c r="AE43" s="648"/>
      <c r="AF43" s="648"/>
      <c r="AG43" s="648"/>
      <c r="AH43" s="648"/>
      <c r="AI43" s="648"/>
      <c r="AJ43" s="648"/>
      <c r="AK43" s="648"/>
      <c r="AL43" s="648"/>
      <c r="AM43" s="648"/>
      <c r="AN43" s="648"/>
      <c r="AO43" s="648"/>
      <c r="AP43" s="648"/>
      <c r="AQ43" s="648"/>
      <c r="AR43" s="649"/>
      <c r="AS43" s="656"/>
      <c r="AT43" s="657"/>
      <c r="AU43" s="657"/>
      <c r="AV43" s="657"/>
      <c r="AW43" s="657"/>
      <c r="AX43" s="657"/>
      <c r="AY43" s="657"/>
      <c r="AZ43" s="657"/>
      <c r="BA43" s="657"/>
      <c r="BB43" s="658"/>
      <c r="BC43" s="327"/>
      <c r="BD43" s="327"/>
      <c r="BE43" s="327"/>
      <c r="BF43" s="327"/>
      <c r="BG43" s="327"/>
      <c r="BH43" s="327"/>
      <c r="BI43" s="327"/>
      <c r="BJ43" s="327"/>
      <c r="BK43" s="327"/>
      <c r="BL43" s="327"/>
      <c r="BM43" s="327"/>
      <c r="BN43" s="327"/>
      <c r="BO43" s="678"/>
      <c r="BP43" s="679"/>
      <c r="BQ43" s="679"/>
      <c r="BR43" s="679"/>
      <c r="BS43" s="679"/>
      <c r="BT43" s="683"/>
      <c r="BU43" s="678"/>
      <c r="BV43" s="679"/>
      <c r="BW43" s="679"/>
      <c r="BX43" s="679"/>
      <c r="BY43" s="679"/>
      <c r="BZ43" s="683"/>
      <c r="CA43" s="108"/>
      <c r="CB43" s="675" t="str">
        <f>IFERROR(VLOOKUP(VLOOKUP(B42,natu,3,0),buin,4,0),"")</f>
        <v/>
      </c>
      <c r="CC43" s="675"/>
      <c r="CD43" s="675"/>
      <c r="CE43" s="675"/>
      <c r="CF43" s="675"/>
      <c r="CG43" s="675"/>
      <c r="CH43" s="675"/>
      <c r="CI43" s="675"/>
      <c r="CJ43" s="675"/>
      <c r="CK43" s="675"/>
      <c r="CL43" s="675"/>
      <c r="CM43" s="675"/>
      <c r="CN43" s="675"/>
      <c r="CO43" s="675"/>
      <c r="CP43" s="675"/>
      <c r="CQ43" s="675"/>
      <c r="CR43" s="675"/>
      <c r="CS43" s="109"/>
      <c r="CT43" s="672"/>
    </row>
    <row r="44" spans="1:98" ht="14.25" customHeight="1">
      <c r="A44" s="633"/>
      <c r="B44" s="638" t="s">
        <v>229</v>
      </c>
      <c r="C44" s="639"/>
      <c r="D44" s="639"/>
      <c r="E44" s="639"/>
      <c r="F44" s="692"/>
      <c r="G44" s="99"/>
      <c r="H44" s="674"/>
      <c r="I44" s="674"/>
      <c r="J44" s="674"/>
      <c r="K44" s="674"/>
      <c r="L44" s="674"/>
      <c r="M44" s="674"/>
      <c r="N44" s="674"/>
      <c r="O44" s="674"/>
      <c r="P44" s="674"/>
      <c r="Q44" s="674"/>
      <c r="R44" s="674"/>
      <c r="S44" s="674"/>
      <c r="T44" s="674"/>
      <c r="U44" s="674"/>
      <c r="V44" s="674"/>
      <c r="W44" s="674"/>
      <c r="X44" s="674"/>
      <c r="Y44" s="101"/>
      <c r="Z44" s="663"/>
      <c r="AA44" s="664"/>
      <c r="AB44" s="664"/>
      <c r="AC44" s="664"/>
      <c r="AD44" s="650"/>
      <c r="AE44" s="651"/>
      <c r="AF44" s="651"/>
      <c r="AG44" s="651"/>
      <c r="AH44" s="651"/>
      <c r="AI44" s="651"/>
      <c r="AJ44" s="651"/>
      <c r="AK44" s="651"/>
      <c r="AL44" s="651"/>
      <c r="AM44" s="651"/>
      <c r="AN44" s="651"/>
      <c r="AO44" s="651"/>
      <c r="AP44" s="651"/>
      <c r="AQ44" s="651"/>
      <c r="AR44" s="652"/>
      <c r="AS44" s="659"/>
      <c r="AT44" s="660"/>
      <c r="AU44" s="660"/>
      <c r="AV44" s="660"/>
      <c r="AW44" s="660"/>
      <c r="AX44" s="660"/>
      <c r="AY44" s="660"/>
      <c r="AZ44" s="660"/>
      <c r="BA44" s="660"/>
      <c r="BB44" s="661"/>
      <c r="BC44" s="327"/>
      <c r="BD44" s="327"/>
      <c r="BE44" s="327"/>
      <c r="BF44" s="327"/>
      <c r="BG44" s="327"/>
      <c r="BH44" s="327"/>
      <c r="BI44" s="327"/>
      <c r="BJ44" s="327"/>
      <c r="BK44" s="327"/>
      <c r="BL44" s="327"/>
      <c r="BM44" s="327"/>
      <c r="BN44" s="327"/>
      <c r="BO44" s="680"/>
      <c r="BP44" s="681"/>
      <c r="BQ44" s="681"/>
      <c r="BR44" s="681"/>
      <c r="BS44" s="681"/>
      <c r="BT44" s="684"/>
      <c r="BU44" s="680"/>
      <c r="BV44" s="681"/>
      <c r="BW44" s="681"/>
      <c r="BX44" s="681"/>
      <c r="BY44" s="681"/>
      <c r="BZ44" s="684"/>
      <c r="CA44" s="99"/>
      <c r="CB44" s="586"/>
      <c r="CC44" s="586"/>
      <c r="CD44" s="586"/>
      <c r="CE44" s="586"/>
      <c r="CF44" s="586"/>
      <c r="CG44" s="586"/>
      <c r="CH44" s="586"/>
      <c r="CI44" s="586"/>
      <c r="CJ44" s="586"/>
      <c r="CK44" s="586"/>
      <c r="CL44" s="586"/>
      <c r="CM44" s="586"/>
      <c r="CN44" s="586"/>
      <c r="CO44" s="586"/>
      <c r="CP44" s="586"/>
      <c r="CQ44" s="586"/>
      <c r="CR44" s="586"/>
      <c r="CS44" s="112"/>
      <c r="CT44" s="672"/>
    </row>
    <row r="45" spans="1:98" ht="10.5" customHeight="1">
      <c r="A45" s="633"/>
      <c r="B45" s="686">
        <v>14</v>
      </c>
      <c r="C45" s="687"/>
      <c r="D45" s="687"/>
      <c r="E45" s="687"/>
      <c r="F45" s="688"/>
      <c r="G45" s="113"/>
      <c r="H45" s="662" t="str">
        <f>IFERROR(VLOOKUP(VLOOKUP(B45,natu,3,0),buin,8,0),"")</f>
        <v/>
      </c>
      <c r="I45" s="662"/>
      <c r="J45" s="662"/>
      <c r="K45" s="662"/>
      <c r="L45" s="662"/>
      <c r="M45" s="662"/>
      <c r="N45" s="662"/>
      <c r="O45" s="662"/>
      <c r="P45" s="662"/>
      <c r="Q45" s="662"/>
      <c r="R45" s="662"/>
      <c r="S45" s="662"/>
      <c r="T45" s="662"/>
      <c r="U45" s="662"/>
      <c r="V45" s="662"/>
      <c r="W45" s="662"/>
      <c r="X45" s="662"/>
      <c r="Y45" s="114"/>
      <c r="Z45" s="663" t="str">
        <f>IFERROR(VLOOKUP(VLOOKUP(B45,natu,3,0),buin,3,0),"")</f>
        <v/>
      </c>
      <c r="AA45" s="664"/>
      <c r="AB45" s="664"/>
      <c r="AC45" s="664"/>
      <c r="AD45" s="644" t="str">
        <f>IFERROR(VLOOKUP(VLOOKUP(B45,natu,3,0),buin,7,0),"")</f>
        <v/>
      </c>
      <c r="AE45" s="645"/>
      <c r="AF45" s="645"/>
      <c r="AG45" s="645"/>
      <c r="AH45" s="645"/>
      <c r="AI45" s="645"/>
      <c r="AJ45" s="645"/>
      <c r="AK45" s="645"/>
      <c r="AL45" s="645"/>
      <c r="AM45" s="645"/>
      <c r="AN45" s="645"/>
      <c r="AO45" s="645"/>
      <c r="AP45" s="645"/>
      <c r="AQ45" s="645"/>
      <c r="AR45" s="646"/>
      <c r="AS45" s="653" t="str">
        <f>IFERROR(VLOOKUP(VLOOKUP(B45,natu,3,0),buin,6,0),"")</f>
        <v/>
      </c>
      <c r="AT45" s="654"/>
      <c r="AU45" s="654"/>
      <c r="AV45" s="654"/>
      <c r="AW45" s="654"/>
      <c r="AX45" s="654"/>
      <c r="AY45" s="654"/>
      <c r="AZ45" s="654"/>
      <c r="BA45" s="654"/>
      <c r="BB45" s="655"/>
      <c r="BC45" s="327"/>
      <c r="BD45" s="327"/>
      <c r="BE45" s="327"/>
      <c r="BF45" s="327"/>
      <c r="BG45" s="327"/>
      <c r="BH45" s="327"/>
      <c r="BI45" s="327"/>
      <c r="BJ45" s="327"/>
      <c r="BK45" s="327"/>
      <c r="BL45" s="327"/>
      <c r="BM45" s="327"/>
      <c r="BN45" s="327"/>
      <c r="BO45" s="676" t="s">
        <v>226</v>
      </c>
      <c r="BP45" s="677"/>
      <c r="BQ45" s="677"/>
      <c r="BR45" s="677" t="s">
        <v>227</v>
      </c>
      <c r="BS45" s="677"/>
      <c r="BT45" s="682"/>
      <c r="BU45" s="676" t="s">
        <v>226</v>
      </c>
      <c r="BV45" s="677"/>
      <c r="BW45" s="677"/>
      <c r="BX45" s="677" t="s">
        <v>227</v>
      </c>
      <c r="BY45" s="677"/>
      <c r="BZ45" s="682"/>
      <c r="CA45" s="104"/>
      <c r="CB45" s="685" t="str">
        <f>IFERROR(VLOOKUP(VLOOKUP(B45,natu,3,0),buin,9,0),"")</f>
        <v/>
      </c>
      <c r="CC45" s="685"/>
      <c r="CD45" s="685"/>
      <c r="CE45" s="685"/>
      <c r="CF45" s="685"/>
      <c r="CG45" s="685"/>
      <c r="CH45" s="685"/>
      <c r="CI45" s="685"/>
      <c r="CJ45" s="685"/>
      <c r="CK45" s="685"/>
      <c r="CL45" s="685"/>
      <c r="CM45" s="685"/>
      <c r="CN45" s="685"/>
      <c r="CO45" s="685"/>
      <c r="CP45" s="685"/>
      <c r="CQ45" s="685"/>
      <c r="CR45" s="685"/>
      <c r="CS45" s="105"/>
      <c r="CT45" s="98"/>
    </row>
    <row r="46" spans="1:98" ht="8.25" customHeight="1">
      <c r="A46" s="633"/>
      <c r="B46" s="689"/>
      <c r="C46" s="690"/>
      <c r="D46" s="690"/>
      <c r="E46" s="690"/>
      <c r="F46" s="691"/>
      <c r="G46" s="115"/>
      <c r="H46" s="673" t="str">
        <f>IFERROR(VLOOKUP(VLOOKUP(B45,natu,3,0),buin,2,0),"")</f>
        <v/>
      </c>
      <c r="I46" s="673"/>
      <c r="J46" s="673"/>
      <c r="K46" s="673"/>
      <c r="L46" s="673"/>
      <c r="M46" s="673"/>
      <c r="N46" s="673"/>
      <c r="O46" s="673"/>
      <c r="P46" s="673"/>
      <c r="Q46" s="673"/>
      <c r="R46" s="673"/>
      <c r="S46" s="673"/>
      <c r="T46" s="673"/>
      <c r="U46" s="673"/>
      <c r="V46" s="673"/>
      <c r="W46" s="673"/>
      <c r="X46" s="673"/>
      <c r="Y46" s="116"/>
      <c r="Z46" s="663"/>
      <c r="AA46" s="664"/>
      <c r="AB46" s="664"/>
      <c r="AC46" s="664"/>
      <c r="AD46" s="647"/>
      <c r="AE46" s="648"/>
      <c r="AF46" s="648"/>
      <c r="AG46" s="648"/>
      <c r="AH46" s="648"/>
      <c r="AI46" s="648"/>
      <c r="AJ46" s="648"/>
      <c r="AK46" s="648"/>
      <c r="AL46" s="648"/>
      <c r="AM46" s="648"/>
      <c r="AN46" s="648"/>
      <c r="AO46" s="648"/>
      <c r="AP46" s="648"/>
      <c r="AQ46" s="648"/>
      <c r="AR46" s="649"/>
      <c r="AS46" s="656"/>
      <c r="AT46" s="657"/>
      <c r="AU46" s="657"/>
      <c r="AV46" s="657"/>
      <c r="AW46" s="657"/>
      <c r="AX46" s="657"/>
      <c r="AY46" s="657"/>
      <c r="AZ46" s="657"/>
      <c r="BA46" s="657"/>
      <c r="BB46" s="658"/>
      <c r="BC46" s="327"/>
      <c r="BD46" s="327"/>
      <c r="BE46" s="327"/>
      <c r="BF46" s="327"/>
      <c r="BG46" s="327"/>
      <c r="BH46" s="327"/>
      <c r="BI46" s="327"/>
      <c r="BJ46" s="327"/>
      <c r="BK46" s="327"/>
      <c r="BL46" s="327"/>
      <c r="BM46" s="327"/>
      <c r="BN46" s="327"/>
      <c r="BO46" s="678"/>
      <c r="BP46" s="679"/>
      <c r="BQ46" s="679"/>
      <c r="BR46" s="679"/>
      <c r="BS46" s="679"/>
      <c r="BT46" s="683"/>
      <c r="BU46" s="678"/>
      <c r="BV46" s="679"/>
      <c r="BW46" s="679"/>
      <c r="BX46" s="679"/>
      <c r="BY46" s="679"/>
      <c r="BZ46" s="683"/>
      <c r="CA46" s="108"/>
      <c r="CB46" s="675" t="str">
        <f>IFERROR(VLOOKUP(VLOOKUP(B45,natu,3,0),buin,4,0),"")</f>
        <v/>
      </c>
      <c r="CC46" s="675"/>
      <c r="CD46" s="675"/>
      <c r="CE46" s="675"/>
      <c r="CF46" s="675"/>
      <c r="CG46" s="675"/>
      <c r="CH46" s="675"/>
      <c r="CI46" s="675"/>
      <c r="CJ46" s="675"/>
      <c r="CK46" s="675"/>
      <c r="CL46" s="675"/>
      <c r="CM46" s="675"/>
      <c r="CN46" s="675"/>
      <c r="CO46" s="675"/>
      <c r="CP46" s="675"/>
      <c r="CQ46" s="675"/>
      <c r="CR46" s="675"/>
      <c r="CS46" s="109"/>
      <c r="CT46" s="98"/>
    </row>
    <row r="47" spans="1:98" ht="14.25" customHeight="1">
      <c r="A47" s="633"/>
      <c r="B47" s="638" t="s">
        <v>229</v>
      </c>
      <c r="C47" s="639"/>
      <c r="D47" s="639"/>
      <c r="E47" s="639"/>
      <c r="F47" s="692"/>
      <c r="G47" s="99"/>
      <c r="H47" s="674"/>
      <c r="I47" s="674"/>
      <c r="J47" s="674"/>
      <c r="K47" s="674"/>
      <c r="L47" s="674"/>
      <c r="M47" s="674"/>
      <c r="N47" s="674"/>
      <c r="O47" s="674"/>
      <c r="P47" s="674"/>
      <c r="Q47" s="674"/>
      <c r="R47" s="674"/>
      <c r="S47" s="674"/>
      <c r="T47" s="674"/>
      <c r="U47" s="674"/>
      <c r="V47" s="674"/>
      <c r="W47" s="674"/>
      <c r="X47" s="674"/>
      <c r="Y47" s="101"/>
      <c r="Z47" s="663"/>
      <c r="AA47" s="664"/>
      <c r="AB47" s="664"/>
      <c r="AC47" s="664"/>
      <c r="AD47" s="650"/>
      <c r="AE47" s="651"/>
      <c r="AF47" s="651"/>
      <c r="AG47" s="651"/>
      <c r="AH47" s="651"/>
      <c r="AI47" s="651"/>
      <c r="AJ47" s="651"/>
      <c r="AK47" s="651"/>
      <c r="AL47" s="651"/>
      <c r="AM47" s="651"/>
      <c r="AN47" s="651"/>
      <c r="AO47" s="651"/>
      <c r="AP47" s="651"/>
      <c r="AQ47" s="651"/>
      <c r="AR47" s="652"/>
      <c r="AS47" s="659"/>
      <c r="AT47" s="660"/>
      <c r="AU47" s="660"/>
      <c r="AV47" s="660"/>
      <c r="AW47" s="660"/>
      <c r="AX47" s="660"/>
      <c r="AY47" s="660"/>
      <c r="AZ47" s="660"/>
      <c r="BA47" s="660"/>
      <c r="BB47" s="661"/>
      <c r="BC47" s="327"/>
      <c r="BD47" s="327"/>
      <c r="BE47" s="327"/>
      <c r="BF47" s="327"/>
      <c r="BG47" s="327"/>
      <c r="BH47" s="327"/>
      <c r="BI47" s="327"/>
      <c r="BJ47" s="327"/>
      <c r="BK47" s="327"/>
      <c r="BL47" s="327"/>
      <c r="BM47" s="327"/>
      <c r="BN47" s="327"/>
      <c r="BO47" s="680"/>
      <c r="BP47" s="681"/>
      <c r="BQ47" s="681"/>
      <c r="BR47" s="681"/>
      <c r="BS47" s="681"/>
      <c r="BT47" s="684"/>
      <c r="BU47" s="680"/>
      <c r="BV47" s="681"/>
      <c r="BW47" s="681"/>
      <c r="BX47" s="681"/>
      <c r="BY47" s="681"/>
      <c r="BZ47" s="684"/>
      <c r="CA47" s="99"/>
      <c r="CB47" s="586"/>
      <c r="CC47" s="586"/>
      <c r="CD47" s="586"/>
      <c r="CE47" s="586"/>
      <c r="CF47" s="586"/>
      <c r="CG47" s="586"/>
      <c r="CH47" s="586"/>
      <c r="CI47" s="586"/>
      <c r="CJ47" s="586"/>
      <c r="CK47" s="586"/>
      <c r="CL47" s="586"/>
      <c r="CM47" s="586"/>
      <c r="CN47" s="586"/>
      <c r="CO47" s="586"/>
      <c r="CP47" s="586"/>
      <c r="CQ47" s="586"/>
      <c r="CR47" s="586"/>
      <c r="CS47" s="112"/>
      <c r="CT47" s="98"/>
    </row>
    <row r="48" spans="1:98" ht="10.5" customHeight="1">
      <c r="A48" s="633"/>
      <c r="B48" s="686">
        <v>15</v>
      </c>
      <c r="C48" s="687"/>
      <c r="D48" s="687"/>
      <c r="E48" s="687"/>
      <c r="F48" s="688"/>
      <c r="G48" s="113"/>
      <c r="H48" s="662" t="str">
        <f>IFERROR(VLOOKUP(VLOOKUP(B48,natu,3,0),buin,8,0),"")</f>
        <v/>
      </c>
      <c r="I48" s="662"/>
      <c r="J48" s="662"/>
      <c r="K48" s="662"/>
      <c r="L48" s="662"/>
      <c r="M48" s="662"/>
      <c r="N48" s="662"/>
      <c r="O48" s="662"/>
      <c r="P48" s="662"/>
      <c r="Q48" s="662"/>
      <c r="R48" s="662"/>
      <c r="S48" s="662"/>
      <c r="T48" s="662"/>
      <c r="U48" s="662"/>
      <c r="V48" s="662"/>
      <c r="W48" s="662"/>
      <c r="X48" s="662"/>
      <c r="Y48" s="114"/>
      <c r="Z48" s="663" t="str">
        <f>IFERROR(VLOOKUP(VLOOKUP(B48,natu,3,0),buin,3,0),"")</f>
        <v/>
      </c>
      <c r="AA48" s="664"/>
      <c r="AB48" s="664"/>
      <c r="AC48" s="664"/>
      <c r="AD48" s="644" t="str">
        <f>IFERROR(VLOOKUP(VLOOKUP(B48,natu,3,0),buin,7,0),"")</f>
        <v/>
      </c>
      <c r="AE48" s="645"/>
      <c r="AF48" s="645"/>
      <c r="AG48" s="645"/>
      <c r="AH48" s="645"/>
      <c r="AI48" s="645"/>
      <c r="AJ48" s="645"/>
      <c r="AK48" s="645"/>
      <c r="AL48" s="645"/>
      <c r="AM48" s="645"/>
      <c r="AN48" s="645"/>
      <c r="AO48" s="645"/>
      <c r="AP48" s="645"/>
      <c r="AQ48" s="645"/>
      <c r="AR48" s="646"/>
      <c r="AS48" s="653" t="str">
        <f>IFERROR(VLOOKUP(VLOOKUP(B48,natu,3,0),buin,6,0),"")</f>
        <v/>
      </c>
      <c r="AT48" s="654"/>
      <c r="AU48" s="654"/>
      <c r="AV48" s="654"/>
      <c r="AW48" s="654"/>
      <c r="AX48" s="654"/>
      <c r="AY48" s="654"/>
      <c r="AZ48" s="654"/>
      <c r="BA48" s="654"/>
      <c r="BB48" s="655"/>
      <c r="BC48" s="327"/>
      <c r="BD48" s="327"/>
      <c r="BE48" s="327"/>
      <c r="BF48" s="327"/>
      <c r="BG48" s="327"/>
      <c r="BH48" s="327"/>
      <c r="BI48" s="327"/>
      <c r="BJ48" s="327"/>
      <c r="BK48" s="327"/>
      <c r="BL48" s="327"/>
      <c r="BM48" s="327"/>
      <c r="BN48" s="327"/>
      <c r="BO48" s="676" t="s">
        <v>226</v>
      </c>
      <c r="BP48" s="677"/>
      <c r="BQ48" s="677"/>
      <c r="BR48" s="677" t="s">
        <v>227</v>
      </c>
      <c r="BS48" s="677"/>
      <c r="BT48" s="682"/>
      <c r="BU48" s="676" t="s">
        <v>226</v>
      </c>
      <c r="BV48" s="677"/>
      <c r="BW48" s="677"/>
      <c r="BX48" s="677" t="s">
        <v>227</v>
      </c>
      <c r="BY48" s="677"/>
      <c r="BZ48" s="682"/>
      <c r="CA48" s="104"/>
      <c r="CB48" s="685" t="str">
        <f>IFERROR(VLOOKUP(VLOOKUP(B48,natu,3,0),buin,9,0),"")</f>
        <v/>
      </c>
      <c r="CC48" s="685"/>
      <c r="CD48" s="685"/>
      <c r="CE48" s="685"/>
      <c r="CF48" s="685"/>
      <c r="CG48" s="685"/>
      <c r="CH48" s="685"/>
      <c r="CI48" s="685"/>
      <c r="CJ48" s="685"/>
      <c r="CK48" s="685"/>
      <c r="CL48" s="685"/>
      <c r="CM48" s="685"/>
      <c r="CN48" s="685"/>
      <c r="CO48" s="685"/>
      <c r="CP48" s="685"/>
      <c r="CQ48" s="685"/>
      <c r="CR48" s="685"/>
      <c r="CS48" s="105"/>
      <c r="CT48" s="693" t="s">
        <v>230</v>
      </c>
    </row>
    <row r="49" spans="1:98" ht="8.25" customHeight="1">
      <c r="A49" s="633"/>
      <c r="B49" s="689"/>
      <c r="C49" s="690"/>
      <c r="D49" s="690"/>
      <c r="E49" s="690"/>
      <c r="F49" s="691"/>
      <c r="G49" s="115"/>
      <c r="H49" s="673" t="str">
        <f>IFERROR(VLOOKUP(VLOOKUP(B48,natu,3,0),buin,2,0),"")</f>
        <v/>
      </c>
      <c r="I49" s="673"/>
      <c r="J49" s="673"/>
      <c r="K49" s="673"/>
      <c r="L49" s="673"/>
      <c r="M49" s="673"/>
      <c r="N49" s="673"/>
      <c r="O49" s="673"/>
      <c r="P49" s="673"/>
      <c r="Q49" s="673"/>
      <c r="R49" s="673"/>
      <c r="S49" s="673"/>
      <c r="T49" s="673"/>
      <c r="U49" s="673"/>
      <c r="V49" s="673"/>
      <c r="W49" s="673"/>
      <c r="X49" s="673"/>
      <c r="Y49" s="116"/>
      <c r="Z49" s="663"/>
      <c r="AA49" s="664"/>
      <c r="AB49" s="664"/>
      <c r="AC49" s="664"/>
      <c r="AD49" s="647"/>
      <c r="AE49" s="648"/>
      <c r="AF49" s="648"/>
      <c r="AG49" s="648"/>
      <c r="AH49" s="648"/>
      <c r="AI49" s="648"/>
      <c r="AJ49" s="648"/>
      <c r="AK49" s="648"/>
      <c r="AL49" s="648"/>
      <c r="AM49" s="648"/>
      <c r="AN49" s="648"/>
      <c r="AO49" s="648"/>
      <c r="AP49" s="648"/>
      <c r="AQ49" s="648"/>
      <c r="AR49" s="649"/>
      <c r="AS49" s="656"/>
      <c r="AT49" s="657"/>
      <c r="AU49" s="657"/>
      <c r="AV49" s="657"/>
      <c r="AW49" s="657"/>
      <c r="AX49" s="657"/>
      <c r="AY49" s="657"/>
      <c r="AZ49" s="657"/>
      <c r="BA49" s="657"/>
      <c r="BB49" s="658"/>
      <c r="BC49" s="327"/>
      <c r="BD49" s="327"/>
      <c r="BE49" s="327"/>
      <c r="BF49" s="327"/>
      <c r="BG49" s="327"/>
      <c r="BH49" s="327"/>
      <c r="BI49" s="327"/>
      <c r="BJ49" s="327"/>
      <c r="BK49" s="327"/>
      <c r="BL49" s="327"/>
      <c r="BM49" s="327"/>
      <c r="BN49" s="327"/>
      <c r="BO49" s="678"/>
      <c r="BP49" s="679"/>
      <c r="BQ49" s="679"/>
      <c r="BR49" s="679"/>
      <c r="BS49" s="679"/>
      <c r="BT49" s="683"/>
      <c r="BU49" s="678"/>
      <c r="BV49" s="679"/>
      <c r="BW49" s="679"/>
      <c r="BX49" s="679"/>
      <c r="BY49" s="679"/>
      <c r="BZ49" s="683"/>
      <c r="CA49" s="108"/>
      <c r="CB49" s="675" t="str">
        <f>IFERROR(VLOOKUP(VLOOKUP(B48,natu,3,0),buin,4,0),"")</f>
        <v/>
      </c>
      <c r="CC49" s="675"/>
      <c r="CD49" s="675"/>
      <c r="CE49" s="675"/>
      <c r="CF49" s="675"/>
      <c r="CG49" s="675"/>
      <c r="CH49" s="675"/>
      <c r="CI49" s="675"/>
      <c r="CJ49" s="675"/>
      <c r="CK49" s="675"/>
      <c r="CL49" s="675"/>
      <c r="CM49" s="675"/>
      <c r="CN49" s="675"/>
      <c r="CO49" s="675"/>
      <c r="CP49" s="675"/>
      <c r="CQ49" s="675"/>
      <c r="CR49" s="675"/>
      <c r="CS49" s="109"/>
      <c r="CT49" s="693"/>
    </row>
    <row r="50" spans="1:98" ht="14.25" customHeight="1">
      <c r="A50" s="633"/>
      <c r="B50" s="638" t="s">
        <v>229</v>
      </c>
      <c r="C50" s="639"/>
      <c r="D50" s="639"/>
      <c r="E50" s="639"/>
      <c r="F50" s="692"/>
      <c r="G50" s="99"/>
      <c r="H50" s="674"/>
      <c r="I50" s="674"/>
      <c r="J50" s="674"/>
      <c r="K50" s="674"/>
      <c r="L50" s="674"/>
      <c r="M50" s="674"/>
      <c r="N50" s="674"/>
      <c r="O50" s="674"/>
      <c r="P50" s="674"/>
      <c r="Q50" s="674"/>
      <c r="R50" s="674"/>
      <c r="S50" s="674"/>
      <c r="T50" s="674"/>
      <c r="U50" s="674"/>
      <c r="V50" s="674"/>
      <c r="W50" s="674"/>
      <c r="X50" s="674"/>
      <c r="Y50" s="101"/>
      <c r="Z50" s="663"/>
      <c r="AA50" s="664"/>
      <c r="AB50" s="664"/>
      <c r="AC50" s="664"/>
      <c r="AD50" s="650"/>
      <c r="AE50" s="651"/>
      <c r="AF50" s="651"/>
      <c r="AG50" s="651"/>
      <c r="AH50" s="651"/>
      <c r="AI50" s="651"/>
      <c r="AJ50" s="651"/>
      <c r="AK50" s="651"/>
      <c r="AL50" s="651"/>
      <c r="AM50" s="651"/>
      <c r="AN50" s="651"/>
      <c r="AO50" s="651"/>
      <c r="AP50" s="651"/>
      <c r="AQ50" s="651"/>
      <c r="AR50" s="652"/>
      <c r="AS50" s="659"/>
      <c r="AT50" s="660"/>
      <c r="AU50" s="660"/>
      <c r="AV50" s="660"/>
      <c r="AW50" s="660"/>
      <c r="AX50" s="660"/>
      <c r="AY50" s="660"/>
      <c r="AZ50" s="660"/>
      <c r="BA50" s="660"/>
      <c r="BB50" s="661"/>
      <c r="BC50" s="327"/>
      <c r="BD50" s="327"/>
      <c r="BE50" s="327"/>
      <c r="BF50" s="327"/>
      <c r="BG50" s="327"/>
      <c r="BH50" s="327"/>
      <c r="BI50" s="327"/>
      <c r="BJ50" s="327"/>
      <c r="BK50" s="327"/>
      <c r="BL50" s="327"/>
      <c r="BM50" s="327"/>
      <c r="BN50" s="327"/>
      <c r="BO50" s="680"/>
      <c r="BP50" s="681"/>
      <c r="BQ50" s="681"/>
      <c r="BR50" s="681"/>
      <c r="BS50" s="681"/>
      <c r="BT50" s="684"/>
      <c r="BU50" s="680"/>
      <c r="BV50" s="681"/>
      <c r="BW50" s="681"/>
      <c r="BX50" s="681"/>
      <c r="BY50" s="681"/>
      <c r="BZ50" s="684"/>
      <c r="CA50" s="99"/>
      <c r="CB50" s="586"/>
      <c r="CC50" s="586"/>
      <c r="CD50" s="586"/>
      <c r="CE50" s="586"/>
      <c r="CF50" s="586"/>
      <c r="CG50" s="586"/>
      <c r="CH50" s="586"/>
      <c r="CI50" s="586"/>
      <c r="CJ50" s="586"/>
      <c r="CK50" s="586"/>
      <c r="CL50" s="586"/>
      <c r="CM50" s="586"/>
      <c r="CN50" s="586"/>
      <c r="CO50" s="586"/>
      <c r="CP50" s="586"/>
      <c r="CQ50" s="586"/>
      <c r="CR50" s="586"/>
      <c r="CS50" s="112"/>
      <c r="CT50" s="693"/>
    </row>
    <row r="51" spans="1:98" ht="10.5" customHeight="1">
      <c r="A51" s="633"/>
      <c r="B51" s="686">
        <v>16</v>
      </c>
      <c r="C51" s="687"/>
      <c r="D51" s="687"/>
      <c r="E51" s="687"/>
      <c r="F51" s="688"/>
      <c r="G51" s="113"/>
      <c r="H51" s="662" t="str">
        <f>IFERROR(VLOOKUP(VLOOKUP(B51,natu,3,0),buin,8,0),"")</f>
        <v/>
      </c>
      <c r="I51" s="662"/>
      <c r="J51" s="662"/>
      <c r="K51" s="662"/>
      <c r="L51" s="662"/>
      <c r="M51" s="662"/>
      <c r="N51" s="662"/>
      <c r="O51" s="662"/>
      <c r="P51" s="662"/>
      <c r="Q51" s="662"/>
      <c r="R51" s="662"/>
      <c r="S51" s="662"/>
      <c r="T51" s="662"/>
      <c r="U51" s="662"/>
      <c r="V51" s="662"/>
      <c r="W51" s="662"/>
      <c r="X51" s="662"/>
      <c r="Y51" s="114"/>
      <c r="Z51" s="663" t="str">
        <f>IFERROR(VLOOKUP(VLOOKUP(B51,natu,3,0),buin,3,0),"")</f>
        <v/>
      </c>
      <c r="AA51" s="664"/>
      <c r="AB51" s="664"/>
      <c r="AC51" s="664"/>
      <c r="AD51" s="644" t="str">
        <f>IFERROR(VLOOKUP(VLOOKUP(B51,natu,3,0),buin,7,0),"")</f>
        <v/>
      </c>
      <c r="AE51" s="645"/>
      <c r="AF51" s="645"/>
      <c r="AG51" s="645"/>
      <c r="AH51" s="645"/>
      <c r="AI51" s="645"/>
      <c r="AJ51" s="645"/>
      <c r="AK51" s="645"/>
      <c r="AL51" s="645"/>
      <c r="AM51" s="645"/>
      <c r="AN51" s="645"/>
      <c r="AO51" s="645"/>
      <c r="AP51" s="645"/>
      <c r="AQ51" s="645"/>
      <c r="AR51" s="646"/>
      <c r="AS51" s="653" t="str">
        <f>IFERROR(VLOOKUP(VLOOKUP(B51,natu,3,0),buin,6,0),"")</f>
        <v/>
      </c>
      <c r="AT51" s="654"/>
      <c r="AU51" s="654"/>
      <c r="AV51" s="654"/>
      <c r="AW51" s="654"/>
      <c r="AX51" s="654"/>
      <c r="AY51" s="654"/>
      <c r="AZ51" s="654"/>
      <c r="BA51" s="654"/>
      <c r="BB51" s="655"/>
      <c r="BC51" s="327"/>
      <c r="BD51" s="327"/>
      <c r="BE51" s="327"/>
      <c r="BF51" s="327"/>
      <c r="BG51" s="327"/>
      <c r="BH51" s="327"/>
      <c r="BI51" s="327"/>
      <c r="BJ51" s="327"/>
      <c r="BK51" s="327"/>
      <c r="BL51" s="327"/>
      <c r="BM51" s="327"/>
      <c r="BN51" s="327"/>
      <c r="BO51" s="676" t="s">
        <v>226</v>
      </c>
      <c r="BP51" s="677"/>
      <c r="BQ51" s="677"/>
      <c r="BR51" s="677" t="s">
        <v>227</v>
      </c>
      <c r="BS51" s="677"/>
      <c r="BT51" s="682"/>
      <c r="BU51" s="676" t="s">
        <v>226</v>
      </c>
      <c r="BV51" s="677"/>
      <c r="BW51" s="677"/>
      <c r="BX51" s="677" t="s">
        <v>227</v>
      </c>
      <c r="BY51" s="677"/>
      <c r="BZ51" s="682"/>
      <c r="CA51" s="104"/>
      <c r="CB51" s="685" t="str">
        <f>IFERROR(VLOOKUP(VLOOKUP(B51,natu,3,0),buin,9,0),"")</f>
        <v/>
      </c>
      <c r="CC51" s="685"/>
      <c r="CD51" s="685"/>
      <c r="CE51" s="685"/>
      <c r="CF51" s="685"/>
      <c r="CG51" s="685"/>
      <c r="CH51" s="685"/>
      <c r="CI51" s="685"/>
      <c r="CJ51" s="685"/>
      <c r="CK51" s="685"/>
      <c r="CL51" s="685"/>
      <c r="CM51" s="685"/>
      <c r="CN51" s="685"/>
      <c r="CO51" s="685"/>
      <c r="CP51" s="685"/>
      <c r="CQ51" s="685"/>
      <c r="CR51" s="685"/>
      <c r="CS51" s="105"/>
      <c r="CT51" s="693"/>
    </row>
    <row r="52" spans="1:98" ht="8.25" customHeight="1">
      <c r="A52" s="633"/>
      <c r="B52" s="689"/>
      <c r="C52" s="690"/>
      <c r="D52" s="690"/>
      <c r="E52" s="690"/>
      <c r="F52" s="691"/>
      <c r="G52" s="115"/>
      <c r="H52" s="673" t="str">
        <f>IFERROR(VLOOKUP(VLOOKUP(B51,natu,3,0),buin,2,0),"")</f>
        <v/>
      </c>
      <c r="I52" s="673"/>
      <c r="J52" s="673"/>
      <c r="K52" s="673"/>
      <c r="L52" s="673"/>
      <c r="M52" s="673"/>
      <c r="N52" s="673"/>
      <c r="O52" s="673"/>
      <c r="P52" s="673"/>
      <c r="Q52" s="673"/>
      <c r="R52" s="673"/>
      <c r="S52" s="673"/>
      <c r="T52" s="673"/>
      <c r="U52" s="673"/>
      <c r="V52" s="673"/>
      <c r="W52" s="673"/>
      <c r="X52" s="673"/>
      <c r="Y52" s="116"/>
      <c r="Z52" s="663"/>
      <c r="AA52" s="664"/>
      <c r="AB52" s="664"/>
      <c r="AC52" s="664"/>
      <c r="AD52" s="647"/>
      <c r="AE52" s="648"/>
      <c r="AF52" s="648"/>
      <c r="AG52" s="648"/>
      <c r="AH52" s="648"/>
      <c r="AI52" s="648"/>
      <c r="AJ52" s="648"/>
      <c r="AK52" s="648"/>
      <c r="AL52" s="648"/>
      <c r="AM52" s="648"/>
      <c r="AN52" s="648"/>
      <c r="AO52" s="648"/>
      <c r="AP52" s="648"/>
      <c r="AQ52" s="648"/>
      <c r="AR52" s="649"/>
      <c r="AS52" s="656"/>
      <c r="AT52" s="657"/>
      <c r="AU52" s="657"/>
      <c r="AV52" s="657"/>
      <c r="AW52" s="657"/>
      <c r="AX52" s="657"/>
      <c r="AY52" s="657"/>
      <c r="AZ52" s="657"/>
      <c r="BA52" s="657"/>
      <c r="BB52" s="658"/>
      <c r="BC52" s="327"/>
      <c r="BD52" s="327"/>
      <c r="BE52" s="327"/>
      <c r="BF52" s="327"/>
      <c r="BG52" s="327"/>
      <c r="BH52" s="327"/>
      <c r="BI52" s="327"/>
      <c r="BJ52" s="327"/>
      <c r="BK52" s="327"/>
      <c r="BL52" s="327"/>
      <c r="BM52" s="327"/>
      <c r="BN52" s="327"/>
      <c r="BO52" s="678"/>
      <c r="BP52" s="679"/>
      <c r="BQ52" s="679"/>
      <c r="BR52" s="679"/>
      <c r="BS52" s="679"/>
      <c r="BT52" s="683"/>
      <c r="BU52" s="678"/>
      <c r="BV52" s="679"/>
      <c r="BW52" s="679"/>
      <c r="BX52" s="679"/>
      <c r="BY52" s="679"/>
      <c r="BZ52" s="683"/>
      <c r="CA52" s="108"/>
      <c r="CB52" s="675" t="str">
        <f>IFERROR(VLOOKUP(VLOOKUP(B51,natu,3,0),buin,4,0),"")</f>
        <v/>
      </c>
      <c r="CC52" s="675"/>
      <c r="CD52" s="675"/>
      <c r="CE52" s="675"/>
      <c r="CF52" s="675"/>
      <c r="CG52" s="675"/>
      <c r="CH52" s="675"/>
      <c r="CI52" s="675"/>
      <c r="CJ52" s="675"/>
      <c r="CK52" s="675"/>
      <c r="CL52" s="675"/>
      <c r="CM52" s="675"/>
      <c r="CN52" s="675"/>
      <c r="CO52" s="675"/>
      <c r="CP52" s="675"/>
      <c r="CQ52" s="675"/>
      <c r="CR52" s="675"/>
      <c r="CS52" s="109"/>
      <c r="CT52" s="693"/>
    </row>
    <row r="53" spans="1:98" ht="14.25" customHeight="1">
      <c r="A53" s="633"/>
      <c r="B53" s="638" t="s">
        <v>229</v>
      </c>
      <c r="C53" s="639"/>
      <c r="D53" s="639"/>
      <c r="E53" s="639"/>
      <c r="F53" s="692"/>
      <c r="G53" s="99"/>
      <c r="H53" s="674"/>
      <c r="I53" s="674"/>
      <c r="J53" s="674"/>
      <c r="K53" s="674"/>
      <c r="L53" s="674"/>
      <c r="M53" s="674"/>
      <c r="N53" s="674"/>
      <c r="O53" s="674"/>
      <c r="P53" s="674"/>
      <c r="Q53" s="674"/>
      <c r="R53" s="674"/>
      <c r="S53" s="674"/>
      <c r="T53" s="674"/>
      <c r="U53" s="674"/>
      <c r="V53" s="674"/>
      <c r="W53" s="674"/>
      <c r="X53" s="674"/>
      <c r="Y53" s="101"/>
      <c r="Z53" s="663"/>
      <c r="AA53" s="664"/>
      <c r="AB53" s="664"/>
      <c r="AC53" s="664"/>
      <c r="AD53" s="650"/>
      <c r="AE53" s="651"/>
      <c r="AF53" s="651"/>
      <c r="AG53" s="651"/>
      <c r="AH53" s="651"/>
      <c r="AI53" s="651"/>
      <c r="AJ53" s="651"/>
      <c r="AK53" s="651"/>
      <c r="AL53" s="651"/>
      <c r="AM53" s="651"/>
      <c r="AN53" s="651"/>
      <c r="AO53" s="651"/>
      <c r="AP53" s="651"/>
      <c r="AQ53" s="651"/>
      <c r="AR53" s="652"/>
      <c r="AS53" s="659"/>
      <c r="AT53" s="660"/>
      <c r="AU53" s="660"/>
      <c r="AV53" s="660"/>
      <c r="AW53" s="660"/>
      <c r="AX53" s="660"/>
      <c r="AY53" s="660"/>
      <c r="AZ53" s="660"/>
      <c r="BA53" s="660"/>
      <c r="BB53" s="661"/>
      <c r="BC53" s="327"/>
      <c r="BD53" s="327"/>
      <c r="BE53" s="327"/>
      <c r="BF53" s="327"/>
      <c r="BG53" s="327"/>
      <c r="BH53" s="327"/>
      <c r="BI53" s="327"/>
      <c r="BJ53" s="327"/>
      <c r="BK53" s="327"/>
      <c r="BL53" s="327"/>
      <c r="BM53" s="327"/>
      <c r="BN53" s="327"/>
      <c r="BO53" s="680"/>
      <c r="BP53" s="681"/>
      <c r="BQ53" s="681"/>
      <c r="BR53" s="681"/>
      <c r="BS53" s="681"/>
      <c r="BT53" s="684"/>
      <c r="BU53" s="680"/>
      <c r="BV53" s="681"/>
      <c r="BW53" s="681"/>
      <c r="BX53" s="681"/>
      <c r="BY53" s="681"/>
      <c r="BZ53" s="684"/>
      <c r="CA53" s="99"/>
      <c r="CB53" s="586"/>
      <c r="CC53" s="586"/>
      <c r="CD53" s="586"/>
      <c r="CE53" s="586"/>
      <c r="CF53" s="586"/>
      <c r="CG53" s="586"/>
      <c r="CH53" s="586"/>
      <c r="CI53" s="586"/>
      <c r="CJ53" s="586"/>
      <c r="CK53" s="586"/>
      <c r="CL53" s="586"/>
      <c r="CM53" s="586"/>
      <c r="CN53" s="586"/>
      <c r="CO53" s="586"/>
      <c r="CP53" s="586"/>
      <c r="CQ53" s="586"/>
      <c r="CR53" s="586"/>
      <c r="CS53" s="112"/>
      <c r="CT53" s="693"/>
    </row>
    <row r="54" spans="1:98" ht="10.5" customHeight="1">
      <c r="A54" s="633"/>
      <c r="B54" s="686">
        <v>17</v>
      </c>
      <c r="C54" s="687"/>
      <c r="D54" s="687"/>
      <c r="E54" s="687"/>
      <c r="F54" s="688"/>
      <c r="G54" s="113"/>
      <c r="H54" s="662" t="str">
        <f>IFERROR(VLOOKUP(VLOOKUP(B54,natu,3,0),buin,8,0),"")</f>
        <v/>
      </c>
      <c r="I54" s="662"/>
      <c r="J54" s="662"/>
      <c r="K54" s="662"/>
      <c r="L54" s="662"/>
      <c r="M54" s="662"/>
      <c r="N54" s="662"/>
      <c r="O54" s="662"/>
      <c r="P54" s="662"/>
      <c r="Q54" s="662"/>
      <c r="R54" s="662"/>
      <c r="S54" s="662"/>
      <c r="T54" s="662"/>
      <c r="U54" s="662"/>
      <c r="V54" s="662"/>
      <c r="W54" s="662"/>
      <c r="X54" s="662"/>
      <c r="Y54" s="114"/>
      <c r="Z54" s="663" t="str">
        <f>IFERROR(VLOOKUP(VLOOKUP(B54,natu,3,0),buin,3,0),"")</f>
        <v/>
      </c>
      <c r="AA54" s="664"/>
      <c r="AB54" s="664"/>
      <c r="AC54" s="664"/>
      <c r="AD54" s="644" t="str">
        <f>IFERROR(VLOOKUP(VLOOKUP(B54,natu,3,0),buin,7,0),"")</f>
        <v/>
      </c>
      <c r="AE54" s="645"/>
      <c r="AF54" s="645"/>
      <c r="AG54" s="645"/>
      <c r="AH54" s="645"/>
      <c r="AI54" s="645"/>
      <c r="AJ54" s="645"/>
      <c r="AK54" s="645"/>
      <c r="AL54" s="645"/>
      <c r="AM54" s="645"/>
      <c r="AN54" s="645"/>
      <c r="AO54" s="645"/>
      <c r="AP54" s="645"/>
      <c r="AQ54" s="645"/>
      <c r="AR54" s="646"/>
      <c r="AS54" s="653" t="str">
        <f>IFERROR(VLOOKUP(VLOOKUP(B54,natu,3,0),buin,6,0),"")</f>
        <v/>
      </c>
      <c r="AT54" s="654"/>
      <c r="AU54" s="654"/>
      <c r="AV54" s="654"/>
      <c r="AW54" s="654"/>
      <c r="AX54" s="654"/>
      <c r="AY54" s="654"/>
      <c r="AZ54" s="654"/>
      <c r="BA54" s="654"/>
      <c r="BB54" s="655"/>
      <c r="BC54" s="327"/>
      <c r="BD54" s="327"/>
      <c r="BE54" s="327"/>
      <c r="BF54" s="327"/>
      <c r="BG54" s="327"/>
      <c r="BH54" s="327"/>
      <c r="BI54" s="327"/>
      <c r="BJ54" s="327"/>
      <c r="BK54" s="327"/>
      <c r="BL54" s="327"/>
      <c r="BM54" s="327"/>
      <c r="BN54" s="327"/>
      <c r="BO54" s="676" t="s">
        <v>226</v>
      </c>
      <c r="BP54" s="677"/>
      <c r="BQ54" s="677"/>
      <c r="BR54" s="677" t="s">
        <v>227</v>
      </c>
      <c r="BS54" s="677"/>
      <c r="BT54" s="682"/>
      <c r="BU54" s="676" t="s">
        <v>226</v>
      </c>
      <c r="BV54" s="677"/>
      <c r="BW54" s="677"/>
      <c r="BX54" s="677" t="s">
        <v>227</v>
      </c>
      <c r="BY54" s="677"/>
      <c r="BZ54" s="682"/>
      <c r="CA54" s="104"/>
      <c r="CB54" s="685" t="str">
        <f>IFERROR(VLOOKUP(VLOOKUP(B54,natu,3,0),buin,9,0),"")</f>
        <v/>
      </c>
      <c r="CC54" s="685"/>
      <c r="CD54" s="685"/>
      <c r="CE54" s="685"/>
      <c r="CF54" s="685"/>
      <c r="CG54" s="685"/>
      <c r="CH54" s="685"/>
      <c r="CI54" s="685"/>
      <c r="CJ54" s="685"/>
      <c r="CK54" s="685"/>
      <c r="CL54" s="685"/>
      <c r="CM54" s="685"/>
      <c r="CN54" s="685"/>
      <c r="CO54" s="685"/>
      <c r="CP54" s="685"/>
      <c r="CQ54" s="685"/>
      <c r="CR54" s="685"/>
      <c r="CS54" s="105"/>
      <c r="CT54" s="693"/>
    </row>
    <row r="55" spans="1:98" ht="8.25" customHeight="1">
      <c r="A55" s="633"/>
      <c r="B55" s="689"/>
      <c r="C55" s="690"/>
      <c r="D55" s="690"/>
      <c r="E55" s="690"/>
      <c r="F55" s="691"/>
      <c r="G55" s="115"/>
      <c r="H55" s="673" t="str">
        <f>IFERROR(VLOOKUP(VLOOKUP(B54,natu,3,0),buin,2,0),"")</f>
        <v/>
      </c>
      <c r="I55" s="673"/>
      <c r="J55" s="673"/>
      <c r="K55" s="673"/>
      <c r="L55" s="673"/>
      <c r="M55" s="673"/>
      <c r="N55" s="673"/>
      <c r="O55" s="673"/>
      <c r="P55" s="673"/>
      <c r="Q55" s="673"/>
      <c r="R55" s="673"/>
      <c r="S55" s="673"/>
      <c r="T55" s="673"/>
      <c r="U55" s="673"/>
      <c r="V55" s="673"/>
      <c r="W55" s="673"/>
      <c r="X55" s="673"/>
      <c r="Y55" s="116"/>
      <c r="Z55" s="663"/>
      <c r="AA55" s="664"/>
      <c r="AB55" s="664"/>
      <c r="AC55" s="664"/>
      <c r="AD55" s="647"/>
      <c r="AE55" s="648"/>
      <c r="AF55" s="648"/>
      <c r="AG55" s="648"/>
      <c r="AH55" s="648"/>
      <c r="AI55" s="648"/>
      <c r="AJ55" s="648"/>
      <c r="AK55" s="648"/>
      <c r="AL55" s="648"/>
      <c r="AM55" s="648"/>
      <c r="AN55" s="648"/>
      <c r="AO55" s="648"/>
      <c r="AP55" s="648"/>
      <c r="AQ55" s="648"/>
      <c r="AR55" s="649"/>
      <c r="AS55" s="656"/>
      <c r="AT55" s="657"/>
      <c r="AU55" s="657"/>
      <c r="AV55" s="657"/>
      <c r="AW55" s="657"/>
      <c r="AX55" s="657"/>
      <c r="AY55" s="657"/>
      <c r="AZ55" s="657"/>
      <c r="BA55" s="657"/>
      <c r="BB55" s="658"/>
      <c r="BC55" s="327"/>
      <c r="BD55" s="327"/>
      <c r="BE55" s="327"/>
      <c r="BF55" s="327"/>
      <c r="BG55" s="327"/>
      <c r="BH55" s="327"/>
      <c r="BI55" s="327"/>
      <c r="BJ55" s="327"/>
      <c r="BK55" s="327"/>
      <c r="BL55" s="327"/>
      <c r="BM55" s="327"/>
      <c r="BN55" s="327"/>
      <c r="BO55" s="678"/>
      <c r="BP55" s="679"/>
      <c r="BQ55" s="679"/>
      <c r="BR55" s="679"/>
      <c r="BS55" s="679"/>
      <c r="BT55" s="683"/>
      <c r="BU55" s="678"/>
      <c r="BV55" s="679"/>
      <c r="BW55" s="679"/>
      <c r="BX55" s="679"/>
      <c r="BY55" s="679"/>
      <c r="BZ55" s="683"/>
      <c r="CA55" s="108"/>
      <c r="CB55" s="675" t="str">
        <f>IFERROR(VLOOKUP(VLOOKUP(B54,natu,3,0),buin,4,0),"")</f>
        <v/>
      </c>
      <c r="CC55" s="675"/>
      <c r="CD55" s="675"/>
      <c r="CE55" s="675"/>
      <c r="CF55" s="675"/>
      <c r="CG55" s="675"/>
      <c r="CH55" s="675"/>
      <c r="CI55" s="675"/>
      <c r="CJ55" s="675"/>
      <c r="CK55" s="675"/>
      <c r="CL55" s="675"/>
      <c r="CM55" s="675"/>
      <c r="CN55" s="675"/>
      <c r="CO55" s="675"/>
      <c r="CP55" s="675"/>
      <c r="CQ55" s="675"/>
      <c r="CR55" s="675"/>
      <c r="CS55" s="109"/>
      <c r="CT55" s="693"/>
    </row>
    <row r="56" spans="1:98" ht="14.25" customHeight="1">
      <c r="A56" s="633"/>
      <c r="B56" s="638" t="s">
        <v>229</v>
      </c>
      <c r="C56" s="639"/>
      <c r="D56" s="639"/>
      <c r="E56" s="639"/>
      <c r="F56" s="692"/>
      <c r="G56" s="99"/>
      <c r="H56" s="674"/>
      <c r="I56" s="674"/>
      <c r="J56" s="674"/>
      <c r="K56" s="674"/>
      <c r="L56" s="674"/>
      <c r="M56" s="674"/>
      <c r="N56" s="674"/>
      <c r="O56" s="674"/>
      <c r="P56" s="674"/>
      <c r="Q56" s="674"/>
      <c r="R56" s="674"/>
      <c r="S56" s="674"/>
      <c r="T56" s="674"/>
      <c r="U56" s="674"/>
      <c r="V56" s="674"/>
      <c r="W56" s="674"/>
      <c r="X56" s="674"/>
      <c r="Y56" s="101"/>
      <c r="Z56" s="663"/>
      <c r="AA56" s="664"/>
      <c r="AB56" s="664"/>
      <c r="AC56" s="664"/>
      <c r="AD56" s="650"/>
      <c r="AE56" s="651"/>
      <c r="AF56" s="651"/>
      <c r="AG56" s="651"/>
      <c r="AH56" s="651"/>
      <c r="AI56" s="651"/>
      <c r="AJ56" s="651"/>
      <c r="AK56" s="651"/>
      <c r="AL56" s="651"/>
      <c r="AM56" s="651"/>
      <c r="AN56" s="651"/>
      <c r="AO56" s="651"/>
      <c r="AP56" s="651"/>
      <c r="AQ56" s="651"/>
      <c r="AR56" s="652"/>
      <c r="AS56" s="659"/>
      <c r="AT56" s="660"/>
      <c r="AU56" s="660"/>
      <c r="AV56" s="660"/>
      <c r="AW56" s="660"/>
      <c r="AX56" s="660"/>
      <c r="AY56" s="660"/>
      <c r="AZ56" s="660"/>
      <c r="BA56" s="660"/>
      <c r="BB56" s="661"/>
      <c r="BC56" s="327"/>
      <c r="BD56" s="327"/>
      <c r="BE56" s="327"/>
      <c r="BF56" s="327"/>
      <c r="BG56" s="327"/>
      <c r="BH56" s="327"/>
      <c r="BI56" s="327"/>
      <c r="BJ56" s="327"/>
      <c r="BK56" s="327"/>
      <c r="BL56" s="327"/>
      <c r="BM56" s="327"/>
      <c r="BN56" s="327"/>
      <c r="BO56" s="680"/>
      <c r="BP56" s="681"/>
      <c r="BQ56" s="681"/>
      <c r="BR56" s="681"/>
      <c r="BS56" s="681"/>
      <c r="BT56" s="684"/>
      <c r="BU56" s="680"/>
      <c r="BV56" s="681"/>
      <c r="BW56" s="681"/>
      <c r="BX56" s="681"/>
      <c r="BY56" s="681"/>
      <c r="BZ56" s="684"/>
      <c r="CA56" s="99"/>
      <c r="CB56" s="586"/>
      <c r="CC56" s="586"/>
      <c r="CD56" s="586"/>
      <c r="CE56" s="586"/>
      <c r="CF56" s="586"/>
      <c r="CG56" s="586"/>
      <c r="CH56" s="586"/>
      <c r="CI56" s="586"/>
      <c r="CJ56" s="586"/>
      <c r="CK56" s="586"/>
      <c r="CL56" s="586"/>
      <c r="CM56" s="586"/>
      <c r="CN56" s="586"/>
      <c r="CO56" s="586"/>
      <c r="CP56" s="586"/>
      <c r="CQ56" s="586"/>
      <c r="CR56" s="586"/>
      <c r="CS56" s="112"/>
      <c r="CT56" s="693"/>
    </row>
    <row r="57" spans="1:98" ht="10.5" customHeight="1">
      <c r="A57" s="633"/>
      <c r="B57" s="686">
        <v>18</v>
      </c>
      <c r="C57" s="687"/>
      <c r="D57" s="687"/>
      <c r="E57" s="687"/>
      <c r="F57" s="688"/>
      <c r="G57" s="113"/>
      <c r="H57" s="662" t="str">
        <f>IFERROR(VLOOKUP(VLOOKUP(B57,natu,3,0),buin,8,0),"")</f>
        <v/>
      </c>
      <c r="I57" s="662"/>
      <c r="J57" s="662"/>
      <c r="K57" s="662"/>
      <c r="L57" s="662"/>
      <c r="M57" s="662"/>
      <c r="N57" s="662"/>
      <c r="O57" s="662"/>
      <c r="P57" s="662"/>
      <c r="Q57" s="662"/>
      <c r="R57" s="662"/>
      <c r="S57" s="662"/>
      <c r="T57" s="662"/>
      <c r="U57" s="662"/>
      <c r="V57" s="662"/>
      <c r="W57" s="662"/>
      <c r="X57" s="662"/>
      <c r="Y57" s="114"/>
      <c r="Z57" s="663" t="str">
        <f>IFERROR(VLOOKUP(VLOOKUP(B57,natu,3,0),buin,3,0),"")</f>
        <v/>
      </c>
      <c r="AA57" s="664"/>
      <c r="AB57" s="664"/>
      <c r="AC57" s="664"/>
      <c r="AD57" s="644" t="str">
        <f>IFERROR(VLOOKUP(VLOOKUP(B57,natu,3,0),buin,7,0),"")</f>
        <v/>
      </c>
      <c r="AE57" s="645"/>
      <c r="AF57" s="645"/>
      <c r="AG57" s="645"/>
      <c r="AH57" s="645"/>
      <c r="AI57" s="645"/>
      <c r="AJ57" s="645"/>
      <c r="AK57" s="645"/>
      <c r="AL57" s="645"/>
      <c r="AM57" s="645"/>
      <c r="AN57" s="645"/>
      <c r="AO57" s="645"/>
      <c r="AP57" s="645"/>
      <c r="AQ57" s="645"/>
      <c r="AR57" s="646"/>
      <c r="AS57" s="653" t="str">
        <f>IFERROR(VLOOKUP(VLOOKUP(B57,natu,3,0),buin,6,0),"")</f>
        <v/>
      </c>
      <c r="AT57" s="654"/>
      <c r="AU57" s="654"/>
      <c r="AV57" s="654"/>
      <c r="AW57" s="654"/>
      <c r="AX57" s="654"/>
      <c r="AY57" s="654"/>
      <c r="AZ57" s="654"/>
      <c r="BA57" s="654"/>
      <c r="BB57" s="655"/>
      <c r="BC57" s="327"/>
      <c r="BD57" s="327"/>
      <c r="BE57" s="327"/>
      <c r="BF57" s="327"/>
      <c r="BG57" s="327"/>
      <c r="BH57" s="327"/>
      <c r="BI57" s="327"/>
      <c r="BJ57" s="327"/>
      <c r="BK57" s="327"/>
      <c r="BL57" s="327"/>
      <c r="BM57" s="327"/>
      <c r="BN57" s="327"/>
      <c r="BO57" s="676" t="s">
        <v>226</v>
      </c>
      <c r="BP57" s="677"/>
      <c r="BQ57" s="677"/>
      <c r="BR57" s="677" t="s">
        <v>227</v>
      </c>
      <c r="BS57" s="677"/>
      <c r="BT57" s="682"/>
      <c r="BU57" s="676" t="s">
        <v>226</v>
      </c>
      <c r="BV57" s="677"/>
      <c r="BW57" s="677"/>
      <c r="BX57" s="677" t="s">
        <v>227</v>
      </c>
      <c r="BY57" s="677"/>
      <c r="BZ57" s="682"/>
      <c r="CA57" s="104"/>
      <c r="CB57" s="685" t="str">
        <f>IFERROR(VLOOKUP(VLOOKUP(B57,natu,3,0),buin,9,0),"")</f>
        <v/>
      </c>
      <c r="CC57" s="685"/>
      <c r="CD57" s="685"/>
      <c r="CE57" s="685"/>
      <c r="CF57" s="685"/>
      <c r="CG57" s="685"/>
      <c r="CH57" s="685"/>
      <c r="CI57" s="685"/>
      <c r="CJ57" s="685"/>
      <c r="CK57" s="685"/>
      <c r="CL57" s="685"/>
      <c r="CM57" s="685"/>
      <c r="CN57" s="685"/>
      <c r="CO57" s="685"/>
      <c r="CP57" s="685"/>
      <c r="CQ57" s="685"/>
      <c r="CR57" s="685"/>
      <c r="CS57" s="105"/>
      <c r="CT57" s="693"/>
    </row>
    <row r="58" spans="1:98" ht="8.25" customHeight="1">
      <c r="A58" s="633"/>
      <c r="B58" s="689"/>
      <c r="C58" s="690"/>
      <c r="D58" s="690"/>
      <c r="E58" s="690"/>
      <c r="F58" s="691"/>
      <c r="G58" s="115"/>
      <c r="H58" s="673" t="str">
        <f>IFERROR(VLOOKUP(VLOOKUP(B57,natu,3,0),buin,2,0),"")</f>
        <v/>
      </c>
      <c r="I58" s="673"/>
      <c r="J58" s="673"/>
      <c r="K58" s="673"/>
      <c r="L58" s="673"/>
      <c r="M58" s="673"/>
      <c r="N58" s="673"/>
      <c r="O58" s="673"/>
      <c r="P58" s="673"/>
      <c r="Q58" s="673"/>
      <c r="R58" s="673"/>
      <c r="S58" s="673"/>
      <c r="T58" s="673"/>
      <c r="U58" s="673"/>
      <c r="V58" s="673"/>
      <c r="W58" s="673"/>
      <c r="X58" s="673"/>
      <c r="Y58" s="116"/>
      <c r="Z58" s="663"/>
      <c r="AA58" s="664"/>
      <c r="AB58" s="664"/>
      <c r="AC58" s="664"/>
      <c r="AD58" s="647"/>
      <c r="AE58" s="648"/>
      <c r="AF58" s="648"/>
      <c r="AG58" s="648"/>
      <c r="AH58" s="648"/>
      <c r="AI58" s="648"/>
      <c r="AJ58" s="648"/>
      <c r="AK58" s="648"/>
      <c r="AL58" s="648"/>
      <c r="AM58" s="648"/>
      <c r="AN58" s="648"/>
      <c r="AO58" s="648"/>
      <c r="AP58" s="648"/>
      <c r="AQ58" s="648"/>
      <c r="AR58" s="649"/>
      <c r="AS58" s="656"/>
      <c r="AT58" s="657"/>
      <c r="AU58" s="657"/>
      <c r="AV58" s="657"/>
      <c r="AW58" s="657"/>
      <c r="AX58" s="657"/>
      <c r="AY58" s="657"/>
      <c r="AZ58" s="657"/>
      <c r="BA58" s="657"/>
      <c r="BB58" s="658"/>
      <c r="BC58" s="327"/>
      <c r="BD58" s="327"/>
      <c r="BE58" s="327"/>
      <c r="BF58" s="327"/>
      <c r="BG58" s="327"/>
      <c r="BH58" s="327"/>
      <c r="BI58" s="327"/>
      <c r="BJ58" s="327"/>
      <c r="BK58" s="327"/>
      <c r="BL58" s="327"/>
      <c r="BM58" s="327"/>
      <c r="BN58" s="327"/>
      <c r="BO58" s="678"/>
      <c r="BP58" s="679"/>
      <c r="BQ58" s="679"/>
      <c r="BR58" s="679"/>
      <c r="BS58" s="679"/>
      <c r="BT58" s="683"/>
      <c r="BU58" s="678"/>
      <c r="BV58" s="679"/>
      <c r="BW58" s="679"/>
      <c r="BX58" s="679"/>
      <c r="BY58" s="679"/>
      <c r="BZ58" s="683"/>
      <c r="CA58" s="108"/>
      <c r="CB58" s="675" t="str">
        <f>IFERROR(VLOOKUP(VLOOKUP(B57,natu,3,0),buin,4,0),"")</f>
        <v/>
      </c>
      <c r="CC58" s="675"/>
      <c r="CD58" s="675"/>
      <c r="CE58" s="675"/>
      <c r="CF58" s="675"/>
      <c r="CG58" s="675"/>
      <c r="CH58" s="675"/>
      <c r="CI58" s="675"/>
      <c r="CJ58" s="675"/>
      <c r="CK58" s="675"/>
      <c r="CL58" s="675"/>
      <c r="CM58" s="675"/>
      <c r="CN58" s="675"/>
      <c r="CO58" s="675"/>
      <c r="CP58" s="675"/>
      <c r="CQ58" s="675"/>
      <c r="CR58" s="675"/>
      <c r="CS58" s="109"/>
      <c r="CT58" s="693"/>
    </row>
    <row r="59" spans="1:98" ht="14.25" customHeight="1">
      <c r="A59" s="633"/>
      <c r="B59" s="638" t="s">
        <v>229</v>
      </c>
      <c r="C59" s="639"/>
      <c r="D59" s="639"/>
      <c r="E59" s="639"/>
      <c r="F59" s="692"/>
      <c r="G59" s="99"/>
      <c r="H59" s="674"/>
      <c r="I59" s="674"/>
      <c r="J59" s="674"/>
      <c r="K59" s="674"/>
      <c r="L59" s="674"/>
      <c r="M59" s="674"/>
      <c r="N59" s="674"/>
      <c r="O59" s="674"/>
      <c r="P59" s="674"/>
      <c r="Q59" s="674"/>
      <c r="R59" s="674"/>
      <c r="S59" s="674"/>
      <c r="T59" s="674"/>
      <c r="U59" s="674"/>
      <c r="V59" s="674"/>
      <c r="W59" s="674"/>
      <c r="X59" s="674"/>
      <c r="Y59" s="101"/>
      <c r="Z59" s="663"/>
      <c r="AA59" s="664"/>
      <c r="AB59" s="664"/>
      <c r="AC59" s="664"/>
      <c r="AD59" s="650"/>
      <c r="AE59" s="651"/>
      <c r="AF59" s="651"/>
      <c r="AG59" s="651"/>
      <c r="AH59" s="651"/>
      <c r="AI59" s="651"/>
      <c r="AJ59" s="651"/>
      <c r="AK59" s="651"/>
      <c r="AL59" s="651"/>
      <c r="AM59" s="651"/>
      <c r="AN59" s="651"/>
      <c r="AO59" s="651"/>
      <c r="AP59" s="651"/>
      <c r="AQ59" s="651"/>
      <c r="AR59" s="652"/>
      <c r="AS59" s="659"/>
      <c r="AT59" s="660"/>
      <c r="AU59" s="660"/>
      <c r="AV59" s="660"/>
      <c r="AW59" s="660"/>
      <c r="AX59" s="660"/>
      <c r="AY59" s="660"/>
      <c r="AZ59" s="660"/>
      <c r="BA59" s="660"/>
      <c r="BB59" s="661"/>
      <c r="BC59" s="327"/>
      <c r="BD59" s="327"/>
      <c r="BE59" s="327"/>
      <c r="BF59" s="327"/>
      <c r="BG59" s="327"/>
      <c r="BH59" s="327"/>
      <c r="BI59" s="327"/>
      <c r="BJ59" s="327"/>
      <c r="BK59" s="327"/>
      <c r="BL59" s="327"/>
      <c r="BM59" s="327"/>
      <c r="BN59" s="327"/>
      <c r="BO59" s="680"/>
      <c r="BP59" s="681"/>
      <c r="BQ59" s="681"/>
      <c r="BR59" s="681"/>
      <c r="BS59" s="681"/>
      <c r="BT59" s="684"/>
      <c r="BU59" s="680"/>
      <c r="BV59" s="681"/>
      <c r="BW59" s="681"/>
      <c r="BX59" s="681"/>
      <c r="BY59" s="681"/>
      <c r="BZ59" s="684"/>
      <c r="CA59" s="99"/>
      <c r="CB59" s="586"/>
      <c r="CC59" s="586"/>
      <c r="CD59" s="586"/>
      <c r="CE59" s="586"/>
      <c r="CF59" s="586"/>
      <c r="CG59" s="586"/>
      <c r="CH59" s="586"/>
      <c r="CI59" s="586"/>
      <c r="CJ59" s="586"/>
      <c r="CK59" s="586"/>
      <c r="CL59" s="586"/>
      <c r="CM59" s="586"/>
      <c r="CN59" s="586"/>
      <c r="CO59" s="586"/>
      <c r="CP59" s="586"/>
      <c r="CQ59" s="586"/>
      <c r="CR59" s="586"/>
      <c r="CS59" s="112"/>
      <c r="CT59" s="693"/>
    </row>
    <row r="60" spans="1:98" ht="10.5" customHeight="1">
      <c r="A60" s="633"/>
      <c r="B60" s="686">
        <v>19</v>
      </c>
      <c r="C60" s="687"/>
      <c r="D60" s="687"/>
      <c r="E60" s="687"/>
      <c r="F60" s="688"/>
      <c r="G60" s="113"/>
      <c r="H60" s="662" t="str">
        <f>IFERROR(VLOOKUP(VLOOKUP(B60,natu,3,0),buin,8,0),"")</f>
        <v/>
      </c>
      <c r="I60" s="662"/>
      <c r="J60" s="662"/>
      <c r="K60" s="662"/>
      <c r="L60" s="662"/>
      <c r="M60" s="662"/>
      <c r="N60" s="662"/>
      <c r="O60" s="662"/>
      <c r="P60" s="662"/>
      <c r="Q60" s="662"/>
      <c r="R60" s="662"/>
      <c r="S60" s="662"/>
      <c r="T60" s="662"/>
      <c r="U60" s="662"/>
      <c r="V60" s="662"/>
      <c r="W60" s="662"/>
      <c r="X60" s="662"/>
      <c r="Y60" s="114"/>
      <c r="Z60" s="663" t="str">
        <f>IFERROR(VLOOKUP(VLOOKUP(B60,natu,3,0),buin,3,0),"")</f>
        <v/>
      </c>
      <c r="AA60" s="664"/>
      <c r="AB60" s="664"/>
      <c r="AC60" s="664"/>
      <c r="AD60" s="644" t="str">
        <f>IFERROR(VLOOKUP(VLOOKUP(B60,natu,3,0),buin,7,0),"")</f>
        <v/>
      </c>
      <c r="AE60" s="645"/>
      <c r="AF60" s="645"/>
      <c r="AG60" s="645"/>
      <c r="AH60" s="645"/>
      <c r="AI60" s="645"/>
      <c r="AJ60" s="645"/>
      <c r="AK60" s="645"/>
      <c r="AL60" s="645"/>
      <c r="AM60" s="645"/>
      <c r="AN60" s="645"/>
      <c r="AO60" s="645"/>
      <c r="AP60" s="645"/>
      <c r="AQ60" s="645"/>
      <c r="AR60" s="646"/>
      <c r="AS60" s="653" t="str">
        <f>IFERROR(VLOOKUP(VLOOKUP(B60,natu,3,0),buin,6,0),"")</f>
        <v/>
      </c>
      <c r="AT60" s="654"/>
      <c r="AU60" s="654"/>
      <c r="AV60" s="654"/>
      <c r="AW60" s="654"/>
      <c r="AX60" s="654"/>
      <c r="AY60" s="654"/>
      <c r="AZ60" s="654"/>
      <c r="BA60" s="654"/>
      <c r="BB60" s="655"/>
      <c r="BC60" s="327"/>
      <c r="BD60" s="327"/>
      <c r="BE60" s="327"/>
      <c r="BF60" s="327"/>
      <c r="BG60" s="327"/>
      <c r="BH60" s="327"/>
      <c r="BI60" s="327"/>
      <c r="BJ60" s="327"/>
      <c r="BK60" s="327"/>
      <c r="BL60" s="327"/>
      <c r="BM60" s="327"/>
      <c r="BN60" s="327"/>
      <c r="BO60" s="676" t="s">
        <v>226</v>
      </c>
      <c r="BP60" s="677"/>
      <c r="BQ60" s="677"/>
      <c r="BR60" s="677" t="s">
        <v>227</v>
      </c>
      <c r="BS60" s="677"/>
      <c r="BT60" s="682"/>
      <c r="BU60" s="676" t="s">
        <v>226</v>
      </c>
      <c r="BV60" s="677"/>
      <c r="BW60" s="677"/>
      <c r="BX60" s="677" t="s">
        <v>227</v>
      </c>
      <c r="BY60" s="677"/>
      <c r="BZ60" s="682"/>
      <c r="CA60" s="104"/>
      <c r="CB60" s="685" t="str">
        <f>IFERROR(VLOOKUP(VLOOKUP(B60,natu,3,0),buin,9,0),"")</f>
        <v/>
      </c>
      <c r="CC60" s="685"/>
      <c r="CD60" s="685"/>
      <c r="CE60" s="685"/>
      <c r="CF60" s="685"/>
      <c r="CG60" s="685"/>
      <c r="CH60" s="685"/>
      <c r="CI60" s="685"/>
      <c r="CJ60" s="685"/>
      <c r="CK60" s="685"/>
      <c r="CL60" s="685"/>
      <c r="CM60" s="685"/>
      <c r="CN60" s="685"/>
      <c r="CO60" s="685"/>
      <c r="CP60" s="685"/>
      <c r="CQ60" s="685"/>
      <c r="CR60" s="685"/>
      <c r="CS60" s="105"/>
      <c r="CT60" s="693"/>
    </row>
    <row r="61" spans="1:98" ht="8.25" customHeight="1">
      <c r="A61" s="633"/>
      <c r="B61" s="689"/>
      <c r="C61" s="690"/>
      <c r="D61" s="690"/>
      <c r="E61" s="690"/>
      <c r="F61" s="691"/>
      <c r="G61" s="115"/>
      <c r="H61" s="673" t="str">
        <f>IFERROR(VLOOKUP(VLOOKUP(B60,natu,3,0),buin,2,0),"")</f>
        <v/>
      </c>
      <c r="I61" s="673"/>
      <c r="J61" s="673"/>
      <c r="K61" s="673"/>
      <c r="L61" s="673"/>
      <c r="M61" s="673"/>
      <c r="N61" s="673"/>
      <c r="O61" s="673"/>
      <c r="P61" s="673"/>
      <c r="Q61" s="673"/>
      <c r="R61" s="673"/>
      <c r="S61" s="673"/>
      <c r="T61" s="673"/>
      <c r="U61" s="673"/>
      <c r="V61" s="673"/>
      <c r="W61" s="673"/>
      <c r="X61" s="673"/>
      <c r="Y61" s="116"/>
      <c r="Z61" s="663"/>
      <c r="AA61" s="664"/>
      <c r="AB61" s="664"/>
      <c r="AC61" s="664"/>
      <c r="AD61" s="647"/>
      <c r="AE61" s="648"/>
      <c r="AF61" s="648"/>
      <c r="AG61" s="648"/>
      <c r="AH61" s="648"/>
      <c r="AI61" s="648"/>
      <c r="AJ61" s="648"/>
      <c r="AK61" s="648"/>
      <c r="AL61" s="648"/>
      <c r="AM61" s="648"/>
      <c r="AN61" s="648"/>
      <c r="AO61" s="648"/>
      <c r="AP61" s="648"/>
      <c r="AQ61" s="648"/>
      <c r="AR61" s="649"/>
      <c r="AS61" s="656"/>
      <c r="AT61" s="657"/>
      <c r="AU61" s="657"/>
      <c r="AV61" s="657"/>
      <c r="AW61" s="657"/>
      <c r="AX61" s="657"/>
      <c r="AY61" s="657"/>
      <c r="AZ61" s="657"/>
      <c r="BA61" s="657"/>
      <c r="BB61" s="658"/>
      <c r="BC61" s="327"/>
      <c r="BD61" s="327"/>
      <c r="BE61" s="327"/>
      <c r="BF61" s="327"/>
      <c r="BG61" s="327"/>
      <c r="BH61" s="327"/>
      <c r="BI61" s="327"/>
      <c r="BJ61" s="327"/>
      <c r="BK61" s="327"/>
      <c r="BL61" s="327"/>
      <c r="BM61" s="327"/>
      <c r="BN61" s="327"/>
      <c r="BO61" s="678"/>
      <c r="BP61" s="679"/>
      <c r="BQ61" s="679"/>
      <c r="BR61" s="679"/>
      <c r="BS61" s="679"/>
      <c r="BT61" s="683"/>
      <c r="BU61" s="678"/>
      <c r="BV61" s="679"/>
      <c r="BW61" s="679"/>
      <c r="BX61" s="679"/>
      <c r="BY61" s="679"/>
      <c r="BZ61" s="683"/>
      <c r="CA61" s="108"/>
      <c r="CB61" s="675" t="str">
        <f>IFERROR(VLOOKUP(VLOOKUP(B60,natu,3,0),buin,4,0),"")</f>
        <v/>
      </c>
      <c r="CC61" s="675"/>
      <c r="CD61" s="675"/>
      <c r="CE61" s="675"/>
      <c r="CF61" s="675"/>
      <c r="CG61" s="675"/>
      <c r="CH61" s="675"/>
      <c r="CI61" s="675"/>
      <c r="CJ61" s="675"/>
      <c r="CK61" s="675"/>
      <c r="CL61" s="675"/>
      <c r="CM61" s="675"/>
      <c r="CN61" s="675"/>
      <c r="CO61" s="675"/>
      <c r="CP61" s="675"/>
      <c r="CQ61" s="675"/>
      <c r="CR61" s="675"/>
      <c r="CS61" s="109"/>
      <c r="CT61" s="693"/>
    </row>
    <row r="62" spans="1:98" ht="14.25" customHeight="1">
      <c r="A62" s="633"/>
      <c r="B62" s="638" t="s">
        <v>229</v>
      </c>
      <c r="C62" s="639"/>
      <c r="D62" s="639"/>
      <c r="E62" s="639"/>
      <c r="F62" s="692"/>
      <c r="G62" s="99"/>
      <c r="H62" s="674"/>
      <c r="I62" s="674"/>
      <c r="J62" s="674"/>
      <c r="K62" s="674"/>
      <c r="L62" s="674"/>
      <c r="M62" s="674"/>
      <c r="N62" s="674"/>
      <c r="O62" s="674"/>
      <c r="P62" s="674"/>
      <c r="Q62" s="674"/>
      <c r="R62" s="674"/>
      <c r="S62" s="674"/>
      <c r="T62" s="674"/>
      <c r="U62" s="674"/>
      <c r="V62" s="674"/>
      <c r="W62" s="674"/>
      <c r="X62" s="674"/>
      <c r="Y62" s="101"/>
      <c r="Z62" s="663"/>
      <c r="AA62" s="664"/>
      <c r="AB62" s="664"/>
      <c r="AC62" s="664"/>
      <c r="AD62" s="650"/>
      <c r="AE62" s="651"/>
      <c r="AF62" s="651"/>
      <c r="AG62" s="651"/>
      <c r="AH62" s="651"/>
      <c r="AI62" s="651"/>
      <c r="AJ62" s="651"/>
      <c r="AK62" s="651"/>
      <c r="AL62" s="651"/>
      <c r="AM62" s="651"/>
      <c r="AN62" s="651"/>
      <c r="AO62" s="651"/>
      <c r="AP62" s="651"/>
      <c r="AQ62" s="651"/>
      <c r="AR62" s="652"/>
      <c r="AS62" s="659"/>
      <c r="AT62" s="660"/>
      <c r="AU62" s="660"/>
      <c r="AV62" s="660"/>
      <c r="AW62" s="660"/>
      <c r="AX62" s="660"/>
      <c r="AY62" s="660"/>
      <c r="AZ62" s="660"/>
      <c r="BA62" s="660"/>
      <c r="BB62" s="661"/>
      <c r="BC62" s="327"/>
      <c r="BD62" s="327"/>
      <c r="BE62" s="327"/>
      <c r="BF62" s="327"/>
      <c r="BG62" s="327"/>
      <c r="BH62" s="327"/>
      <c r="BI62" s="327"/>
      <c r="BJ62" s="327"/>
      <c r="BK62" s="327"/>
      <c r="BL62" s="327"/>
      <c r="BM62" s="327"/>
      <c r="BN62" s="327"/>
      <c r="BO62" s="680"/>
      <c r="BP62" s="681"/>
      <c r="BQ62" s="681"/>
      <c r="BR62" s="681"/>
      <c r="BS62" s="681"/>
      <c r="BT62" s="684"/>
      <c r="BU62" s="680"/>
      <c r="BV62" s="681"/>
      <c r="BW62" s="681"/>
      <c r="BX62" s="681"/>
      <c r="BY62" s="681"/>
      <c r="BZ62" s="684"/>
      <c r="CA62" s="99"/>
      <c r="CB62" s="586"/>
      <c r="CC62" s="586"/>
      <c r="CD62" s="586"/>
      <c r="CE62" s="586"/>
      <c r="CF62" s="586"/>
      <c r="CG62" s="586"/>
      <c r="CH62" s="586"/>
      <c r="CI62" s="586"/>
      <c r="CJ62" s="586"/>
      <c r="CK62" s="586"/>
      <c r="CL62" s="586"/>
      <c r="CM62" s="586"/>
      <c r="CN62" s="586"/>
      <c r="CO62" s="586"/>
      <c r="CP62" s="586"/>
      <c r="CQ62" s="586"/>
      <c r="CR62" s="586"/>
      <c r="CS62" s="112"/>
      <c r="CT62" s="693"/>
    </row>
    <row r="63" spans="1:98" ht="10.5" customHeight="1">
      <c r="A63" s="633"/>
      <c r="B63" s="686">
        <v>20</v>
      </c>
      <c r="C63" s="687"/>
      <c r="D63" s="687"/>
      <c r="E63" s="687"/>
      <c r="F63" s="688"/>
      <c r="G63" s="113"/>
      <c r="H63" s="662" t="str">
        <f>IFERROR(VLOOKUP(VLOOKUP(B63,natu,3,0),buin,8,0),"")</f>
        <v/>
      </c>
      <c r="I63" s="662"/>
      <c r="J63" s="662"/>
      <c r="K63" s="662"/>
      <c r="L63" s="662"/>
      <c r="M63" s="662"/>
      <c r="N63" s="662"/>
      <c r="O63" s="662"/>
      <c r="P63" s="662"/>
      <c r="Q63" s="662"/>
      <c r="R63" s="662"/>
      <c r="S63" s="662"/>
      <c r="T63" s="662"/>
      <c r="U63" s="662"/>
      <c r="V63" s="662"/>
      <c r="W63" s="662"/>
      <c r="X63" s="662"/>
      <c r="Y63" s="114"/>
      <c r="Z63" s="348" t="str">
        <f>IFERROR(VLOOKUP(VLOOKUP(B63,natu,3,0),buin,3,0),"")</f>
        <v/>
      </c>
      <c r="AA63" s="694"/>
      <c r="AB63" s="694"/>
      <c r="AC63" s="349"/>
      <c r="AD63" s="644" t="str">
        <f>IFERROR(VLOOKUP(VLOOKUP(B63,natu,3,0),buin,7,0),"")</f>
        <v/>
      </c>
      <c r="AE63" s="645"/>
      <c r="AF63" s="645"/>
      <c r="AG63" s="645"/>
      <c r="AH63" s="645"/>
      <c r="AI63" s="645"/>
      <c r="AJ63" s="645"/>
      <c r="AK63" s="645"/>
      <c r="AL63" s="645"/>
      <c r="AM63" s="645"/>
      <c r="AN63" s="645"/>
      <c r="AO63" s="645"/>
      <c r="AP63" s="645"/>
      <c r="AQ63" s="645"/>
      <c r="AR63" s="646"/>
      <c r="AS63" s="653" t="str">
        <f>IFERROR(VLOOKUP(VLOOKUP(B63,natu,3,0),buin,6,0),"")</f>
        <v/>
      </c>
      <c r="AT63" s="654"/>
      <c r="AU63" s="654"/>
      <c r="AV63" s="654"/>
      <c r="AW63" s="654"/>
      <c r="AX63" s="654"/>
      <c r="AY63" s="654"/>
      <c r="AZ63" s="654"/>
      <c r="BA63" s="654"/>
      <c r="BB63" s="655"/>
      <c r="BC63" s="348"/>
      <c r="BD63" s="694"/>
      <c r="BE63" s="694"/>
      <c r="BF63" s="694"/>
      <c r="BG63" s="694"/>
      <c r="BH63" s="349"/>
      <c r="BI63" s="348"/>
      <c r="BJ63" s="694"/>
      <c r="BK63" s="694"/>
      <c r="BL63" s="694"/>
      <c r="BM63" s="694"/>
      <c r="BN63" s="349"/>
      <c r="BO63" s="676" t="s">
        <v>226</v>
      </c>
      <c r="BP63" s="677"/>
      <c r="BQ63" s="677"/>
      <c r="BR63" s="677" t="s">
        <v>227</v>
      </c>
      <c r="BS63" s="677"/>
      <c r="BT63" s="682"/>
      <c r="BU63" s="676" t="s">
        <v>226</v>
      </c>
      <c r="BV63" s="677"/>
      <c r="BW63" s="677"/>
      <c r="BX63" s="677" t="s">
        <v>227</v>
      </c>
      <c r="BY63" s="677"/>
      <c r="BZ63" s="682"/>
      <c r="CA63" s="104"/>
      <c r="CB63" s="685" t="str">
        <f>IFERROR(VLOOKUP(VLOOKUP(B63,natu,3,0),buin,9,0),"")</f>
        <v/>
      </c>
      <c r="CC63" s="685"/>
      <c r="CD63" s="685"/>
      <c r="CE63" s="685"/>
      <c r="CF63" s="685"/>
      <c r="CG63" s="685"/>
      <c r="CH63" s="685"/>
      <c r="CI63" s="685"/>
      <c r="CJ63" s="685"/>
      <c r="CK63" s="685"/>
      <c r="CL63" s="685"/>
      <c r="CM63" s="685"/>
      <c r="CN63" s="685"/>
      <c r="CO63" s="685"/>
      <c r="CP63" s="685"/>
      <c r="CQ63" s="685"/>
      <c r="CR63" s="685"/>
      <c r="CS63" s="105"/>
      <c r="CT63" s="693"/>
    </row>
    <row r="64" spans="1:98" ht="8.25" customHeight="1">
      <c r="A64" s="633"/>
      <c r="B64" s="689"/>
      <c r="C64" s="690"/>
      <c r="D64" s="690"/>
      <c r="E64" s="690"/>
      <c r="F64" s="691"/>
      <c r="G64" s="115"/>
      <c r="H64" s="673" t="str">
        <f>IFERROR(VLOOKUP(VLOOKUP(B63,natu,3,0),buin,2,0),"")</f>
        <v/>
      </c>
      <c r="I64" s="673"/>
      <c r="J64" s="673"/>
      <c r="K64" s="673"/>
      <c r="L64" s="673"/>
      <c r="M64" s="673"/>
      <c r="N64" s="673"/>
      <c r="O64" s="673"/>
      <c r="P64" s="673"/>
      <c r="Q64" s="673"/>
      <c r="R64" s="673"/>
      <c r="S64" s="673"/>
      <c r="T64" s="673"/>
      <c r="U64" s="673"/>
      <c r="V64" s="673"/>
      <c r="W64" s="673"/>
      <c r="X64" s="673"/>
      <c r="Y64" s="116"/>
      <c r="Z64" s="695"/>
      <c r="AA64" s="696"/>
      <c r="AB64" s="696"/>
      <c r="AC64" s="697"/>
      <c r="AD64" s="647"/>
      <c r="AE64" s="648"/>
      <c r="AF64" s="648"/>
      <c r="AG64" s="648"/>
      <c r="AH64" s="648"/>
      <c r="AI64" s="648"/>
      <c r="AJ64" s="648"/>
      <c r="AK64" s="648"/>
      <c r="AL64" s="648"/>
      <c r="AM64" s="648"/>
      <c r="AN64" s="648"/>
      <c r="AO64" s="648"/>
      <c r="AP64" s="648"/>
      <c r="AQ64" s="648"/>
      <c r="AR64" s="649"/>
      <c r="AS64" s="656"/>
      <c r="AT64" s="657"/>
      <c r="AU64" s="657"/>
      <c r="AV64" s="657"/>
      <c r="AW64" s="657"/>
      <c r="AX64" s="657"/>
      <c r="AY64" s="657"/>
      <c r="AZ64" s="657"/>
      <c r="BA64" s="657"/>
      <c r="BB64" s="658"/>
      <c r="BC64" s="695"/>
      <c r="BD64" s="696"/>
      <c r="BE64" s="696"/>
      <c r="BF64" s="696"/>
      <c r="BG64" s="696"/>
      <c r="BH64" s="697"/>
      <c r="BI64" s="695"/>
      <c r="BJ64" s="696"/>
      <c r="BK64" s="696"/>
      <c r="BL64" s="696"/>
      <c r="BM64" s="696"/>
      <c r="BN64" s="697"/>
      <c r="BO64" s="678"/>
      <c r="BP64" s="679"/>
      <c r="BQ64" s="679"/>
      <c r="BR64" s="679"/>
      <c r="BS64" s="679"/>
      <c r="BT64" s="683"/>
      <c r="BU64" s="678"/>
      <c r="BV64" s="679"/>
      <c r="BW64" s="679"/>
      <c r="BX64" s="679"/>
      <c r="BY64" s="679"/>
      <c r="BZ64" s="683"/>
      <c r="CA64" s="108"/>
      <c r="CB64" s="701" t="str">
        <f>IFERROR(VLOOKUP(VLOOKUP(B63,natu,3,0),buin,4,0),"")</f>
        <v/>
      </c>
      <c r="CC64" s="701"/>
      <c r="CD64" s="701"/>
      <c r="CE64" s="701"/>
      <c r="CF64" s="701"/>
      <c r="CG64" s="701"/>
      <c r="CH64" s="701"/>
      <c r="CI64" s="701"/>
      <c r="CJ64" s="701"/>
      <c r="CK64" s="701"/>
      <c r="CL64" s="701"/>
      <c r="CM64" s="701"/>
      <c r="CN64" s="701"/>
      <c r="CO64" s="701"/>
      <c r="CP64" s="701"/>
      <c r="CQ64" s="701"/>
      <c r="CR64" s="701"/>
      <c r="CS64" s="109"/>
      <c r="CT64" s="693"/>
    </row>
    <row r="65" spans="1:98" ht="14.25" customHeight="1">
      <c r="A65" s="633"/>
      <c r="B65" s="638" t="s">
        <v>229</v>
      </c>
      <c r="C65" s="639"/>
      <c r="D65" s="639"/>
      <c r="E65" s="639"/>
      <c r="F65" s="692"/>
      <c r="G65" s="99"/>
      <c r="H65" s="674"/>
      <c r="I65" s="674"/>
      <c r="J65" s="674"/>
      <c r="K65" s="674"/>
      <c r="L65" s="674"/>
      <c r="M65" s="674"/>
      <c r="N65" s="674"/>
      <c r="O65" s="674"/>
      <c r="P65" s="674"/>
      <c r="Q65" s="674"/>
      <c r="R65" s="674"/>
      <c r="S65" s="674"/>
      <c r="T65" s="674"/>
      <c r="U65" s="674"/>
      <c r="V65" s="674"/>
      <c r="W65" s="674"/>
      <c r="X65" s="674"/>
      <c r="Y65" s="101"/>
      <c r="Z65" s="350"/>
      <c r="AA65" s="698"/>
      <c r="AB65" s="698"/>
      <c r="AC65" s="351"/>
      <c r="AD65" s="650"/>
      <c r="AE65" s="651"/>
      <c r="AF65" s="651"/>
      <c r="AG65" s="651"/>
      <c r="AH65" s="651"/>
      <c r="AI65" s="651"/>
      <c r="AJ65" s="651"/>
      <c r="AK65" s="651"/>
      <c r="AL65" s="651"/>
      <c r="AM65" s="651"/>
      <c r="AN65" s="651"/>
      <c r="AO65" s="651"/>
      <c r="AP65" s="651"/>
      <c r="AQ65" s="651"/>
      <c r="AR65" s="652"/>
      <c r="AS65" s="659"/>
      <c r="AT65" s="660"/>
      <c r="AU65" s="660"/>
      <c r="AV65" s="660"/>
      <c r="AW65" s="660"/>
      <c r="AX65" s="660"/>
      <c r="AY65" s="660"/>
      <c r="AZ65" s="660"/>
      <c r="BA65" s="660"/>
      <c r="BB65" s="661"/>
      <c r="BC65" s="350"/>
      <c r="BD65" s="698"/>
      <c r="BE65" s="698"/>
      <c r="BF65" s="698"/>
      <c r="BG65" s="698"/>
      <c r="BH65" s="351"/>
      <c r="BI65" s="350"/>
      <c r="BJ65" s="698"/>
      <c r="BK65" s="698"/>
      <c r="BL65" s="698"/>
      <c r="BM65" s="698"/>
      <c r="BN65" s="351"/>
      <c r="BO65" s="680"/>
      <c r="BP65" s="681"/>
      <c r="BQ65" s="681"/>
      <c r="BR65" s="681"/>
      <c r="BS65" s="681"/>
      <c r="BT65" s="684"/>
      <c r="BU65" s="680"/>
      <c r="BV65" s="681"/>
      <c r="BW65" s="681"/>
      <c r="BX65" s="681"/>
      <c r="BY65" s="681"/>
      <c r="BZ65" s="684"/>
      <c r="CA65" s="99"/>
      <c r="CB65" s="586"/>
      <c r="CC65" s="586"/>
      <c r="CD65" s="586"/>
      <c r="CE65" s="586"/>
      <c r="CF65" s="586"/>
      <c r="CG65" s="586"/>
      <c r="CH65" s="586"/>
      <c r="CI65" s="586"/>
      <c r="CJ65" s="586"/>
      <c r="CK65" s="586"/>
      <c r="CL65" s="586"/>
      <c r="CM65" s="586"/>
      <c r="CN65" s="586"/>
      <c r="CO65" s="586"/>
      <c r="CP65" s="586"/>
      <c r="CQ65" s="586"/>
      <c r="CR65" s="586"/>
      <c r="CS65" s="112"/>
      <c r="CT65" s="693"/>
    </row>
    <row r="66" spans="1:98" ht="10.5" customHeight="1">
      <c r="A66" s="633"/>
      <c r="B66" s="686">
        <v>21</v>
      </c>
      <c r="C66" s="687"/>
      <c r="D66" s="687"/>
      <c r="E66" s="687"/>
      <c r="F66" s="688"/>
      <c r="G66" s="113"/>
      <c r="H66" s="662" t="str">
        <f>IFERROR(VLOOKUP(VLOOKUP(B66,natu,3,0),buin,8,0),"")</f>
        <v/>
      </c>
      <c r="I66" s="662"/>
      <c r="J66" s="662"/>
      <c r="K66" s="662"/>
      <c r="L66" s="662"/>
      <c r="M66" s="662"/>
      <c r="N66" s="662"/>
      <c r="O66" s="662"/>
      <c r="P66" s="662"/>
      <c r="Q66" s="662"/>
      <c r="R66" s="662"/>
      <c r="S66" s="662"/>
      <c r="T66" s="662"/>
      <c r="U66" s="662"/>
      <c r="V66" s="662"/>
      <c r="W66" s="662"/>
      <c r="X66" s="662"/>
      <c r="Y66" s="114"/>
      <c r="Z66" s="348" t="str">
        <f>IFERROR(VLOOKUP(VLOOKUP(B66,natu,3,0),buin,3,0),"")</f>
        <v/>
      </c>
      <c r="AA66" s="694"/>
      <c r="AB66" s="694"/>
      <c r="AC66" s="349"/>
      <c r="AD66" s="644" t="str">
        <f>IFERROR(VLOOKUP(VLOOKUP(B66,natu,3,0),buin,7,0),"")</f>
        <v/>
      </c>
      <c r="AE66" s="645"/>
      <c r="AF66" s="645"/>
      <c r="AG66" s="645"/>
      <c r="AH66" s="645"/>
      <c r="AI66" s="645"/>
      <c r="AJ66" s="645"/>
      <c r="AK66" s="645"/>
      <c r="AL66" s="645"/>
      <c r="AM66" s="645"/>
      <c r="AN66" s="645"/>
      <c r="AO66" s="645"/>
      <c r="AP66" s="645"/>
      <c r="AQ66" s="645"/>
      <c r="AR66" s="646"/>
      <c r="AS66" s="653" t="str">
        <f>IFERROR(VLOOKUP(VLOOKUP(B66,natu,3,0),buin,6,0),"")</f>
        <v/>
      </c>
      <c r="AT66" s="654"/>
      <c r="AU66" s="654"/>
      <c r="AV66" s="654"/>
      <c r="AW66" s="654"/>
      <c r="AX66" s="654"/>
      <c r="AY66" s="654"/>
      <c r="AZ66" s="654"/>
      <c r="BA66" s="654"/>
      <c r="BB66" s="655"/>
      <c r="BC66" s="348"/>
      <c r="BD66" s="694"/>
      <c r="BE66" s="694"/>
      <c r="BF66" s="694"/>
      <c r="BG66" s="694"/>
      <c r="BH66" s="349"/>
      <c r="BI66" s="348"/>
      <c r="BJ66" s="694"/>
      <c r="BK66" s="694"/>
      <c r="BL66" s="694"/>
      <c r="BM66" s="694"/>
      <c r="BN66" s="349"/>
      <c r="BO66" s="676" t="s">
        <v>226</v>
      </c>
      <c r="BP66" s="677"/>
      <c r="BQ66" s="677"/>
      <c r="BR66" s="677" t="s">
        <v>227</v>
      </c>
      <c r="BS66" s="677"/>
      <c r="BT66" s="682"/>
      <c r="BU66" s="676" t="s">
        <v>226</v>
      </c>
      <c r="BV66" s="677"/>
      <c r="BW66" s="677"/>
      <c r="BX66" s="677" t="s">
        <v>227</v>
      </c>
      <c r="BY66" s="677"/>
      <c r="BZ66" s="682"/>
      <c r="CA66" s="104"/>
      <c r="CB66" s="685" t="str">
        <f>IFERROR(VLOOKUP(VLOOKUP(B66,natu,3,0),buin,9,0),"")</f>
        <v/>
      </c>
      <c r="CC66" s="685"/>
      <c r="CD66" s="685"/>
      <c r="CE66" s="685"/>
      <c r="CF66" s="685"/>
      <c r="CG66" s="685"/>
      <c r="CH66" s="685"/>
      <c r="CI66" s="685"/>
      <c r="CJ66" s="685"/>
      <c r="CK66" s="685"/>
      <c r="CL66" s="685"/>
      <c r="CM66" s="685"/>
      <c r="CN66" s="685"/>
      <c r="CO66" s="685"/>
      <c r="CP66" s="685"/>
      <c r="CQ66" s="685"/>
      <c r="CR66" s="685"/>
      <c r="CS66" s="105"/>
      <c r="CT66" s="693"/>
    </row>
    <row r="67" spans="1:98" ht="8.25" customHeight="1">
      <c r="A67" s="633"/>
      <c r="B67" s="689"/>
      <c r="C67" s="690"/>
      <c r="D67" s="690"/>
      <c r="E67" s="690"/>
      <c r="F67" s="691"/>
      <c r="G67" s="115"/>
      <c r="H67" s="673" t="str">
        <f>IFERROR(VLOOKUP(VLOOKUP(B66,natu,3,0),buin,2,0),"")</f>
        <v/>
      </c>
      <c r="I67" s="673"/>
      <c r="J67" s="673"/>
      <c r="K67" s="673"/>
      <c r="L67" s="673"/>
      <c r="M67" s="673"/>
      <c r="N67" s="673"/>
      <c r="O67" s="673"/>
      <c r="P67" s="673"/>
      <c r="Q67" s="673"/>
      <c r="R67" s="673"/>
      <c r="S67" s="673"/>
      <c r="T67" s="673"/>
      <c r="U67" s="673"/>
      <c r="V67" s="673"/>
      <c r="W67" s="673"/>
      <c r="X67" s="673"/>
      <c r="Y67" s="116"/>
      <c r="Z67" s="695"/>
      <c r="AA67" s="696"/>
      <c r="AB67" s="696"/>
      <c r="AC67" s="697"/>
      <c r="AD67" s="647"/>
      <c r="AE67" s="648"/>
      <c r="AF67" s="648"/>
      <c r="AG67" s="648"/>
      <c r="AH67" s="648"/>
      <c r="AI67" s="648"/>
      <c r="AJ67" s="648"/>
      <c r="AK67" s="648"/>
      <c r="AL67" s="648"/>
      <c r="AM67" s="648"/>
      <c r="AN67" s="648"/>
      <c r="AO67" s="648"/>
      <c r="AP67" s="648"/>
      <c r="AQ67" s="648"/>
      <c r="AR67" s="649"/>
      <c r="AS67" s="656"/>
      <c r="AT67" s="657"/>
      <c r="AU67" s="657"/>
      <c r="AV67" s="657"/>
      <c r="AW67" s="657"/>
      <c r="AX67" s="657"/>
      <c r="AY67" s="657"/>
      <c r="AZ67" s="657"/>
      <c r="BA67" s="657"/>
      <c r="BB67" s="658"/>
      <c r="BC67" s="695"/>
      <c r="BD67" s="696"/>
      <c r="BE67" s="696"/>
      <c r="BF67" s="696"/>
      <c r="BG67" s="696"/>
      <c r="BH67" s="697"/>
      <c r="BI67" s="695"/>
      <c r="BJ67" s="696"/>
      <c r="BK67" s="696"/>
      <c r="BL67" s="696"/>
      <c r="BM67" s="696"/>
      <c r="BN67" s="697"/>
      <c r="BO67" s="678"/>
      <c r="BP67" s="679"/>
      <c r="BQ67" s="679"/>
      <c r="BR67" s="679"/>
      <c r="BS67" s="679"/>
      <c r="BT67" s="683"/>
      <c r="BU67" s="678"/>
      <c r="BV67" s="679"/>
      <c r="BW67" s="679"/>
      <c r="BX67" s="679"/>
      <c r="BY67" s="679"/>
      <c r="BZ67" s="683"/>
      <c r="CA67" s="108"/>
      <c r="CB67" s="701" t="str">
        <f>IFERROR(VLOOKUP(VLOOKUP(B66,natu,3,0),buin,4,0),"")</f>
        <v/>
      </c>
      <c r="CC67" s="701"/>
      <c r="CD67" s="701"/>
      <c r="CE67" s="701"/>
      <c r="CF67" s="701"/>
      <c r="CG67" s="701"/>
      <c r="CH67" s="701"/>
      <c r="CI67" s="701"/>
      <c r="CJ67" s="701"/>
      <c r="CK67" s="701"/>
      <c r="CL67" s="701"/>
      <c r="CM67" s="701"/>
      <c r="CN67" s="701"/>
      <c r="CO67" s="701"/>
      <c r="CP67" s="701"/>
      <c r="CQ67" s="701"/>
      <c r="CR67" s="701"/>
      <c r="CS67" s="109"/>
      <c r="CT67" s="693"/>
    </row>
    <row r="68" spans="1:98" ht="14.25" customHeight="1">
      <c r="A68" s="633"/>
      <c r="B68" s="638" t="s">
        <v>229</v>
      </c>
      <c r="C68" s="639"/>
      <c r="D68" s="639"/>
      <c r="E68" s="639"/>
      <c r="F68" s="692"/>
      <c r="G68" s="99"/>
      <c r="H68" s="674"/>
      <c r="I68" s="674"/>
      <c r="J68" s="674"/>
      <c r="K68" s="674"/>
      <c r="L68" s="674"/>
      <c r="M68" s="674"/>
      <c r="N68" s="674"/>
      <c r="O68" s="674"/>
      <c r="P68" s="674"/>
      <c r="Q68" s="674"/>
      <c r="R68" s="674"/>
      <c r="S68" s="674"/>
      <c r="T68" s="674"/>
      <c r="U68" s="674"/>
      <c r="V68" s="674"/>
      <c r="W68" s="674"/>
      <c r="X68" s="674"/>
      <c r="Y68" s="101"/>
      <c r="Z68" s="350"/>
      <c r="AA68" s="698"/>
      <c r="AB68" s="698"/>
      <c r="AC68" s="351"/>
      <c r="AD68" s="650"/>
      <c r="AE68" s="651"/>
      <c r="AF68" s="651"/>
      <c r="AG68" s="651"/>
      <c r="AH68" s="651"/>
      <c r="AI68" s="651"/>
      <c r="AJ68" s="651"/>
      <c r="AK68" s="651"/>
      <c r="AL68" s="651"/>
      <c r="AM68" s="651"/>
      <c r="AN68" s="651"/>
      <c r="AO68" s="651"/>
      <c r="AP68" s="651"/>
      <c r="AQ68" s="651"/>
      <c r="AR68" s="652"/>
      <c r="AS68" s="659"/>
      <c r="AT68" s="660"/>
      <c r="AU68" s="660"/>
      <c r="AV68" s="660"/>
      <c r="AW68" s="660"/>
      <c r="AX68" s="660"/>
      <c r="AY68" s="660"/>
      <c r="AZ68" s="660"/>
      <c r="BA68" s="660"/>
      <c r="BB68" s="661"/>
      <c r="BC68" s="350"/>
      <c r="BD68" s="698"/>
      <c r="BE68" s="698"/>
      <c r="BF68" s="698"/>
      <c r="BG68" s="698"/>
      <c r="BH68" s="351"/>
      <c r="BI68" s="350"/>
      <c r="BJ68" s="698"/>
      <c r="BK68" s="698"/>
      <c r="BL68" s="698"/>
      <c r="BM68" s="698"/>
      <c r="BN68" s="351"/>
      <c r="BO68" s="680"/>
      <c r="BP68" s="681"/>
      <c r="BQ68" s="681"/>
      <c r="BR68" s="681"/>
      <c r="BS68" s="681"/>
      <c r="BT68" s="684"/>
      <c r="BU68" s="680"/>
      <c r="BV68" s="681"/>
      <c r="BW68" s="681"/>
      <c r="BX68" s="681"/>
      <c r="BY68" s="681"/>
      <c r="BZ68" s="684"/>
      <c r="CA68" s="99"/>
      <c r="CB68" s="586"/>
      <c r="CC68" s="586"/>
      <c r="CD68" s="586"/>
      <c r="CE68" s="586"/>
      <c r="CF68" s="586"/>
      <c r="CG68" s="586"/>
      <c r="CH68" s="586"/>
      <c r="CI68" s="586"/>
      <c r="CJ68" s="586"/>
      <c r="CK68" s="586"/>
      <c r="CL68" s="586"/>
      <c r="CM68" s="586"/>
      <c r="CN68" s="586"/>
      <c r="CO68" s="586"/>
      <c r="CP68" s="586"/>
      <c r="CQ68" s="586"/>
      <c r="CR68" s="586"/>
      <c r="CS68" s="112"/>
      <c r="CT68" s="693"/>
    </row>
    <row r="69" spans="1:98" ht="10.5" customHeight="1">
      <c r="A69" s="633"/>
      <c r="B69" s="686">
        <v>22</v>
      </c>
      <c r="C69" s="687"/>
      <c r="D69" s="687"/>
      <c r="E69" s="687"/>
      <c r="F69" s="688"/>
      <c r="G69" s="113"/>
      <c r="H69" s="662" t="str">
        <f>IFERROR(VLOOKUP(VLOOKUP(B69,natu,3,0),buin,8,0),"")</f>
        <v/>
      </c>
      <c r="I69" s="662"/>
      <c r="J69" s="662"/>
      <c r="K69" s="662"/>
      <c r="L69" s="662"/>
      <c r="M69" s="662"/>
      <c r="N69" s="662"/>
      <c r="O69" s="662"/>
      <c r="P69" s="662"/>
      <c r="Q69" s="662"/>
      <c r="R69" s="662"/>
      <c r="S69" s="662"/>
      <c r="T69" s="662"/>
      <c r="U69" s="662"/>
      <c r="V69" s="662"/>
      <c r="W69" s="662"/>
      <c r="X69" s="662"/>
      <c r="Y69" s="114"/>
      <c r="Z69" s="663" t="str">
        <f>IFERROR(VLOOKUP(VLOOKUP(B69,natu,3,0),buin,3,0),"")</f>
        <v/>
      </c>
      <c r="AA69" s="664"/>
      <c r="AB69" s="664"/>
      <c r="AC69" s="664"/>
      <c r="AD69" s="644" t="str">
        <f>IFERROR(VLOOKUP(VLOOKUP(B69,natu,3,0),buin,7,0),"")</f>
        <v/>
      </c>
      <c r="AE69" s="645"/>
      <c r="AF69" s="645"/>
      <c r="AG69" s="645"/>
      <c r="AH69" s="645"/>
      <c r="AI69" s="645"/>
      <c r="AJ69" s="645"/>
      <c r="AK69" s="645"/>
      <c r="AL69" s="645"/>
      <c r="AM69" s="645"/>
      <c r="AN69" s="645"/>
      <c r="AO69" s="645"/>
      <c r="AP69" s="645"/>
      <c r="AQ69" s="645"/>
      <c r="AR69" s="646"/>
      <c r="AS69" s="653" t="str">
        <f>IFERROR(VLOOKUP(VLOOKUP(B69,natu,3,0),buin,6,0),"")</f>
        <v/>
      </c>
      <c r="AT69" s="654"/>
      <c r="AU69" s="654"/>
      <c r="AV69" s="654"/>
      <c r="AW69" s="654"/>
      <c r="AX69" s="654"/>
      <c r="AY69" s="654"/>
      <c r="AZ69" s="654"/>
      <c r="BA69" s="654"/>
      <c r="BB69" s="655"/>
      <c r="BC69" s="327"/>
      <c r="BD69" s="327"/>
      <c r="BE69" s="327"/>
      <c r="BF69" s="327"/>
      <c r="BG69" s="327"/>
      <c r="BH69" s="327"/>
      <c r="BI69" s="327"/>
      <c r="BJ69" s="327"/>
      <c r="BK69" s="327"/>
      <c r="BL69" s="327"/>
      <c r="BM69" s="327"/>
      <c r="BN69" s="327"/>
      <c r="BO69" s="676" t="s">
        <v>226</v>
      </c>
      <c r="BP69" s="677"/>
      <c r="BQ69" s="677"/>
      <c r="BR69" s="677" t="s">
        <v>227</v>
      </c>
      <c r="BS69" s="677"/>
      <c r="BT69" s="682"/>
      <c r="BU69" s="676" t="s">
        <v>226</v>
      </c>
      <c r="BV69" s="677"/>
      <c r="BW69" s="677"/>
      <c r="BX69" s="677" t="s">
        <v>227</v>
      </c>
      <c r="BY69" s="677"/>
      <c r="BZ69" s="682"/>
      <c r="CA69" s="104"/>
      <c r="CB69" s="685" t="str">
        <f>IFERROR(VLOOKUP(VLOOKUP(B69,natu,3,0),buin,9,0),"")</f>
        <v/>
      </c>
      <c r="CC69" s="685"/>
      <c r="CD69" s="685"/>
      <c r="CE69" s="685"/>
      <c r="CF69" s="685"/>
      <c r="CG69" s="685"/>
      <c r="CH69" s="685"/>
      <c r="CI69" s="685"/>
      <c r="CJ69" s="685"/>
      <c r="CK69" s="685"/>
      <c r="CL69" s="685"/>
      <c r="CM69" s="685"/>
      <c r="CN69" s="685"/>
      <c r="CO69" s="685"/>
      <c r="CP69" s="685"/>
      <c r="CQ69" s="685"/>
      <c r="CR69" s="685"/>
      <c r="CS69" s="105"/>
      <c r="CT69" s="693"/>
    </row>
    <row r="70" spans="1:98" ht="8.25" customHeight="1">
      <c r="A70" s="633"/>
      <c r="B70" s="689"/>
      <c r="C70" s="690"/>
      <c r="D70" s="690"/>
      <c r="E70" s="690"/>
      <c r="F70" s="691"/>
      <c r="G70" s="115"/>
      <c r="H70" s="673" t="str">
        <f>IFERROR(VLOOKUP(VLOOKUP(B69,natu,3,0),buin,2,0),"")</f>
        <v/>
      </c>
      <c r="I70" s="673"/>
      <c r="J70" s="673"/>
      <c r="K70" s="673"/>
      <c r="L70" s="673"/>
      <c r="M70" s="673"/>
      <c r="N70" s="673"/>
      <c r="O70" s="673"/>
      <c r="P70" s="673"/>
      <c r="Q70" s="673"/>
      <c r="R70" s="673"/>
      <c r="S70" s="673"/>
      <c r="T70" s="673"/>
      <c r="U70" s="673"/>
      <c r="V70" s="673"/>
      <c r="W70" s="673"/>
      <c r="X70" s="673"/>
      <c r="Y70" s="116"/>
      <c r="Z70" s="663"/>
      <c r="AA70" s="664"/>
      <c r="AB70" s="664"/>
      <c r="AC70" s="664"/>
      <c r="AD70" s="647"/>
      <c r="AE70" s="648"/>
      <c r="AF70" s="648"/>
      <c r="AG70" s="648"/>
      <c r="AH70" s="648"/>
      <c r="AI70" s="648"/>
      <c r="AJ70" s="648"/>
      <c r="AK70" s="648"/>
      <c r="AL70" s="648"/>
      <c r="AM70" s="648"/>
      <c r="AN70" s="648"/>
      <c r="AO70" s="648"/>
      <c r="AP70" s="648"/>
      <c r="AQ70" s="648"/>
      <c r="AR70" s="649"/>
      <c r="AS70" s="656"/>
      <c r="AT70" s="657"/>
      <c r="AU70" s="657"/>
      <c r="AV70" s="657"/>
      <c r="AW70" s="657"/>
      <c r="AX70" s="657"/>
      <c r="AY70" s="657"/>
      <c r="AZ70" s="657"/>
      <c r="BA70" s="657"/>
      <c r="BB70" s="658"/>
      <c r="BC70" s="327"/>
      <c r="BD70" s="327"/>
      <c r="BE70" s="327"/>
      <c r="BF70" s="327"/>
      <c r="BG70" s="327"/>
      <c r="BH70" s="327"/>
      <c r="BI70" s="327"/>
      <c r="BJ70" s="327"/>
      <c r="BK70" s="327"/>
      <c r="BL70" s="327"/>
      <c r="BM70" s="327"/>
      <c r="BN70" s="327"/>
      <c r="BO70" s="678"/>
      <c r="BP70" s="679"/>
      <c r="BQ70" s="679"/>
      <c r="BR70" s="679"/>
      <c r="BS70" s="679"/>
      <c r="BT70" s="683"/>
      <c r="BU70" s="678"/>
      <c r="BV70" s="679"/>
      <c r="BW70" s="679"/>
      <c r="BX70" s="679"/>
      <c r="BY70" s="679"/>
      <c r="BZ70" s="683"/>
      <c r="CA70" s="108"/>
      <c r="CB70" s="675" t="str">
        <f>IFERROR(VLOOKUP(VLOOKUP(B69,natu,3,0),buin,4,0),"")</f>
        <v/>
      </c>
      <c r="CC70" s="675"/>
      <c r="CD70" s="675"/>
      <c r="CE70" s="675"/>
      <c r="CF70" s="675"/>
      <c r="CG70" s="675"/>
      <c r="CH70" s="675"/>
      <c r="CI70" s="675"/>
      <c r="CJ70" s="675"/>
      <c r="CK70" s="675"/>
      <c r="CL70" s="675"/>
      <c r="CM70" s="675"/>
      <c r="CN70" s="675"/>
      <c r="CO70" s="675"/>
      <c r="CP70" s="675"/>
      <c r="CQ70" s="675"/>
      <c r="CR70" s="675"/>
      <c r="CS70" s="109"/>
      <c r="CT70" s="693"/>
    </row>
    <row r="71" spans="1:98" ht="14.25" customHeight="1">
      <c r="A71" s="633"/>
      <c r="B71" s="638" t="s">
        <v>229</v>
      </c>
      <c r="C71" s="639"/>
      <c r="D71" s="639"/>
      <c r="E71" s="639"/>
      <c r="F71" s="692"/>
      <c r="G71" s="99"/>
      <c r="H71" s="674"/>
      <c r="I71" s="674"/>
      <c r="J71" s="674"/>
      <c r="K71" s="674"/>
      <c r="L71" s="674"/>
      <c r="M71" s="674"/>
      <c r="N71" s="674"/>
      <c r="O71" s="674"/>
      <c r="P71" s="674"/>
      <c r="Q71" s="674"/>
      <c r="R71" s="674"/>
      <c r="S71" s="674"/>
      <c r="T71" s="674"/>
      <c r="U71" s="674"/>
      <c r="V71" s="674"/>
      <c r="W71" s="674"/>
      <c r="X71" s="674"/>
      <c r="Y71" s="101"/>
      <c r="Z71" s="663"/>
      <c r="AA71" s="664"/>
      <c r="AB71" s="664"/>
      <c r="AC71" s="664"/>
      <c r="AD71" s="650"/>
      <c r="AE71" s="651"/>
      <c r="AF71" s="651"/>
      <c r="AG71" s="651"/>
      <c r="AH71" s="651"/>
      <c r="AI71" s="651"/>
      <c r="AJ71" s="651"/>
      <c r="AK71" s="651"/>
      <c r="AL71" s="651"/>
      <c r="AM71" s="651"/>
      <c r="AN71" s="651"/>
      <c r="AO71" s="651"/>
      <c r="AP71" s="651"/>
      <c r="AQ71" s="651"/>
      <c r="AR71" s="652"/>
      <c r="AS71" s="659"/>
      <c r="AT71" s="660"/>
      <c r="AU71" s="660"/>
      <c r="AV71" s="660"/>
      <c r="AW71" s="660"/>
      <c r="AX71" s="660"/>
      <c r="AY71" s="660"/>
      <c r="AZ71" s="660"/>
      <c r="BA71" s="660"/>
      <c r="BB71" s="661"/>
      <c r="BC71" s="327"/>
      <c r="BD71" s="327"/>
      <c r="BE71" s="327"/>
      <c r="BF71" s="327"/>
      <c r="BG71" s="327"/>
      <c r="BH71" s="327"/>
      <c r="BI71" s="327"/>
      <c r="BJ71" s="327"/>
      <c r="BK71" s="327"/>
      <c r="BL71" s="327"/>
      <c r="BM71" s="327"/>
      <c r="BN71" s="327"/>
      <c r="BO71" s="680"/>
      <c r="BP71" s="681"/>
      <c r="BQ71" s="681"/>
      <c r="BR71" s="681"/>
      <c r="BS71" s="681"/>
      <c r="BT71" s="684"/>
      <c r="BU71" s="680"/>
      <c r="BV71" s="681"/>
      <c r="BW71" s="681"/>
      <c r="BX71" s="681"/>
      <c r="BY71" s="681"/>
      <c r="BZ71" s="684"/>
      <c r="CA71" s="99"/>
      <c r="CB71" s="586"/>
      <c r="CC71" s="586"/>
      <c r="CD71" s="586"/>
      <c r="CE71" s="586"/>
      <c r="CF71" s="586"/>
      <c r="CG71" s="586"/>
      <c r="CH71" s="586"/>
      <c r="CI71" s="586"/>
      <c r="CJ71" s="586"/>
      <c r="CK71" s="586"/>
      <c r="CL71" s="586"/>
      <c r="CM71" s="586"/>
      <c r="CN71" s="586"/>
      <c r="CO71" s="586"/>
      <c r="CP71" s="586"/>
      <c r="CQ71" s="586"/>
      <c r="CR71" s="586"/>
      <c r="CS71" s="112"/>
      <c r="CT71" s="693"/>
    </row>
    <row r="72" spans="1:98" ht="10.5" customHeight="1">
      <c r="A72" s="633"/>
      <c r="B72" s="686">
        <v>23</v>
      </c>
      <c r="C72" s="687"/>
      <c r="D72" s="687"/>
      <c r="E72" s="687"/>
      <c r="F72" s="688"/>
      <c r="G72" s="113"/>
      <c r="H72" s="662" t="str">
        <f>IFERROR(VLOOKUP(VLOOKUP(B72,natu,3,0),buin,8,0),"")</f>
        <v/>
      </c>
      <c r="I72" s="662"/>
      <c r="J72" s="662"/>
      <c r="K72" s="662"/>
      <c r="L72" s="662"/>
      <c r="M72" s="662"/>
      <c r="N72" s="662"/>
      <c r="O72" s="662"/>
      <c r="P72" s="662"/>
      <c r="Q72" s="662"/>
      <c r="R72" s="662"/>
      <c r="S72" s="662"/>
      <c r="T72" s="662"/>
      <c r="U72" s="662"/>
      <c r="V72" s="662"/>
      <c r="W72" s="662"/>
      <c r="X72" s="662"/>
      <c r="Y72" s="114"/>
      <c r="Z72" s="348" t="str">
        <f>IFERROR(VLOOKUP(VLOOKUP(B72,natu,3,0),buin,3,0),"")</f>
        <v/>
      </c>
      <c r="AA72" s="694"/>
      <c r="AB72" s="694"/>
      <c r="AC72" s="349"/>
      <c r="AD72" s="644" t="str">
        <f>IFERROR(VLOOKUP(VLOOKUP(B72,natu,3,0),buin,7,0),"")</f>
        <v/>
      </c>
      <c r="AE72" s="645"/>
      <c r="AF72" s="645"/>
      <c r="AG72" s="645"/>
      <c r="AH72" s="645"/>
      <c r="AI72" s="645"/>
      <c r="AJ72" s="645"/>
      <c r="AK72" s="645"/>
      <c r="AL72" s="645"/>
      <c r="AM72" s="645"/>
      <c r="AN72" s="645"/>
      <c r="AO72" s="645"/>
      <c r="AP72" s="645"/>
      <c r="AQ72" s="645"/>
      <c r="AR72" s="646"/>
      <c r="AS72" s="653" t="str">
        <f>IFERROR(VLOOKUP(VLOOKUP(B72,natu,3,0),buin,6,0),"")</f>
        <v/>
      </c>
      <c r="AT72" s="654"/>
      <c r="AU72" s="654"/>
      <c r="AV72" s="654"/>
      <c r="AW72" s="654"/>
      <c r="AX72" s="654"/>
      <c r="AY72" s="654"/>
      <c r="AZ72" s="654"/>
      <c r="BA72" s="654"/>
      <c r="BB72" s="655"/>
      <c r="BC72" s="348"/>
      <c r="BD72" s="694"/>
      <c r="BE72" s="694"/>
      <c r="BF72" s="694"/>
      <c r="BG72" s="694"/>
      <c r="BH72" s="349"/>
      <c r="BI72" s="348"/>
      <c r="BJ72" s="694"/>
      <c r="BK72" s="694"/>
      <c r="BL72" s="694"/>
      <c r="BM72" s="694"/>
      <c r="BN72" s="349"/>
      <c r="BO72" s="676" t="s">
        <v>226</v>
      </c>
      <c r="BP72" s="677"/>
      <c r="BQ72" s="677"/>
      <c r="BR72" s="677" t="s">
        <v>227</v>
      </c>
      <c r="BS72" s="677"/>
      <c r="BT72" s="682"/>
      <c r="BU72" s="676" t="s">
        <v>226</v>
      </c>
      <c r="BV72" s="677"/>
      <c r="BW72" s="677"/>
      <c r="BX72" s="677" t="s">
        <v>227</v>
      </c>
      <c r="BY72" s="677"/>
      <c r="BZ72" s="682"/>
      <c r="CA72" s="104"/>
      <c r="CB72" s="685" t="str">
        <f>IFERROR(VLOOKUP(VLOOKUP(B72,natu,3,0),buin,9,0),"")</f>
        <v/>
      </c>
      <c r="CC72" s="685"/>
      <c r="CD72" s="685"/>
      <c r="CE72" s="685"/>
      <c r="CF72" s="685"/>
      <c r="CG72" s="685"/>
      <c r="CH72" s="685"/>
      <c r="CI72" s="685"/>
      <c r="CJ72" s="685"/>
      <c r="CK72" s="685"/>
      <c r="CL72" s="685"/>
      <c r="CM72" s="685"/>
      <c r="CN72" s="685"/>
      <c r="CO72" s="685"/>
      <c r="CP72" s="685"/>
      <c r="CQ72" s="685"/>
      <c r="CR72" s="685"/>
      <c r="CS72" s="105"/>
      <c r="CT72" s="693"/>
    </row>
    <row r="73" spans="1:98" ht="8.25" customHeight="1">
      <c r="A73" s="633"/>
      <c r="B73" s="689"/>
      <c r="C73" s="690"/>
      <c r="D73" s="690"/>
      <c r="E73" s="690"/>
      <c r="F73" s="691"/>
      <c r="G73" s="115"/>
      <c r="H73" s="673" t="str">
        <f>IFERROR(VLOOKUP(VLOOKUP(B72,natu,3,0),buin,2,0),"")</f>
        <v/>
      </c>
      <c r="I73" s="673"/>
      <c r="J73" s="673"/>
      <c r="K73" s="673"/>
      <c r="L73" s="673"/>
      <c r="M73" s="673"/>
      <c r="N73" s="673"/>
      <c r="O73" s="673"/>
      <c r="P73" s="673"/>
      <c r="Q73" s="673"/>
      <c r="R73" s="673"/>
      <c r="S73" s="673"/>
      <c r="T73" s="673"/>
      <c r="U73" s="673"/>
      <c r="V73" s="673"/>
      <c r="W73" s="673"/>
      <c r="X73" s="673"/>
      <c r="Y73" s="116"/>
      <c r="Z73" s="695"/>
      <c r="AA73" s="696"/>
      <c r="AB73" s="696"/>
      <c r="AC73" s="697"/>
      <c r="AD73" s="647"/>
      <c r="AE73" s="648"/>
      <c r="AF73" s="648"/>
      <c r="AG73" s="648"/>
      <c r="AH73" s="648"/>
      <c r="AI73" s="648"/>
      <c r="AJ73" s="648"/>
      <c r="AK73" s="648"/>
      <c r="AL73" s="648"/>
      <c r="AM73" s="648"/>
      <c r="AN73" s="648"/>
      <c r="AO73" s="648"/>
      <c r="AP73" s="648"/>
      <c r="AQ73" s="648"/>
      <c r="AR73" s="649"/>
      <c r="AS73" s="656"/>
      <c r="AT73" s="657"/>
      <c r="AU73" s="657"/>
      <c r="AV73" s="657"/>
      <c r="AW73" s="657"/>
      <c r="AX73" s="657"/>
      <c r="AY73" s="657"/>
      <c r="AZ73" s="657"/>
      <c r="BA73" s="657"/>
      <c r="BB73" s="658"/>
      <c r="BC73" s="695"/>
      <c r="BD73" s="696"/>
      <c r="BE73" s="696"/>
      <c r="BF73" s="696"/>
      <c r="BG73" s="696"/>
      <c r="BH73" s="697"/>
      <c r="BI73" s="695"/>
      <c r="BJ73" s="696"/>
      <c r="BK73" s="696"/>
      <c r="BL73" s="696"/>
      <c r="BM73" s="696"/>
      <c r="BN73" s="697"/>
      <c r="BO73" s="678"/>
      <c r="BP73" s="679"/>
      <c r="BQ73" s="679"/>
      <c r="BR73" s="679"/>
      <c r="BS73" s="679"/>
      <c r="BT73" s="683"/>
      <c r="BU73" s="678"/>
      <c r="BV73" s="679"/>
      <c r="BW73" s="679"/>
      <c r="BX73" s="679"/>
      <c r="BY73" s="679"/>
      <c r="BZ73" s="683"/>
      <c r="CA73" s="108"/>
      <c r="CB73" s="701" t="str">
        <f>IFERROR(VLOOKUP(VLOOKUP(B72,natu,3,0),buin,4,0),"")</f>
        <v/>
      </c>
      <c r="CC73" s="701"/>
      <c r="CD73" s="701"/>
      <c r="CE73" s="701"/>
      <c r="CF73" s="701"/>
      <c r="CG73" s="701"/>
      <c r="CH73" s="701"/>
      <c r="CI73" s="701"/>
      <c r="CJ73" s="701"/>
      <c r="CK73" s="701"/>
      <c r="CL73" s="701"/>
      <c r="CM73" s="701"/>
      <c r="CN73" s="701"/>
      <c r="CO73" s="701"/>
      <c r="CP73" s="701"/>
      <c r="CQ73" s="701"/>
      <c r="CR73" s="701"/>
      <c r="CS73" s="109"/>
      <c r="CT73" s="693"/>
    </row>
    <row r="74" spans="1:98" ht="14.25" customHeight="1">
      <c r="A74" s="633"/>
      <c r="B74" s="638" t="s">
        <v>229</v>
      </c>
      <c r="C74" s="639"/>
      <c r="D74" s="639"/>
      <c r="E74" s="639"/>
      <c r="F74" s="692"/>
      <c r="G74" s="99"/>
      <c r="H74" s="674"/>
      <c r="I74" s="674"/>
      <c r="J74" s="674"/>
      <c r="K74" s="674"/>
      <c r="L74" s="674"/>
      <c r="M74" s="674"/>
      <c r="N74" s="674"/>
      <c r="O74" s="674"/>
      <c r="P74" s="674"/>
      <c r="Q74" s="674"/>
      <c r="R74" s="674"/>
      <c r="S74" s="674"/>
      <c r="T74" s="674"/>
      <c r="U74" s="674"/>
      <c r="V74" s="674"/>
      <c r="W74" s="674"/>
      <c r="X74" s="674"/>
      <c r="Y74" s="101"/>
      <c r="Z74" s="350"/>
      <c r="AA74" s="698"/>
      <c r="AB74" s="698"/>
      <c r="AC74" s="351"/>
      <c r="AD74" s="650"/>
      <c r="AE74" s="651"/>
      <c r="AF74" s="651"/>
      <c r="AG74" s="651"/>
      <c r="AH74" s="651"/>
      <c r="AI74" s="651"/>
      <c r="AJ74" s="651"/>
      <c r="AK74" s="651"/>
      <c r="AL74" s="651"/>
      <c r="AM74" s="651"/>
      <c r="AN74" s="651"/>
      <c r="AO74" s="651"/>
      <c r="AP74" s="651"/>
      <c r="AQ74" s="651"/>
      <c r="AR74" s="652"/>
      <c r="AS74" s="659"/>
      <c r="AT74" s="660"/>
      <c r="AU74" s="660"/>
      <c r="AV74" s="660"/>
      <c r="AW74" s="660"/>
      <c r="AX74" s="660"/>
      <c r="AY74" s="660"/>
      <c r="AZ74" s="660"/>
      <c r="BA74" s="660"/>
      <c r="BB74" s="661"/>
      <c r="BC74" s="350"/>
      <c r="BD74" s="698"/>
      <c r="BE74" s="698"/>
      <c r="BF74" s="698"/>
      <c r="BG74" s="698"/>
      <c r="BH74" s="351"/>
      <c r="BI74" s="350"/>
      <c r="BJ74" s="698"/>
      <c r="BK74" s="698"/>
      <c r="BL74" s="698"/>
      <c r="BM74" s="698"/>
      <c r="BN74" s="351"/>
      <c r="BO74" s="680"/>
      <c r="BP74" s="681"/>
      <c r="BQ74" s="681"/>
      <c r="BR74" s="681"/>
      <c r="BS74" s="681"/>
      <c r="BT74" s="684"/>
      <c r="BU74" s="680"/>
      <c r="BV74" s="681"/>
      <c r="BW74" s="681"/>
      <c r="BX74" s="681"/>
      <c r="BY74" s="681"/>
      <c r="BZ74" s="684"/>
      <c r="CA74" s="99"/>
      <c r="CB74" s="586"/>
      <c r="CC74" s="586"/>
      <c r="CD74" s="586"/>
      <c r="CE74" s="586"/>
      <c r="CF74" s="586"/>
      <c r="CG74" s="586"/>
      <c r="CH74" s="586"/>
      <c r="CI74" s="586"/>
      <c r="CJ74" s="586"/>
      <c r="CK74" s="586"/>
      <c r="CL74" s="586"/>
      <c r="CM74" s="586"/>
      <c r="CN74" s="586"/>
      <c r="CO74" s="586"/>
      <c r="CP74" s="586"/>
      <c r="CQ74" s="586"/>
      <c r="CR74" s="586"/>
      <c r="CS74" s="112"/>
      <c r="CT74" s="693"/>
    </row>
    <row r="75" spans="1:98" ht="10.5" customHeight="1">
      <c r="A75" s="633"/>
      <c r="B75" s="686">
        <v>24</v>
      </c>
      <c r="C75" s="687"/>
      <c r="D75" s="687"/>
      <c r="E75" s="687"/>
      <c r="F75" s="688"/>
      <c r="G75" s="113"/>
      <c r="H75" s="662" t="str">
        <f>IFERROR(VLOOKUP(VLOOKUP(B75,natu,3,0),buin,8,0),"")</f>
        <v/>
      </c>
      <c r="I75" s="662"/>
      <c r="J75" s="662"/>
      <c r="K75" s="662"/>
      <c r="L75" s="662"/>
      <c r="M75" s="662"/>
      <c r="N75" s="662"/>
      <c r="O75" s="662"/>
      <c r="P75" s="662"/>
      <c r="Q75" s="662"/>
      <c r="R75" s="662"/>
      <c r="S75" s="662"/>
      <c r="T75" s="662"/>
      <c r="U75" s="662"/>
      <c r="V75" s="662"/>
      <c r="W75" s="662"/>
      <c r="X75" s="662"/>
      <c r="Y75" s="114"/>
      <c r="Z75" s="348" t="str">
        <f>IFERROR(VLOOKUP(VLOOKUP(B75,natu,3,0),buin,3,0),"")</f>
        <v/>
      </c>
      <c r="AA75" s="694"/>
      <c r="AB75" s="694"/>
      <c r="AC75" s="349"/>
      <c r="AD75" s="644" t="str">
        <f>IFERROR(VLOOKUP(VLOOKUP(B75,natu,3,0),buin,7,0),"")</f>
        <v/>
      </c>
      <c r="AE75" s="645"/>
      <c r="AF75" s="645"/>
      <c r="AG75" s="645"/>
      <c r="AH75" s="645"/>
      <c r="AI75" s="645"/>
      <c r="AJ75" s="645"/>
      <c r="AK75" s="645"/>
      <c r="AL75" s="645"/>
      <c r="AM75" s="645"/>
      <c r="AN75" s="645"/>
      <c r="AO75" s="645"/>
      <c r="AP75" s="645"/>
      <c r="AQ75" s="645"/>
      <c r="AR75" s="646"/>
      <c r="AS75" s="653" t="str">
        <f>IFERROR(VLOOKUP(VLOOKUP(B75,natu,3,0),buin,6,0),"")</f>
        <v/>
      </c>
      <c r="AT75" s="654"/>
      <c r="AU75" s="654"/>
      <c r="AV75" s="654"/>
      <c r="AW75" s="654"/>
      <c r="AX75" s="654"/>
      <c r="AY75" s="654"/>
      <c r="AZ75" s="654"/>
      <c r="BA75" s="654"/>
      <c r="BB75" s="655"/>
      <c r="BC75" s="348"/>
      <c r="BD75" s="694"/>
      <c r="BE75" s="694"/>
      <c r="BF75" s="694"/>
      <c r="BG75" s="694"/>
      <c r="BH75" s="349"/>
      <c r="BI75" s="348"/>
      <c r="BJ75" s="694"/>
      <c r="BK75" s="694"/>
      <c r="BL75" s="694"/>
      <c r="BM75" s="694"/>
      <c r="BN75" s="349"/>
      <c r="BO75" s="676" t="s">
        <v>226</v>
      </c>
      <c r="BP75" s="677"/>
      <c r="BQ75" s="677"/>
      <c r="BR75" s="677" t="s">
        <v>227</v>
      </c>
      <c r="BS75" s="677"/>
      <c r="BT75" s="682"/>
      <c r="BU75" s="676" t="s">
        <v>226</v>
      </c>
      <c r="BV75" s="677"/>
      <c r="BW75" s="677"/>
      <c r="BX75" s="677" t="s">
        <v>227</v>
      </c>
      <c r="BY75" s="677"/>
      <c r="BZ75" s="682"/>
      <c r="CA75" s="104"/>
      <c r="CB75" s="685" t="str">
        <f>IFERROR(VLOOKUP(VLOOKUP(B75,natu,3,0),buin,9,0),"")</f>
        <v/>
      </c>
      <c r="CC75" s="685"/>
      <c r="CD75" s="685"/>
      <c r="CE75" s="685"/>
      <c r="CF75" s="685"/>
      <c r="CG75" s="685"/>
      <c r="CH75" s="685"/>
      <c r="CI75" s="685"/>
      <c r="CJ75" s="685"/>
      <c r="CK75" s="685"/>
      <c r="CL75" s="685"/>
      <c r="CM75" s="685"/>
      <c r="CN75" s="685"/>
      <c r="CO75" s="685"/>
      <c r="CP75" s="685"/>
      <c r="CQ75" s="685"/>
      <c r="CR75" s="685"/>
      <c r="CS75" s="105"/>
      <c r="CT75" s="693"/>
    </row>
    <row r="76" spans="1:98" ht="8.25" customHeight="1">
      <c r="A76" s="633"/>
      <c r="B76" s="689"/>
      <c r="C76" s="690"/>
      <c r="D76" s="690"/>
      <c r="E76" s="690"/>
      <c r="F76" s="691"/>
      <c r="G76" s="115"/>
      <c r="H76" s="673" t="str">
        <f>IFERROR(VLOOKUP(VLOOKUP(B75,natu,3,0),buin,2,0),"")</f>
        <v/>
      </c>
      <c r="I76" s="673"/>
      <c r="J76" s="673"/>
      <c r="K76" s="673"/>
      <c r="L76" s="673"/>
      <c r="M76" s="673"/>
      <c r="N76" s="673"/>
      <c r="O76" s="673"/>
      <c r="P76" s="673"/>
      <c r="Q76" s="673"/>
      <c r="R76" s="673"/>
      <c r="S76" s="673"/>
      <c r="T76" s="673"/>
      <c r="U76" s="673"/>
      <c r="V76" s="673"/>
      <c r="W76" s="673"/>
      <c r="X76" s="673"/>
      <c r="Y76" s="116"/>
      <c r="Z76" s="695"/>
      <c r="AA76" s="696"/>
      <c r="AB76" s="696"/>
      <c r="AC76" s="697"/>
      <c r="AD76" s="647"/>
      <c r="AE76" s="648"/>
      <c r="AF76" s="648"/>
      <c r="AG76" s="648"/>
      <c r="AH76" s="648"/>
      <c r="AI76" s="648"/>
      <c r="AJ76" s="648"/>
      <c r="AK76" s="648"/>
      <c r="AL76" s="648"/>
      <c r="AM76" s="648"/>
      <c r="AN76" s="648"/>
      <c r="AO76" s="648"/>
      <c r="AP76" s="648"/>
      <c r="AQ76" s="648"/>
      <c r="AR76" s="649"/>
      <c r="AS76" s="656"/>
      <c r="AT76" s="657"/>
      <c r="AU76" s="657"/>
      <c r="AV76" s="657"/>
      <c r="AW76" s="657"/>
      <c r="AX76" s="657"/>
      <c r="AY76" s="657"/>
      <c r="AZ76" s="657"/>
      <c r="BA76" s="657"/>
      <c r="BB76" s="658"/>
      <c r="BC76" s="695"/>
      <c r="BD76" s="696"/>
      <c r="BE76" s="696"/>
      <c r="BF76" s="696"/>
      <c r="BG76" s="696"/>
      <c r="BH76" s="697"/>
      <c r="BI76" s="695"/>
      <c r="BJ76" s="696"/>
      <c r="BK76" s="696"/>
      <c r="BL76" s="696"/>
      <c r="BM76" s="696"/>
      <c r="BN76" s="697"/>
      <c r="BO76" s="678"/>
      <c r="BP76" s="679"/>
      <c r="BQ76" s="679"/>
      <c r="BR76" s="679"/>
      <c r="BS76" s="679"/>
      <c r="BT76" s="683"/>
      <c r="BU76" s="678"/>
      <c r="BV76" s="679"/>
      <c r="BW76" s="679"/>
      <c r="BX76" s="679"/>
      <c r="BY76" s="679"/>
      <c r="BZ76" s="683"/>
      <c r="CA76" s="108"/>
      <c r="CB76" s="701" t="str">
        <f>IFERROR(VLOOKUP(VLOOKUP(B75,natu,3,0),buin,4,0),"")</f>
        <v/>
      </c>
      <c r="CC76" s="701"/>
      <c r="CD76" s="701"/>
      <c r="CE76" s="701"/>
      <c r="CF76" s="701"/>
      <c r="CG76" s="701"/>
      <c r="CH76" s="701"/>
      <c r="CI76" s="701"/>
      <c r="CJ76" s="701"/>
      <c r="CK76" s="701"/>
      <c r="CL76" s="701"/>
      <c r="CM76" s="701"/>
      <c r="CN76" s="701"/>
      <c r="CO76" s="701"/>
      <c r="CP76" s="701"/>
      <c r="CQ76" s="701"/>
      <c r="CR76" s="701"/>
      <c r="CS76" s="109"/>
      <c r="CT76" s="693"/>
    </row>
    <row r="77" spans="1:98" ht="14.25" customHeight="1">
      <c r="A77" s="633"/>
      <c r="B77" s="638" t="s">
        <v>229</v>
      </c>
      <c r="C77" s="639"/>
      <c r="D77" s="639"/>
      <c r="E77" s="639"/>
      <c r="F77" s="692"/>
      <c r="G77" s="99"/>
      <c r="H77" s="674"/>
      <c r="I77" s="674"/>
      <c r="J77" s="674"/>
      <c r="K77" s="674"/>
      <c r="L77" s="674"/>
      <c r="M77" s="674"/>
      <c r="N77" s="674"/>
      <c r="O77" s="674"/>
      <c r="P77" s="674"/>
      <c r="Q77" s="674"/>
      <c r="R77" s="674"/>
      <c r="S77" s="674"/>
      <c r="T77" s="674"/>
      <c r="U77" s="674"/>
      <c r="V77" s="674"/>
      <c r="W77" s="674"/>
      <c r="X77" s="674"/>
      <c r="Y77" s="101"/>
      <c r="Z77" s="350"/>
      <c r="AA77" s="698"/>
      <c r="AB77" s="698"/>
      <c r="AC77" s="351"/>
      <c r="AD77" s="650"/>
      <c r="AE77" s="651"/>
      <c r="AF77" s="651"/>
      <c r="AG77" s="651"/>
      <c r="AH77" s="651"/>
      <c r="AI77" s="651"/>
      <c r="AJ77" s="651"/>
      <c r="AK77" s="651"/>
      <c r="AL77" s="651"/>
      <c r="AM77" s="651"/>
      <c r="AN77" s="651"/>
      <c r="AO77" s="651"/>
      <c r="AP77" s="651"/>
      <c r="AQ77" s="651"/>
      <c r="AR77" s="652"/>
      <c r="AS77" s="659"/>
      <c r="AT77" s="660"/>
      <c r="AU77" s="660"/>
      <c r="AV77" s="660"/>
      <c r="AW77" s="660"/>
      <c r="AX77" s="660"/>
      <c r="AY77" s="660"/>
      <c r="AZ77" s="660"/>
      <c r="BA77" s="660"/>
      <c r="BB77" s="661"/>
      <c r="BC77" s="350"/>
      <c r="BD77" s="698"/>
      <c r="BE77" s="698"/>
      <c r="BF77" s="698"/>
      <c r="BG77" s="698"/>
      <c r="BH77" s="351"/>
      <c r="BI77" s="350"/>
      <c r="BJ77" s="698"/>
      <c r="BK77" s="698"/>
      <c r="BL77" s="698"/>
      <c r="BM77" s="698"/>
      <c r="BN77" s="351"/>
      <c r="BO77" s="680"/>
      <c r="BP77" s="681"/>
      <c r="BQ77" s="681"/>
      <c r="BR77" s="681"/>
      <c r="BS77" s="681"/>
      <c r="BT77" s="684"/>
      <c r="BU77" s="680"/>
      <c r="BV77" s="681"/>
      <c r="BW77" s="681"/>
      <c r="BX77" s="681"/>
      <c r="BY77" s="681"/>
      <c r="BZ77" s="684"/>
      <c r="CA77" s="99"/>
      <c r="CB77" s="586"/>
      <c r="CC77" s="586"/>
      <c r="CD77" s="586"/>
      <c r="CE77" s="586"/>
      <c r="CF77" s="586"/>
      <c r="CG77" s="586"/>
      <c r="CH77" s="586"/>
      <c r="CI77" s="586"/>
      <c r="CJ77" s="586"/>
      <c r="CK77" s="586"/>
      <c r="CL77" s="586"/>
      <c r="CM77" s="586"/>
      <c r="CN77" s="586"/>
      <c r="CO77" s="586"/>
      <c r="CP77" s="586"/>
      <c r="CQ77" s="586"/>
      <c r="CR77" s="586"/>
      <c r="CS77" s="112"/>
      <c r="CT77" s="693"/>
    </row>
    <row r="78" spans="1:98" ht="10.5" customHeight="1">
      <c r="A78" s="633"/>
      <c r="B78" s="686">
        <v>25</v>
      </c>
      <c r="C78" s="687"/>
      <c r="D78" s="687"/>
      <c r="E78" s="687"/>
      <c r="F78" s="688"/>
      <c r="G78" s="113"/>
      <c r="H78" s="662" t="str">
        <f>IFERROR(VLOOKUP(VLOOKUP(B78,natu,3,0),buin,8,0),"")</f>
        <v/>
      </c>
      <c r="I78" s="662"/>
      <c r="J78" s="662"/>
      <c r="K78" s="662"/>
      <c r="L78" s="662"/>
      <c r="M78" s="662"/>
      <c r="N78" s="662"/>
      <c r="O78" s="662"/>
      <c r="P78" s="662"/>
      <c r="Q78" s="662"/>
      <c r="R78" s="662"/>
      <c r="S78" s="662"/>
      <c r="T78" s="662"/>
      <c r="U78" s="662"/>
      <c r="V78" s="662"/>
      <c r="W78" s="662"/>
      <c r="X78" s="662"/>
      <c r="Y78" s="114"/>
      <c r="Z78" s="663" t="str">
        <f>IFERROR(VLOOKUP(VLOOKUP(B78,natu,3,0),buin,3,0),"")</f>
        <v/>
      </c>
      <c r="AA78" s="664"/>
      <c r="AB78" s="664"/>
      <c r="AC78" s="664"/>
      <c r="AD78" s="644" t="str">
        <f>IFERROR(VLOOKUP(VLOOKUP(B78,natu,3,0),buin,7,0),"")</f>
        <v/>
      </c>
      <c r="AE78" s="645"/>
      <c r="AF78" s="645"/>
      <c r="AG78" s="645"/>
      <c r="AH78" s="645"/>
      <c r="AI78" s="645"/>
      <c r="AJ78" s="645"/>
      <c r="AK78" s="645"/>
      <c r="AL78" s="645"/>
      <c r="AM78" s="645"/>
      <c r="AN78" s="645"/>
      <c r="AO78" s="645"/>
      <c r="AP78" s="645"/>
      <c r="AQ78" s="645"/>
      <c r="AR78" s="646"/>
      <c r="AS78" s="653" t="str">
        <f>IFERROR(VLOOKUP(VLOOKUP(B78,natu,3,0),buin,6,0),"")</f>
        <v/>
      </c>
      <c r="AT78" s="654"/>
      <c r="AU78" s="654"/>
      <c r="AV78" s="654"/>
      <c r="AW78" s="654"/>
      <c r="AX78" s="654"/>
      <c r="AY78" s="654"/>
      <c r="AZ78" s="654"/>
      <c r="BA78" s="654"/>
      <c r="BB78" s="655"/>
      <c r="BC78" s="327"/>
      <c r="BD78" s="327"/>
      <c r="BE78" s="327"/>
      <c r="BF78" s="327"/>
      <c r="BG78" s="327"/>
      <c r="BH78" s="327"/>
      <c r="BI78" s="327"/>
      <c r="BJ78" s="327"/>
      <c r="BK78" s="327"/>
      <c r="BL78" s="327"/>
      <c r="BM78" s="327"/>
      <c r="BN78" s="327"/>
      <c r="BO78" s="676" t="s">
        <v>226</v>
      </c>
      <c r="BP78" s="677"/>
      <c r="BQ78" s="677"/>
      <c r="BR78" s="677" t="s">
        <v>227</v>
      </c>
      <c r="BS78" s="677"/>
      <c r="BT78" s="682"/>
      <c r="BU78" s="676" t="s">
        <v>226</v>
      </c>
      <c r="BV78" s="677"/>
      <c r="BW78" s="677"/>
      <c r="BX78" s="677" t="s">
        <v>227</v>
      </c>
      <c r="BY78" s="677"/>
      <c r="BZ78" s="682"/>
      <c r="CA78" s="104"/>
      <c r="CB78" s="685" t="str">
        <f>IFERROR(VLOOKUP(VLOOKUP(B78,natu,3,0),buin,9,0),"")</f>
        <v/>
      </c>
      <c r="CC78" s="685"/>
      <c r="CD78" s="685"/>
      <c r="CE78" s="685"/>
      <c r="CF78" s="685"/>
      <c r="CG78" s="685"/>
      <c r="CH78" s="685"/>
      <c r="CI78" s="685"/>
      <c r="CJ78" s="685"/>
      <c r="CK78" s="685"/>
      <c r="CL78" s="685"/>
      <c r="CM78" s="685"/>
      <c r="CN78" s="685"/>
      <c r="CO78" s="685"/>
      <c r="CP78" s="685"/>
      <c r="CQ78" s="685"/>
      <c r="CR78" s="685"/>
      <c r="CS78" s="105"/>
      <c r="CT78" s="693"/>
    </row>
    <row r="79" spans="1:98" ht="8.25" customHeight="1">
      <c r="A79" s="633"/>
      <c r="B79" s="689"/>
      <c r="C79" s="690"/>
      <c r="D79" s="690"/>
      <c r="E79" s="690"/>
      <c r="F79" s="691"/>
      <c r="G79" s="115"/>
      <c r="H79" s="673" t="str">
        <f>IFERROR(VLOOKUP(VLOOKUP(B78,natu,3,0),buin,2,0),"")</f>
        <v/>
      </c>
      <c r="I79" s="673"/>
      <c r="J79" s="673"/>
      <c r="K79" s="673"/>
      <c r="L79" s="673"/>
      <c r="M79" s="673"/>
      <c r="N79" s="673"/>
      <c r="O79" s="673"/>
      <c r="P79" s="673"/>
      <c r="Q79" s="673"/>
      <c r="R79" s="673"/>
      <c r="S79" s="673"/>
      <c r="T79" s="673"/>
      <c r="U79" s="673"/>
      <c r="V79" s="673"/>
      <c r="W79" s="673"/>
      <c r="X79" s="673"/>
      <c r="Y79" s="116"/>
      <c r="Z79" s="663"/>
      <c r="AA79" s="664"/>
      <c r="AB79" s="664"/>
      <c r="AC79" s="664"/>
      <c r="AD79" s="647"/>
      <c r="AE79" s="648"/>
      <c r="AF79" s="648"/>
      <c r="AG79" s="648"/>
      <c r="AH79" s="648"/>
      <c r="AI79" s="648"/>
      <c r="AJ79" s="648"/>
      <c r="AK79" s="648"/>
      <c r="AL79" s="648"/>
      <c r="AM79" s="648"/>
      <c r="AN79" s="648"/>
      <c r="AO79" s="648"/>
      <c r="AP79" s="648"/>
      <c r="AQ79" s="648"/>
      <c r="AR79" s="649"/>
      <c r="AS79" s="656"/>
      <c r="AT79" s="657"/>
      <c r="AU79" s="657"/>
      <c r="AV79" s="657"/>
      <c r="AW79" s="657"/>
      <c r="AX79" s="657"/>
      <c r="AY79" s="657"/>
      <c r="AZ79" s="657"/>
      <c r="BA79" s="657"/>
      <c r="BB79" s="658"/>
      <c r="BC79" s="327"/>
      <c r="BD79" s="327"/>
      <c r="BE79" s="327"/>
      <c r="BF79" s="327"/>
      <c r="BG79" s="327"/>
      <c r="BH79" s="327"/>
      <c r="BI79" s="327"/>
      <c r="BJ79" s="327"/>
      <c r="BK79" s="327"/>
      <c r="BL79" s="327"/>
      <c r="BM79" s="327"/>
      <c r="BN79" s="327"/>
      <c r="BO79" s="678"/>
      <c r="BP79" s="679"/>
      <c r="BQ79" s="679"/>
      <c r="BR79" s="679"/>
      <c r="BS79" s="679"/>
      <c r="BT79" s="683"/>
      <c r="BU79" s="678"/>
      <c r="BV79" s="679"/>
      <c r="BW79" s="679"/>
      <c r="BX79" s="679"/>
      <c r="BY79" s="679"/>
      <c r="BZ79" s="683"/>
      <c r="CA79" s="108"/>
      <c r="CB79" s="675" t="str">
        <f>IFERROR(VLOOKUP(VLOOKUP(B78,natu,3,0),buin,4,0),"")</f>
        <v/>
      </c>
      <c r="CC79" s="675"/>
      <c r="CD79" s="675"/>
      <c r="CE79" s="675"/>
      <c r="CF79" s="675"/>
      <c r="CG79" s="675"/>
      <c r="CH79" s="675"/>
      <c r="CI79" s="675"/>
      <c r="CJ79" s="675"/>
      <c r="CK79" s="675"/>
      <c r="CL79" s="675"/>
      <c r="CM79" s="675"/>
      <c r="CN79" s="675"/>
      <c r="CO79" s="675"/>
      <c r="CP79" s="675"/>
      <c r="CQ79" s="675"/>
      <c r="CR79" s="675"/>
      <c r="CS79" s="109"/>
      <c r="CT79" s="693"/>
    </row>
    <row r="80" spans="1:98" ht="14.25" customHeight="1">
      <c r="A80" s="633"/>
      <c r="B80" s="638" t="s">
        <v>229</v>
      </c>
      <c r="C80" s="639"/>
      <c r="D80" s="639"/>
      <c r="E80" s="639"/>
      <c r="F80" s="692"/>
      <c r="G80" s="99"/>
      <c r="H80" s="674"/>
      <c r="I80" s="674"/>
      <c r="J80" s="674"/>
      <c r="K80" s="674"/>
      <c r="L80" s="674"/>
      <c r="M80" s="674"/>
      <c r="N80" s="674"/>
      <c r="O80" s="674"/>
      <c r="P80" s="674"/>
      <c r="Q80" s="674"/>
      <c r="R80" s="674"/>
      <c r="S80" s="674"/>
      <c r="T80" s="674"/>
      <c r="U80" s="674"/>
      <c r="V80" s="674"/>
      <c r="W80" s="674"/>
      <c r="X80" s="674"/>
      <c r="Y80" s="101"/>
      <c r="Z80" s="663"/>
      <c r="AA80" s="664"/>
      <c r="AB80" s="664"/>
      <c r="AC80" s="664"/>
      <c r="AD80" s="650"/>
      <c r="AE80" s="651"/>
      <c r="AF80" s="651"/>
      <c r="AG80" s="651"/>
      <c r="AH80" s="651"/>
      <c r="AI80" s="651"/>
      <c r="AJ80" s="651"/>
      <c r="AK80" s="651"/>
      <c r="AL80" s="651"/>
      <c r="AM80" s="651"/>
      <c r="AN80" s="651"/>
      <c r="AO80" s="651"/>
      <c r="AP80" s="651"/>
      <c r="AQ80" s="651"/>
      <c r="AR80" s="652"/>
      <c r="AS80" s="659"/>
      <c r="AT80" s="660"/>
      <c r="AU80" s="660"/>
      <c r="AV80" s="660"/>
      <c r="AW80" s="660"/>
      <c r="AX80" s="660"/>
      <c r="AY80" s="660"/>
      <c r="AZ80" s="660"/>
      <c r="BA80" s="660"/>
      <c r="BB80" s="661"/>
      <c r="BC80" s="327"/>
      <c r="BD80" s="327"/>
      <c r="BE80" s="327"/>
      <c r="BF80" s="327"/>
      <c r="BG80" s="327"/>
      <c r="BH80" s="327"/>
      <c r="BI80" s="327"/>
      <c r="BJ80" s="327"/>
      <c r="BK80" s="327"/>
      <c r="BL80" s="327"/>
      <c r="BM80" s="327"/>
      <c r="BN80" s="327"/>
      <c r="BO80" s="680"/>
      <c r="BP80" s="681"/>
      <c r="BQ80" s="681"/>
      <c r="BR80" s="681"/>
      <c r="BS80" s="681"/>
      <c r="BT80" s="684"/>
      <c r="BU80" s="680"/>
      <c r="BV80" s="681"/>
      <c r="BW80" s="681"/>
      <c r="BX80" s="681"/>
      <c r="BY80" s="681"/>
      <c r="BZ80" s="684"/>
      <c r="CA80" s="99"/>
      <c r="CB80" s="586"/>
      <c r="CC80" s="586"/>
      <c r="CD80" s="586"/>
      <c r="CE80" s="586"/>
      <c r="CF80" s="586"/>
      <c r="CG80" s="586"/>
      <c r="CH80" s="586"/>
      <c r="CI80" s="586"/>
      <c r="CJ80" s="586"/>
      <c r="CK80" s="586"/>
      <c r="CL80" s="586"/>
      <c r="CM80" s="586"/>
      <c r="CN80" s="586"/>
      <c r="CO80" s="586"/>
      <c r="CP80" s="586"/>
      <c r="CQ80" s="586"/>
      <c r="CR80" s="586"/>
      <c r="CS80" s="112"/>
      <c r="CT80" s="693"/>
    </row>
    <row r="81" spans="1:98" ht="10.5" customHeight="1">
      <c r="A81" s="633"/>
      <c r="B81" s="117"/>
      <c r="C81" s="706" t="s">
        <v>231</v>
      </c>
      <c r="D81" s="706"/>
      <c r="E81" s="706"/>
      <c r="F81" s="706"/>
      <c r="G81" s="706"/>
      <c r="H81" s="706"/>
      <c r="I81" s="706"/>
      <c r="J81" s="706"/>
      <c r="K81" s="706"/>
      <c r="L81" s="706"/>
      <c r="M81" s="706"/>
      <c r="N81" s="706"/>
      <c r="O81" s="118"/>
      <c r="P81" s="113"/>
      <c r="Q81" s="119"/>
      <c r="R81" s="708">
        <f>入力画面!C9</f>
        <v>0</v>
      </c>
      <c r="S81" s="708" ph="1"/>
      <c r="T81" s="708" ph="1"/>
      <c r="U81" s="708" ph="1"/>
      <c r="V81" s="708" ph="1"/>
      <c r="W81" s="708" ph="1"/>
      <c r="X81" s="708" ph="1"/>
      <c r="Y81" s="708" ph="1"/>
      <c r="Z81" s="708" ph="1"/>
      <c r="AA81" s="708" ph="1"/>
      <c r="AB81" s="708" ph="1"/>
      <c r="AC81" s="708" ph="1"/>
      <c r="AD81" s="708" ph="1"/>
      <c r="AE81" s="708" ph="1"/>
      <c r="AF81" s="708" ph="1"/>
      <c r="AG81" s="119"/>
      <c r="AH81" s="114"/>
      <c r="AI81" s="699" t="s">
        <v>232</v>
      </c>
      <c r="AJ81" s="700"/>
      <c r="AK81" s="700"/>
      <c r="AL81" s="700"/>
      <c r="AM81" s="700"/>
      <c r="AN81" s="700"/>
      <c r="AO81" s="700"/>
      <c r="AP81" s="700"/>
      <c r="AQ81" s="700"/>
      <c r="AR81" s="700"/>
      <c r="AS81" s="120"/>
      <c r="AT81" s="120"/>
      <c r="AU81" s="120"/>
      <c r="AV81" s="120"/>
      <c r="AW81" s="121"/>
      <c r="AX81" s="117"/>
      <c r="AY81" s="122"/>
      <c r="AZ81" s="706" t="s">
        <v>233</v>
      </c>
      <c r="BA81" s="706"/>
      <c r="BB81" s="706"/>
      <c r="BC81" s="706"/>
      <c r="BD81" s="706"/>
      <c r="BE81" s="706"/>
      <c r="BF81" s="706"/>
      <c r="BG81" s="706"/>
      <c r="BH81" s="706"/>
      <c r="BI81" s="706"/>
      <c r="BJ81" s="122"/>
      <c r="BK81" s="118"/>
      <c r="BL81" s="113"/>
      <c r="BM81" s="119"/>
      <c r="BN81" s="709">
        <f>入力画面!C13</f>
        <v>0</v>
      </c>
      <c r="BO81" s="709"/>
      <c r="BP81" s="709"/>
      <c r="BQ81" s="709"/>
      <c r="BR81" s="709"/>
      <c r="BS81" s="709"/>
      <c r="BT81" s="709"/>
      <c r="BU81" s="709"/>
      <c r="BV81" s="709"/>
      <c r="BW81" s="709"/>
      <c r="BX81" s="709"/>
      <c r="BY81" s="709"/>
      <c r="BZ81" s="709"/>
      <c r="CA81" s="709"/>
      <c r="CB81" s="709"/>
      <c r="CC81" s="119"/>
      <c r="CD81" s="114"/>
      <c r="CE81" s="699" t="s">
        <v>232</v>
      </c>
      <c r="CF81" s="700"/>
      <c r="CG81" s="700"/>
      <c r="CH81" s="700"/>
      <c r="CI81" s="700"/>
      <c r="CJ81" s="700"/>
      <c r="CK81" s="700"/>
      <c r="CL81" s="700"/>
      <c r="CM81" s="700"/>
      <c r="CN81" s="700"/>
      <c r="CO81" s="120"/>
      <c r="CP81" s="120"/>
      <c r="CQ81" s="120"/>
      <c r="CR81" s="120"/>
      <c r="CS81" s="121"/>
      <c r="CT81" s="693"/>
    </row>
    <row r="82" spans="1:98" ht="21.75" customHeight="1">
      <c r="A82" s="633"/>
      <c r="B82" s="123"/>
      <c r="C82" s="707"/>
      <c r="D82" s="707"/>
      <c r="E82" s="707"/>
      <c r="F82" s="707"/>
      <c r="G82" s="707"/>
      <c r="H82" s="707"/>
      <c r="I82" s="707"/>
      <c r="J82" s="707"/>
      <c r="K82" s="707"/>
      <c r="L82" s="707"/>
      <c r="M82" s="707"/>
      <c r="N82" s="707"/>
      <c r="O82" s="124"/>
      <c r="P82" s="99"/>
      <c r="Q82" s="100"/>
      <c r="R82" s="702">
        <f>入力画面!C8</f>
        <v>0</v>
      </c>
      <c r="S82" s="702"/>
      <c r="T82" s="702"/>
      <c r="U82" s="702"/>
      <c r="V82" s="702"/>
      <c r="W82" s="702"/>
      <c r="X82" s="702"/>
      <c r="Y82" s="702"/>
      <c r="Z82" s="702"/>
      <c r="AA82" s="702"/>
      <c r="AB82" s="702"/>
      <c r="AC82" s="702"/>
      <c r="AD82" s="702"/>
      <c r="AE82" s="702"/>
      <c r="AF82" s="702"/>
      <c r="AG82" s="100"/>
      <c r="AH82" s="101"/>
      <c r="AI82" s="703"/>
      <c r="AJ82" s="704"/>
      <c r="AK82" s="704"/>
      <c r="AL82" s="704"/>
      <c r="AM82" s="704"/>
      <c r="AN82" s="125" t="s">
        <v>234</v>
      </c>
      <c r="AO82" s="704"/>
      <c r="AP82" s="704"/>
      <c r="AQ82" s="704"/>
      <c r="AR82" s="704"/>
      <c r="AS82" s="128" t="s">
        <v>234</v>
      </c>
      <c r="AT82" s="704"/>
      <c r="AU82" s="704"/>
      <c r="AV82" s="704"/>
      <c r="AW82" s="705"/>
      <c r="AX82" s="126"/>
      <c r="AY82" s="62"/>
      <c r="AZ82" s="707"/>
      <c r="BA82" s="707"/>
      <c r="BB82" s="707"/>
      <c r="BC82" s="707"/>
      <c r="BD82" s="707"/>
      <c r="BE82" s="707"/>
      <c r="BF82" s="707"/>
      <c r="BG82" s="707"/>
      <c r="BH82" s="707"/>
      <c r="BI82" s="707"/>
      <c r="BJ82" s="127"/>
      <c r="BK82" s="124"/>
      <c r="BL82" s="99"/>
      <c r="BM82" s="100"/>
      <c r="BN82" s="702">
        <f>入力画面!C12</f>
        <v>0</v>
      </c>
      <c r="BO82" s="702"/>
      <c r="BP82" s="702"/>
      <c r="BQ82" s="702"/>
      <c r="BR82" s="702"/>
      <c r="BS82" s="702"/>
      <c r="BT82" s="702"/>
      <c r="BU82" s="702"/>
      <c r="BV82" s="702"/>
      <c r="BW82" s="702"/>
      <c r="BX82" s="702"/>
      <c r="BY82" s="702"/>
      <c r="BZ82" s="702"/>
      <c r="CA82" s="702"/>
      <c r="CB82" s="702"/>
      <c r="CC82" s="100"/>
      <c r="CD82" s="101"/>
      <c r="CE82" s="703"/>
      <c r="CF82" s="704"/>
      <c r="CG82" s="704"/>
      <c r="CH82" s="704"/>
      <c r="CI82" s="704"/>
      <c r="CJ82" s="128" t="s">
        <v>235</v>
      </c>
      <c r="CK82" s="698"/>
      <c r="CL82" s="698"/>
      <c r="CM82" s="698"/>
      <c r="CN82" s="698"/>
      <c r="CO82" s="128" t="s">
        <v>235</v>
      </c>
      <c r="CP82" s="698"/>
      <c r="CQ82" s="698"/>
      <c r="CR82" s="698"/>
      <c r="CS82" s="351"/>
      <c r="CT82" s="693"/>
    </row>
    <row r="83" spans="1:98" ht="10.5" customHeight="1">
      <c r="A83" s="633"/>
      <c r="B83" s="129"/>
      <c r="C83" s="637" t="s">
        <v>236</v>
      </c>
      <c r="D83" s="637"/>
      <c r="E83" s="637"/>
      <c r="F83" s="637"/>
      <c r="G83" s="637"/>
      <c r="H83" s="637"/>
      <c r="I83" s="637"/>
      <c r="J83" s="637"/>
      <c r="K83" s="637"/>
      <c r="L83" s="118"/>
      <c r="M83" s="582">
        <f>入力画面!C17</f>
        <v>0</v>
      </c>
      <c r="N83" s="583"/>
      <c r="O83" s="583"/>
      <c r="P83" s="583"/>
      <c r="Q83" s="583"/>
      <c r="R83" s="583"/>
      <c r="S83" s="583"/>
      <c r="T83" s="583"/>
      <c r="U83" s="583"/>
      <c r="V83" s="583"/>
      <c r="W83" s="583"/>
      <c r="X83" s="583"/>
      <c r="Y83" s="583"/>
      <c r="Z83" s="583"/>
      <c r="AA83" s="583"/>
      <c r="AB83" s="583"/>
      <c r="AC83" s="583"/>
      <c r="AD83" s="583"/>
      <c r="AE83" s="583"/>
      <c r="AF83" s="583"/>
      <c r="AG83" s="583"/>
      <c r="AH83" s="584"/>
      <c r="AI83" s="130"/>
      <c r="AJ83" s="726" t="s">
        <v>237</v>
      </c>
      <c r="AK83" s="726"/>
      <c r="AL83" s="726"/>
      <c r="AM83" s="726"/>
      <c r="AN83" s="726"/>
      <c r="AO83" s="726"/>
      <c r="AP83" s="726"/>
      <c r="AQ83" s="726"/>
      <c r="AR83" s="726"/>
      <c r="AS83" s="131"/>
      <c r="AT83" s="728" t="s">
        <v>238</v>
      </c>
      <c r="AU83" s="729"/>
      <c r="AV83" s="730"/>
      <c r="AW83" s="710"/>
      <c r="AX83" s="711"/>
      <c r="AY83" s="711"/>
      <c r="AZ83" s="711"/>
      <c r="BA83" s="711"/>
      <c r="BB83" s="710"/>
      <c r="BC83" s="711"/>
      <c r="BD83" s="711"/>
      <c r="BE83" s="711"/>
      <c r="BF83" s="712"/>
      <c r="BG83" s="734" t="s">
        <v>239</v>
      </c>
      <c r="BH83" s="735"/>
      <c r="BI83" s="736"/>
      <c r="BJ83" s="710"/>
      <c r="BK83" s="711"/>
      <c r="BL83" s="711"/>
      <c r="BM83" s="711"/>
      <c r="BN83" s="711"/>
      <c r="BO83" s="710"/>
      <c r="BP83" s="711"/>
      <c r="BQ83" s="711"/>
      <c r="BR83" s="711"/>
      <c r="BS83" s="711"/>
      <c r="BT83" s="710"/>
      <c r="BU83" s="711"/>
      <c r="BV83" s="711"/>
      <c r="BW83" s="711"/>
      <c r="BX83" s="712"/>
      <c r="BY83" s="716" t="s">
        <v>13</v>
      </c>
      <c r="BZ83" s="717"/>
      <c r="CA83" s="717"/>
      <c r="CB83" s="717"/>
      <c r="CC83" s="717"/>
      <c r="CD83" s="717"/>
      <c r="CE83" s="717"/>
      <c r="CF83" s="717"/>
      <c r="CG83" s="717"/>
      <c r="CH83" s="717"/>
      <c r="CI83" s="718"/>
      <c r="CJ83" s="532">
        <f>入力画面!C2</f>
        <v>0</v>
      </c>
      <c r="CK83" s="532"/>
      <c r="CL83" s="532"/>
      <c r="CM83" s="532"/>
      <c r="CN83" s="532"/>
      <c r="CO83" s="532"/>
      <c r="CP83" s="532"/>
      <c r="CQ83" s="532"/>
      <c r="CR83" s="532"/>
      <c r="CS83" s="588"/>
      <c r="CT83" s="693"/>
    </row>
    <row r="84" spans="1:98" ht="21.75" customHeight="1">
      <c r="A84" s="633"/>
      <c r="B84" s="123"/>
      <c r="C84" s="639"/>
      <c r="D84" s="639"/>
      <c r="E84" s="639"/>
      <c r="F84" s="639"/>
      <c r="G84" s="639"/>
      <c r="H84" s="639"/>
      <c r="I84" s="639"/>
      <c r="J84" s="639"/>
      <c r="K84" s="639"/>
      <c r="L84" s="124"/>
      <c r="M84" s="585"/>
      <c r="N84" s="586"/>
      <c r="O84" s="586"/>
      <c r="P84" s="586"/>
      <c r="Q84" s="586"/>
      <c r="R84" s="586"/>
      <c r="S84" s="586"/>
      <c r="T84" s="586"/>
      <c r="U84" s="586"/>
      <c r="V84" s="586"/>
      <c r="W84" s="586"/>
      <c r="X84" s="586"/>
      <c r="Y84" s="586"/>
      <c r="Z84" s="586"/>
      <c r="AA84" s="586"/>
      <c r="AB84" s="586"/>
      <c r="AC84" s="586"/>
      <c r="AD84" s="586"/>
      <c r="AE84" s="586"/>
      <c r="AF84" s="586"/>
      <c r="AG84" s="586"/>
      <c r="AH84" s="587"/>
      <c r="AI84" s="132"/>
      <c r="AJ84" s="727"/>
      <c r="AK84" s="727"/>
      <c r="AL84" s="727"/>
      <c r="AM84" s="727"/>
      <c r="AN84" s="727"/>
      <c r="AO84" s="727"/>
      <c r="AP84" s="727"/>
      <c r="AQ84" s="727"/>
      <c r="AR84" s="727"/>
      <c r="AS84" s="133"/>
      <c r="AT84" s="731"/>
      <c r="AU84" s="732"/>
      <c r="AV84" s="733"/>
      <c r="AW84" s="713"/>
      <c r="AX84" s="714"/>
      <c r="AY84" s="714"/>
      <c r="AZ84" s="714"/>
      <c r="BA84" s="714"/>
      <c r="BB84" s="713"/>
      <c r="BC84" s="714"/>
      <c r="BD84" s="714"/>
      <c r="BE84" s="714"/>
      <c r="BF84" s="715"/>
      <c r="BG84" s="737"/>
      <c r="BH84" s="738"/>
      <c r="BI84" s="739"/>
      <c r="BJ84" s="713"/>
      <c r="BK84" s="714"/>
      <c r="BL84" s="714"/>
      <c r="BM84" s="714"/>
      <c r="BN84" s="714"/>
      <c r="BO84" s="713"/>
      <c r="BP84" s="714"/>
      <c r="BQ84" s="714"/>
      <c r="BR84" s="714"/>
      <c r="BS84" s="714"/>
      <c r="BT84" s="713"/>
      <c r="BU84" s="714"/>
      <c r="BV84" s="714"/>
      <c r="BW84" s="714"/>
      <c r="BX84" s="715"/>
      <c r="BY84" s="719"/>
      <c r="BZ84" s="720"/>
      <c r="CA84" s="720"/>
      <c r="CB84" s="720"/>
      <c r="CC84" s="720"/>
      <c r="CD84" s="720"/>
      <c r="CE84" s="720"/>
      <c r="CF84" s="720"/>
      <c r="CG84" s="720"/>
      <c r="CH84" s="720"/>
      <c r="CI84" s="721"/>
      <c r="CJ84" s="535"/>
      <c r="CK84" s="535"/>
      <c r="CL84" s="535"/>
      <c r="CM84" s="535"/>
      <c r="CN84" s="535"/>
      <c r="CO84" s="535"/>
      <c r="CP84" s="535"/>
      <c r="CQ84" s="535"/>
      <c r="CR84" s="535"/>
      <c r="CS84" s="589"/>
      <c r="CT84" s="693"/>
    </row>
    <row r="85" spans="1:98" s="137" customFormat="1" ht="17.25">
      <c r="A85" s="633"/>
      <c r="B85" s="134"/>
      <c r="C85" s="135"/>
      <c r="D85" s="722" t="s">
        <v>240</v>
      </c>
      <c r="E85" s="722"/>
      <c r="F85" s="722"/>
      <c r="G85" s="722"/>
      <c r="H85" s="722"/>
      <c r="I85" s="722"/>
      <c r="J85" s="722"/>
      <c r="K85" s="722"/>
      <c r="L85" s="722"/>
      <c r="M85" s="722"/>
      <c r="N85" s="722"/>
      <c r="O85" s="722"/>
      <c r="P85" s="722"/>
      <c r="Q85" s="722"/>
      <c r="R85" s="722"/>
      <c r="S85" s="722"/>
      <c r="T85" s="722"/>
      <c r="U85" s="722"/>
      <c r="V85" s="722"/>
      <c r="W85" s="722"/>
      <c r="X85" s="722"/>
      <c r="Y85" s="722"/>
      <c r="Z85" s="722"/>
      <c r="AA85" s="722"/>
      <c r="AB85" s="722"/>
      <c r="AC85" s="722"/>
      <c r="AD85" s="722"/>
      <c r="AE85" s="722"/>
      <c r="AF85" s="722"/>
      <c r="AG85" s="722"/>
      <c r="AH85" s="722"/>
      <c r="AI85" s="722"/>
      <c r="AJ85" s="722"/>
      <c r="AK85" s="722"/>
      <c r="AL85" s="722"/>
      <c r="AM85" s="722"/>
      <c r="AN85" s="722"/>
      <c r="AO85" s="722"/>
      <c r="AP85" s="722"/>
      <c r="AQ85" s="722"/>
      <c r="AR85" s="722"/>
      <c r="AS85" s="722"/>
      <c r="AT85" s="722"/>
      <c r="AU85" s="722"/>
      <c r="AV85" s="722"/>
      <c r="AW85" s="722"/>
      <c r="AX85" s="722"/>
      <c r="AY85" s="722"/>
      <c r="AZ85" s="722"/>
      <c r="BA85" s="135"/>
      <c r="BB85" s="135"/>
      <c r="BC85" s="723"/>
      <c r="BD85" s="723"/>
      <c r="BE85" s="723"/>
      <c r="BF85" s="723"/>
      <c r="BG85" s="723"/>
      <c r="BH85" s="723"/>
      <c r="BI85" s="723"/>
      <c r="BJ85" s="724" t="s">
        <v>241</v>
      </c>
      <c r="BK85" s="724"/>
      <c r="BL85" s="723"/>
      <c r="BM85" s="723"/>
      <c r="BN85" s="723"/>
      <c r="BO85" s="725"/>
      <c r="BP85" s="724" t="s">
        <v>242</v>
      </c>
      <c r="BQ85" s="724"/>
      <c r="BR85" s="723"/>
      <c r="BS85" s="725"/>
      <c r="BT85" s="725"/>
      <c r="BU85" s="725"/>
      <c r="BV85" s="724" t="s">
        <v>243</v>
      </c>
      <c r="BW85" s="724"/>
      <c r="BX85" s="135"/>
      <c r="BY85" s="135"/>
      <c r="BZ85" s="135"/>
      <c r="CA85" s="135"/>
      <c r="CB85" s="135"/>
      <c r="CC85" s="135"/>
      <c r="CD85" s="135"/>
      <c r="CE85" s="135"/>
      <c r="CF85" s="135"/>
      <c r="CG85" s="135"/>
      <c r="CH85" s="135"/>
      <c r="CI85" s="135"/>
      <c r="CJ85" s="135"/>
      <c r="CK85" s="135"/>
      <c r="CL85" s="135"/>
      <c r="CM85" s="135"/>
      <c r="CN85" s="135"/>
      <c r="CO85" s="135"/>
      <c r="CP85" s="135"/>
      <c r="CQ85" s="135"/>
      <c r="CR85" s="135"/>
      <c r="CS85" s="136"/>
      <c r="CT85" s="693"/>
    </row>
    <row r="86" spans="1:98" s="139" customFormat="1" ht="9" customHeight="1">
      <c r="A86" s="633"/>
      <c r="B86" s="138"/>
      <c r="CS86" s="140"/>
      <c r="CT86" s="693"/>
    </row>
    <row r="87" spans="1:98" s="139" customFormat="1" ht="9.75" customHeight="1">
      <c r="A87" s="633"/>
      <c r="B87" s="138"/>
      <c r="D87" s="751" t="s">
        <v>244</v>
      </c>
      <c r="E87" s="751"/>
      <c r="F87" s="751"/>
      <c r="G87" s="751"/>
      <c r="H87" s="751"/>
      <c r="I87" s="751"/>
      <c r="J87" s="751"/>
      <c r="K87" s="751"/>
      <c r="L87" s="752"/>
      <c r="M87" s="753">
        <f>入力画面!C5</f>
        <v>0</v>
      </c>
      <c r="N87" s="753"/>
      <c r="O87" s="753"/>
      <c r="P87" s="753"/>
      <c r="Q87" s="753"/>
      <c r="R87" s="753"/>
      <c r="S87" s="753"/>
      <c r="T87" s="753"/>
      <c r="U87" s="753"/>
      <c r="V87" s="753"/>
      <c r="W87" s="753"/>
      <c r="X87" s="753"/>
      <c r="Y87" s="753"/>
      <c r="Z87" s="753"/>
      <c r="AA87" s="753"/>
      <c r="AB87" s="753"/>
      <c r="AC87" s="753"/>
      <c r="AD87" s="753"/>
      <c r="AE87" s="753"/>
      <c r="AF87" s="753"/>
      <c r="AG87" s="753"/>
      <c r="AH87" s="753"/>
      <c r="AI87" s="753"/>
      <c r="AJ87" s="753"/>
      <c r="AK87" s="753"/>
      <c r="AL87" s="753"/>
      <c r="AM87" s="753"/>
      <c r="AN87" s="753"/>
      <c r="AO87" s="753"/>
      <c r="AP87" s="753"/>
      <c r="AQ87" s="753"/>
      <c r="AR87" s="753"/>
      <c r="AS87" s="753"/>
      <c r="AT87" s="753"/>
      <c r="AU87" s="753"/>
      <c r="AY87" s="632" t="s">
        <v>245</v>
      </c>
      <c r="AZ87" s="632"/>
      <c r="BA87" s="632"/>
      <c r="BB87" s="632"/>
      <c r="BC87" s="632"/>
      <c r="BD87" s="632"/>
      <c r="BE87" s="632"/>
      <c r="BF87" s="632"/>
      <c r="BG87" s="632"/>
      <c r="BH87" s="632"/>
      <c r="BJ87" s="755" t="s">
        <v>246</v>
      </c>
      <c r="BK87" s="755"/>
      <c r="BL87" s="696" t="e">
        <f>LEFT(入力画面!C6,FIND("(",入力画面!C6)-1)</f>
        <v>#VALUE!</v>
      </c>
      <c r="BM87" s="696"/>
      <c r="BN87" s="696"/>
      <c r="BO87" s="696"/>
      <c r="BP87" s="696"/>
      <c r="BQ87" s="696"/>
      <c r="BR87" s="696"/>
      <c r="BS87" s="696"/>
      <c r="BT87" s="696"/>
      <c r="BU87" s="696"/>
      <c r="BV87" s="757" t="s">
        <v>247</v>
      </c>
      <c r="BW87" s="757"/>
      <c r="BX87" s="696" t="e">
        <f>MID(入力画面!C6,FIND("(",入力画面!C6)+1,FIND(")",入力画面!C6)-FIND("(",入力画面!C6)-1)</f>
        <v>#VALUE!</v>
      </c>
      <c r="BY87" s="696"/>
      <c r="BZ87" s="696"/>
      <c r="CA87" s="696"/>
      <c r="CB87" s="696"/>
      <c r="CC87" s="696"/>
      <c r="CD87" s="696"/>
      <c r="CE87" s="632" t="s">
        <v>248</v>
      </c>
      <c r="CF87" s="632"/>
      <c r="CG87" s="696" t="str">
        <f>RIGHT(入力画面!C6,4)</f>
        <v/>
      </c>
      <c r="CH87" s="696"/>
      <c r="CI87" s="696"/>
      <c r="CJ87" s="696"/>
      <c r="CK87" s="696"/>
      <c r="CL87" s="696"/>
      <c r="CM87" s="696"/>
      <c r="CN87" s="696"/>
      <c r="CO87" s="696"/>
      <c r="CP87" s="696"/>
      <c r="CQ87" s="141"/>
      <c r="CS87" s="140"/>
      <c r="CT87" s="693"/>
    </row>
    <row r="88" spans="1:98" s="139" customFormat="1" ht="9.75" customHeight="1">
      <c r="A88" s="633"/>
      <c r="B88" s="138"/>
      <c r="C88" s="142"/>
      <c r="D88" s="751"/>
      <c r="E88" s="751"/>
      <c r="F88" s="751"/>
      <c r="G88" s="751"/>
      <c r="H88" s="751"/>
      <c r="I88" s="751"/>
      <c r="J88" s="751"/>
      <c r="K88" s="751"/>
      <c r="L88" s="752"/>
      <c r="M88" s="754"/>
      <c r="N88" s="754"/>
      <c r="O88" s="754"/>
      <c r="P88" s="754"/>
      <c r="Q88" s="754"/>
      <c r="R88" s="754"/>
      <c r="S88" s="754"/>
      <c r="T88" s="754"/>
      <c r="U88" s="754"/>
      <c r="V88" s="754"/>
      <c r="W88" s="754"/>
      <c r="X88" s="754"/>
      <c r="Y88" s="754"/>
      <c r="Z88" s="754"/>
      <c r="AA88" s="754"/>
      <c r="AB88" s="754"/>
      <c r="AC88" s="754"/>
      <c r="AD88" s="754"/>
      <c r="AE88" s="754"/>
      <c r="AF88" s="754"/>
      <c r="AG88" s="754"/>
      <c r="AH88" s="754"/>
      <c r="AI88" s="754"/>
      <c r="AJ88" s="754"/>
      <c r="AK88" s="754"/>
      <c r="AL88" s="754"/>
      <c r="AM88" s="754"/>
      <c r="AN88" s="754"/>
      <c r="AO88" s="754"/>
      <c r="AP88" s="754"/>
      <c r="AQ88" s="754"/>
      <c r="AR88" s="754"/>
      <c r="AS88" s="754"/>
      <c r="AT88" s="754"/>
      <c r="AU88" s="754"/>
      <c r="AV88" s="143"/>
      <c r="AX88"/>
      <c r="AY88" s="632"/>
      <c r="AZ88" s="632"/>
      <c r="BA88" s="632"/>
      <c r="BB88" s="632"/>
      <c r="BC88" s="632"/>
      <c r="BD88" s="632"/>
      <c r="BE88" s="632"/>
      <c r="BF88" s="632"/>
      <c r="BG88" s="632"/>
      <c r="BH88" s="632"/>
      <c r="BI88" s="143"/>
      <c r="BJ88" s="756"/>
      <c r="BK88" s="756"/>
      <c r="BL88" s="740"/>
      <c r="BM88" s="740"/>
      <c r="BN88" s="740"/>
      <c r="BO88" s="740"/>
      <c r="BP88" s="740"/>
      <c r="BQ88" s="740"/>
      <c r="BR88" s="740"/>
      <c r="BS88" s="740"/>
      <c r="BT88" s="740"/>
      <c r="BU88" s="740"/>
      <c r="BV88" s="758"/>
      <c r="BW88" s="758"/>
      <c r="BX88" s="740"/>
      <c r="BY88" s="740"/>
      <c r="BZ88" s="740"/>
      <c r="CA88" s="740"/>
      <c r="CB88" s="740"/>
      <c r="CC88" s="740"/>
      <c r="CD88" s="740"/>
      <c r="CE88" s="741"/>
      <c r="CF88" s="741"/>
      <c r="CG88" s="740"/>
      <c r="CH88" s="740"/>
      <c r="CI88" s="740"/>
      <c r="CJ88" s="740"/>
      <c r="CK88" s="740"/>
      <c r="CL88" s="740"/>
      <c r="CM88" s="740"/>
      <c r="CN88" s="740"/>
      <c r="CO88" s="740"/>
      <c r="CP88" s="740"/>
      <c r="CQ88" s="141"/>
      <c r="CS88" s="140"/>
      <c r="CT88" s="693"/>
    </row>
    <row r="89" spans="1:98" s="139" customFormat="1" ht="9" customHeight="1">
      <c r="A89" s="633"/>
      <c r="B89" s="138"/>
      <c r="C89" s="144"/>
      <c r="D89" s="144"/>
      <c r="E89" s="144"/>
      <c r="F89" s="144"/>
      <c r="G89" s="144"/>
      <c r="H89" s="144"/>
      <c r="I89" s="144"/>
      <c r="J89" s="144"/>
      <c r="K89" s="144"/>
      <c r="AX89" s="144"/>
      <c r="AY89" s="144"/>
      <c r="AZ89" s="144"/>
      <c r="BA89" s="144"/>
      <c r="BB89" s="144"/>
      <c r="BC89" s="144"/>
      <c r="BD89" s="144"/>
      <c r="BE89" s="144"/>
      <c r="BF89" s="144"/>
      <c r="BG89" s="144"/>
      <c r="BH89" s="144"/>
      <c r="BJ89" s="145"/>
      <c r="BK89" s="145"/>
      <c r="BV89" s="146"/>
      <c r="BW89" s="146"/>
      <c r="CS89" s="140"/>
      <c r="CT89" s="693"/>
    </row>
    <row r="90" spans="1:98" s="137" customFormat="1" ht="11.25" customHeight="1">
      <c r="A90" s="633"/>
      <c r="B90" s="147"/>
      <c r="D90" s="742" t="s">
        <v>213</v>
      </c>
      <c r="E90" s="742"/>
      <c r="F90" s="742"/>
      <c r="G90" s="742"/>
      <c r="H90" s="742"/>
      <c r="I90" s="742"/>
      <c r="J90" s="742"/>
      <c r="K90" s="742"/>
      <c r="M90" s="743">
        <f>入力画面!C4</f>
        <v>0</v>
      </c>
      <c r="N90" s="743"/>
      <c r="O90" s="743"/>
      <c r="P90" s="743"/>
      <c r="Q90" s="743"/>
      <c r="R90" s="743"/>
      <c r="S90" s="743"/>
      <c r="T90" s="743"/>
      <c r="U90" s="743"/>
      <c r="V90" s="743"/>
      <c r="W90" s="743"/>
      <c r="X90" s="743"/>
      <c r="Y90" s="743"/>
      <c r="Z90" s="743"/>
      <c r="AA90" s="743"/>
      <c r="AB90" s="743"/>
      <c r="AC90" s="743"/>
      <c r="AD90" s="743"/>
      <c r="AE90" s="743"/>
      <c r="AF90" s="743"/>
      <c r="AG90" s="743"/>
      <c r="AH90" s="743"/>
      <c r="AI90" s="743"/>
      <c r="AJ90" s="743"/>
      <c r="AK90" s="743"/>
      <c r="AL90" s="743"/>
      <c r="AM90" s="743"/>
      <c r="AN90" s="743"/>
      <c r="AO90" s="743"/>
      <c r="AP90" s="743"/>
      <c r="AQ90" s="743"/>
      <c r="AR90" s="743"/>
      <c r="AS90" s="743"/>
      <c r="AT90" s="743"/>
      <c r="AU90" s="743"/>
      <c r="BJ90" s="744">
        <f>入力画面!C7</f>
        <v>0</v>
      </c>
      <c r="BK90" s="744"/>
      <c r="BL90" s="744"/>
      <c r="BM90" s="744"/>
      <c r="BN90" s="744"/>
      <c r="BO90" s="744"/>
      <c r="BP90" s="744"/>
      <c r="BQ90" s="744"/>
      <c r="BR90" s="744"/>
      <c r="BS90" s="744"/>
      <c r="BT90" s="744"/>
      <c r="BU90" s="744"/>
      <c r="BV90" s="744"/>
      <c r="BW90" s="744"/>
      <c r="BX90" s="744"/>
      <c r="BY90" s="744"/>
      <c r="BZ90" s="744"/>
      <c r="CA90" s="744"/>
      <c r="CB90" s="744"/>
      <c r="CC90" s="91"/>
      <c r="CD90" s="91"/>
      <c r="CE90" s="91"/>
      <c r="CF90" s="91"/>
      <c r="CK90" s="746" t="s">
        <v>249</v>
      </c>
      <c r="CL90" s="746"/>
      <c r="CM90" s="746"/>
      <c r="CN90" s="746"/>
      <c r="CS90" s="148"/>
      <c r="CT90" s="693"/>
    </row>
    <row r="91" spans="1:98" s="137" customFormat="1" ht="9.75" customHeight="1">
      <c r="A91" s="633"/>
      <c r="B91" s="147"/>
      <c r="D91" s="748" t="s">
        <v>210</v>
      </c>
      <c r="E91" s="297"/>
      <c r="F91" s="297"/>
      <c r="G91" s="297"/>
      <c r="H91" s="297"/>
      <c r="I91" s="297"/>
      <c r="J91" s="297"/>
      <c r="K91" s="297"/>
      <c r="M91" s="749">
        <f>入力画面!C3</f>
        <v>0</v>
      </c>
      <c r="N91" s="749"/>
      <c r="O91" s="749"/>
      <c r="P91" s="749"/>
      <c r="Q91" s="749"/>
      <c r="R91" s="749"/>
      <c r="S91" s="749"/>
      <c r="T91" s="749"/>
      <c r="U91" s="749"/>
      <c r="V91" s="749"/>
      <c r="W91" s="749"/>
      <c r="X91" s="749"/>
      <c r="Y91" s="749"/>
      <c r="Z91" s="749"/>
      <c r="AA91" s="749"/>
      <c r="AB91" s="749"/>
      <c r="AC91" s="749"/>
      <c r="AD91" s="749"/>
      <c r="AE91" s="749"/>
      <c r="AF91" s="749"/>
      <c r="AG91" s="749"/>
      <c r="AH91" s="749"/>
      <c r="AI91" s="749"/>
      <c r="AJ91" s="749"/>
      <c r="AK91" s="749"/>
      <c r="AL91" s="749"/>
      <c r="AM91" s="749"/>
      <c r="AN91" s="749"/>
      <c r="AO91" s="749"/>
      <c r="AP91" s="749"/>
      <c r="AQ91" s="749"/>
      <c r="AR91" s="749"/>
      <c r="AS91" s="749"/>
      <c r="AT91" s="749"/>
      <c r="AU91" s="749"/>
      <c r="AY91" s="748" t="s">
        <v>250</v>
      </c>
      <c r="AZ91" s="297"/>
      <c r="BA91" s="297"/>
      <c r="BB91" s="297"/>
      <c r="BC91" s="297"/>
      <c r="BD91" s="297"/>
      <c r="BE91" s="297"/>
      <c r="BF91" s="297"/>
      <c r="BG91"/>
      <c r="BJ91" s="744"/>
      <c r="BK91" s="744"/>
      <c r="BL91" s="744"/>
      <c r="BM91" s="744"/>
      <c r="BN91" s="744"/>
      <c r="BO91" s="744"/>
      <c r="BP91" s="744"/>
      <c r="BQ91" s="744"/>
      <c r="BR91" s="744"/>
      <c r="BS91" s="744"/>
      <c r="BT91" s="744"/>
      <c r="BU91" s="744"/>
      <c r="BV91" s="744"/>
      <c r="BW91" s="744"/>
      <c r="BX91" s="744"/>
      <c r="BY91" s="744"/>
      <c r="BZ91" s="744"/>
      <c r="CA91" s="744"/>
      <c r="CB91" s="744"/>
      <c r="CC91" s="91"/>
      <c r="CD91" s="91"/>
      <c r="CE91" s="91"/>
      <c r="CF91" s="91"/>
      <c r="CK91" s="746"/>
      <c r="CL91" s="746"/>
      <c r="CM91" s="746"/>
      <c r="CN91" s="746"/>
      <c r="CS91" s="148"/>
      <c r="CT91" s="693"/>
    </row>
    <row r="92" spans="1:98" s="137" customFormat="1" ht="9.75" customHeight="1">
      <c r="A92" s="633"/>
      <c r="B92" s="147"/>
      <c r="C92"/>
      <c r="D92" s="297"/>
      <c r="E92" s="297"/>
      <c r="F92" s="297"/>
      <c r="G92" s="297"/>
      <c r="H92" s="297"/>
      <c r="I92" s="297"/>
      <c r="J92" s="297"/>
      <c r="K92" s="297"/>
      <c r="M92" s="750"/>
      <c r="N92" s="750"/>
      <c r="O92" s="750"/>
      <c r="P92" s="750"/>
      <c r="Q92" s="750"/>
      <c r="R92" s="750"/>
      <c r="S92" s="750"/>
      <c r="T92" s="750"/>
      <c r="U92" s="750"/>
      <c r="V92" s="750"/>
      <c r="W92" s="750"/>
      <c r="X92" s="750"/>
      <c r="Y92" s="750"/>
      <c r="Z92" s="750"/>
      <c r="AA92" s="750"/>
      <c r="AB92" s="750"/>
      <c r="AC92" s="750"/>
      <c r="AD92" s="750"/>
      <c r="AE92" s="750"/>
      <c r="AF92" s="750"/>
      <c r="AG92" s="750"/>
      <c r="AH92" s="750"/>
      <c r="AI92" s="750"/>
      <c r="AJ92" s="750"/>
      <c r="AK92" s="750"/>
      <c r="AL92" s="750"/>
      <c r="AM92" s="750"/>
      <c r="AN92" s="750"/>
      <c r="AO92" s="750"/>
      <c r="AP92" s="750"/>
      <c r="AQ92" s="750"/>
      <c r="AR92" s="750"/>
      <c r="AS92" s="750"/>
      <c r="AT92" s="750"/>
      <c r="AU92" s="750"/>
      <c r="AV92" s="149"/>
      <c r="AY92" s="297"/>
      <c r="AZ92" s="297"/>
      <c r="BA92" s="297"/>
      <c r="BB92" s="297"/>
      <c r="BC92" s="297"/>
      <c r="BD92" s="297"/>
      <c r="BE92" s="297"/>
      <c r="BF92" s="297"/>
      <c r="BG92"/>
      <c r="BH92" s="149"/>
      <c r="BI92" s="149"/>
      <c r="BJ92" s="745"/>
      <c r="BK92" s="745"/>
      <c r="BL92" s="745"/>
      <c r="BM92" s="745"/>
      <c r="BN92" s="745"/>
      <c r="BO92" s="745"/>
      <c r="BP92" s="745"/>
      <c r="BQ92" s="745"/>
      <c r="BR92" s="745"/>
      <c r="BS92" s="745"/>
      <c r="BT92" s="745"/>
      <c r="BU92" s="745"/>
      <c r="BV92" s="745"/>
      <c r="BW92" s="745"/>
      <c r="BX92" s="745"/>
      <c r="BY92" s="745"/>
      <c r="BZ92" s="745"/>
      <c r="CA92" s="745"/>
      <c r="CB92" s="745"/>
      <c r="CC92" s="150"/>
      <c r="CD92" s="150"/>
      <c r="CE92" s="150"/>
      <c r="CF92" s="150"/>
      <c r="CG92" s="149"/>
      <c r="CH92" s="149"/>
      <c r="CI92" s="149"/>
      <c r="CJ92" s="149"/>
      <c r="CK92" s="747"/>
      <c r="CL92" s="747"/>
      <c r="CM92" s="747"/>
      <c r="CN92" s="747"/>
      <c r="CO92" s="149"/>
      <c r="CP92" s="149"/>
      <c r="CS92" s="148"/>
      <c r="CT92" s="693"/>
    </row>
    <row r="93" spans="1:98" s="139" customFormat="1" ht="9" customHeight="1">
      <c r="A93" s="633"/>
      <c r="B93" s="151"/>
      <c r="C93" s="152"/>
      <c r="D93" s="152"/>
      <c r="E93" s="152"/>
      <c r="F93" s="152"/>
      <c r="G93" s="152"/>
      <c r="H93" s="152"/>
      <c r="I93" s="152"/>
      <c r="J93" s="152"/>
      <c r="K93" s="152"/>
      <c r="L93" s="152"/>
      <c r="M93" s="152"/>
      <c r="N93" s="152"/>
      <c r="O93" s="152"/>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2"/>
      <c r="BY93" s="152"/>
      <c r="BZ93" s="152"/>
      <c r="CA93" s="152"/>
      <c r="CB93" s="152"/>
      <c r="CC93" s="152"/>
      <c r="CD93" s="152"/>
      <c r="CE93" s="152"/>
      <c r="CF93" s="152"/>
      <c r="CG93" s="152"/>
      <c r="CH93" s="152"/>
      <c r="CI93" s="152"/>
      <c r="CJ93" s="152"/>
      <c r="CK93" s="152"/>
      <c r="CL93" s="152"/>
      <c r="CM93" s="152"/>
      <c r="CN93" s="152"/>
      <c r="CO93" s="152"/>
      <c r="CP93" s="152"/>
      <c r="CQ93" s="152"/>
      <c r="CR93" s="152"/>
      <c r="CS93" s="153"/>
      <c r="CT93" s="693"/>
    </row>
    <row r="94" spans="1:98" ht="24">
      <c r="A94" s="633"/>
      <c r="B94" s="766" t="s">
        <v>251</v>
      </c>
      <c r="C94" s="766"/>
      <c r="D94" s="766"/>
      <c r="E94" s="766"/>
      <c r="F94" s="766"/>
      <c r="G94" s="766"/>
      <c r="H94" s="766"/>
      <c r="I94" s="766"/>
      <c r="J94" s="766"/>
      <c r="K94" s="766"/>
      <c r="L94" s="766"/>
      <c r="M94" s="766"/>
      <c r="N94" s="766"/>
      <c r="O94" s="766"/>
      <c r="P94" s="766"/>
      <c r="Q94" s="766"/>
      <c r="R94" s="766"/>
      <c r="S94" s="766"/>
      <c r="T94" s="766"/>
      <c r="U94" s="766"/>
      <c r="V94" s="766"/>
      <c r="W94" s="766"/>
      <c r="X94" s="766"/>
      <c r="Y94" s="766"/>
      <c r="Z94" s="766"/>
    </row>
    <row r="95" spans="1:98" s="137" customFormat="1" ht="14.25">
      <c r="A95" s="633"/>
      <c r="B95" s="134"/>
      <c r="C95" s="135"/>
      <c r="D95" s="135"/>
      <c r="E95" s="767" t="s">
        <v>252</v>
      </c>
      <c r="F95" s="767"/>
      <c r="G95" s="767"/>
      <c r="H95" s="767"/>
      <c r="I95" s="767"/>
      <c r="J95" s="767"/>
      <c r="K95" s="767"/>
      <c r="L95" s="767"/>
      <c r="M95" s="767" t="s">
        <v>253</v>
      </c>
      <c r="N95" s="767"/>
      <c r="O95" s="767"/>
      <c r="P95" s="767"/>
      <c r="Q95" s="767"/>
      <c r="R95" s="767"/>
      <c r="S95" s="767"/>
      <c r="T95" s="767"/>
      <c r="U95" s="767"/>
      <c r="V95" s="767"/>
      <c r="W95" s="767"/>
      <c r="X95" s="767"/>
      <c r="Y95" s="767"/>
      <c r="Z95" s="767"/>
      <c r="AA95" s="767"/>
      <c r="AB95" s="767"/>
      <c r="AC95" s="767"/>
      <c r="AD95" s="767"/>
      <c r="AE95" s="767"/>
      <c r="AF95" s="767"/>
      <c r="AG95" s="767"/>
      <c r="AH95" s="767"/>
      <c r="AI95" s="767"/>
      <c r="AJ95" s="767"/>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c r="CA95" s="135"/>
      <c r="CB95" s="135"/>
      <c r="CC95" s="135"/>
      <c r="CD95" s="135"/>
      <c r="CE95" s="135"/>
      <c r="CF95" s="135"/>
      <c r="CG95" s="135"/>
      <c r="CH95" s="135"/>
      <c r="CI95" s="135"/>
      <c r="CJ95" s="135"/>
      <c r="CK95" s="135"/>
      <c r="CL95" s="135"/>
      <c r="CM95" s="135"/>
      <c r="CN95" s="135"/>
      <c r="CO95" s="135"/>
      <c r="CP95" s="135"/>
      <c r="CQ95" s="135"/>
      <c r="CR95" s="135"/>
      <c r="CS95" s="136"/>
    </row>
    <row r="96" spans="1:98" s="139" customFormat="1" ht="14.25">
      <c r="A96" s="633"/>
      <c r="B96" s="138"/>
      <c r="F96" s="154"/>
      <c r="G96" s="154"/>
      <c r="H96" s="154"/>
      <c r="I96" s="154"/>
      <c r="J96" s="154"/>
      <c r="K96" s="154"/>
      <c r="L96" s="154"/>
      <c r="M96" s="768" t="s">
        <v>254</v>
      </c>
      <c r="N96" s="768"/>
      <c r="O96" s="768"/>
      <c r="P96" s="768"/>
      <c r="Q96" s="768"/>
      <c r="R96" s="768"/>
      <c r="S96" s="768"/>
      <c r="T96" s="768"/>
      <c r="U96" s="768"/>
      <c r="V96" s="768"/>
      <c r="W96" s="768"/>
      <c r="X96" s="768"/>
      <c r="Y96" s="768"/>
      <c r="Z96" s="768"/>
      <c r="AA96" s="768"/>
      <c r="AB96" s="768"/>
      <c r="AC96" s="768"/>
      <c r="AD96" s="768"/>
      <c r="AE96" s="768"/>
      <c r="AF96" s="768"/>
      <c r="AG96" s="768"/>
      <c r="AH96" s="768"/>
      <c r="AI96" s="768"/>
      <c r="AJ96" s="768"/>
      <c r="AK96" s="768"/>
      <c r="AL96" s="768"/>
      <c r="AM96" s="768"/>
      <c r="AV96" s="748" t="s">
        <v>255</v>
      </c>
      <c r="AW96" s="297"/>
      <c r="AX96" s="297"/>
      <c r="AY96" s="297"/>
      <c r="AZ96" s="297"/>
      <c r="BA96" s="297"/>
      <c r="BB96" s="297"/>
      <c r="BC96" s="297"/>
      <c r="BD96"/>
      <c r="CS96" s="140"/>
    </row>
    <row r="97" spans="1:97" s="139" customFormat="1">
      <c r="A97" s="633"/>
      <c r="B97" s="138"/>
      <c r="M97" s="768"/>
      <c r="N97" s="768"/>
      <c r="O97" s="768"/>
      <c r="P97" s="768"/>
      <c r="Q97" s="768"/>
      <c r="R97" s="768"/>
      <c r="S97" s="768"/>
      <c r="T97" s="768"/>
      <c r="U97" s="768"/>
      <c r="V97" s="768"/>
      <c r="W97" s="768"/>
      <c r="X97" s="768"/>
      <c r="Y97" s="768"/>
      <c r="Z97" s="768"/>
      <c r="AA97" s="768"/>
      <c r="AB97" s="768"/>
      <c r="AC97" s="768"/>
      <c r="AD97" s="768"/>
      <c r="AE97" s="768"/>
      <c r="AF97" s="768"/>
      <c r="AG97" s="768"/>
      <c r="AH97" s="768"/>
      <c r="AI97" s="768"/>
      <c r="AJ97" s="768"/>
      <c r="AK97" s="768"/>
      <c r="AL97" s="768"/>
      <c r="AM97" s="768"/>
      <c r="AU97"/>
      <c r="AV97"/>
      <c r="AW97"/>
      <c r="AX97"/>
      <c r="AY97" s="769"/>
      <c r="AZ97" s="769"/>
      <c r="BA97" s="769"/>
      <c r="BB97" s="769"/>
      <c r="BC97" s="769"/>
      <c r="BD97" s="769"/>
      <c r="BE97" s="769"/>
      <c r="BF97" s="769"/>
      <c r="BG97" s="769"/>
      <c r="BH97" s="769"/>
      <c r="BI97" s="769"/>
      <c r="BJ97" s="769"/>
      <c r="BK97" s="769"/>
      <c r="BL97" s="769"/>
      <c r="BM97" s="769"/>
      <c r="BN97" s="769"/>
      <c r="BO97" s="769"/>
      <c r="BP97" s="769"/>
      <c r="BQ97" s="769"/>
      <c r="BR97" s="769"/>
      <c r="BS97" s="769"/>
      <c r="BT97" s="769"/>
      <c r="BU97" s="769"/>
      <c r="BV97" s="769"/>
      <c r="BW97" s="769"/>
      <c r="BX97" s="769"/>
      <c r="BY97" s="769"/>
      <c r="BZ97" s="769"/>
      <c r="CA97" s="769"/>
      <c r="CB97" s="769"/>
      <c r="CC97" s="769"/>
      <c r="CD97" s="769"/>
      <c r="CS97" s="140"/>
    </row>
    <row r="98" spans="1:97" s="139" customFormat="1" ht="9" customHeight="1">
      <c r="A98" s="633"/>
      <c r="B98" s="138"/>
      <c r="M98" s="154"/>
      <c r="N98" s="759"/>
      <c r="O98" s="759"/>
      <c r="P98" s="759"/>
      <c r="Q98" s="759"/>
      <c r="R98" s="759"/>
      <c r="S98" s="759"/>
      <c r="T98" s="759"/>
      <c r="U98" s="760" t="s">
        <v>241</v>
      </c>
      <c r="V98" s="760"/>
      <c r="W98" s="759"/>
      <c r="X98" s="759"/>
      <c r="Y98" s="759"/>
      <c r="Z98" s="760" t="s">
        <v>242</v>
      </c>
      <c r="AA98" s="760"/>
      <c r="AB98" s="759"/>
      <c r="AC98" s="759"/>
      <c r="AD98" s="759"/>
      <c r="AE98" s="760" t="s">
        <v>243</v>
      </c>
      <c r="AF98" s="760"/>
      <c r="AG98" s="154"/>
      <c r="AH98" s="154"/>
      <c r="AI98" s="154"/>
      <c r="AJ98" s="154"/>
      <c r="AK98" s="154"/>
      <c r="AL98" s="154"/>
      <c r="AM98" s="154"/>
      <c r="AV98"/>
      <c r="AW98"/>
      <c r="AX98"/>
      <c r="AY98" s="769"/>
      <c r="AZ98" s="769"/>
      <c r="BA98" s="769"/>
      <c r="BB98" s="769"/>
      <c r="BC98" s="769"/>
      <c r="BD98" s="769"/>
      <c r="BE98" s="769"/>
      <c r="BF98" s="769"/>
      <c r="BG98" s="769"/>
      <c r="BH98" s="769"/>
      <c r="BI98" s="769"/>
      <c r="BJ98" s="769"/>
      <c r="BK98" s="769"/>
      <c r="BL98" s="769"/>
      <c r="BM98" s="769"/>
      <c r="BN98" s="769"/>
      <c r="BO98" s="769"/>
      <c r="BP98" s="769"/>
      <c r="BQ98" s="769"/>
      <c r="BR98" s="769"/>
      <c r="BS98" s="769"/>
      <c r="BT98" s="769"/>
      <c r="BU98" s="769"/>
      <c r="BV98" s="769"/>
      <c r="BW98" s="769"/>
      <c r="BX98" s="769"/>
      <c r="BY98" s="769"/>
      <c r="BZ98" s="769"/>
      <c r="CA98" s="769"/>
      <c r="CB98" s="769"/>
      <c r="CC98" s="769"/>
      <c r="CD98" s="769"/>
      <c r="CK98" s="746" t="s">
        <v>256</v>
      </c>
      <c r="CL98" s="746"/>
      <c r="CM98" s="746"/>
      <c r="CN98" s="746"/>
      <c r="CS98" s="140"/>
    </row>
    <row r="99" spans="1:97" s="139" customFormat="1" ht="9" customHeight="1">
      <c r="A99" s="633"/>
      <c r="B99" s="138"/>
      <c r="M99" s="154"/>
      <c r="N99" s="759"/>
      <c r="O99" s="759"/>
      <c r="P99" s="759"/>
      <c r="Q99" s="759"/>
      <c r="R99" s="759"/>
      <c r="S99" s="759"/>
      <c r="T99" s="759"/>
      <c r="U99" s="760"/>
      <c r="V99" s="760"/>
      <c r="W99" s="759"/>
      <c r="X99" s="759"/>
      <c r="Y99" s="759"/>
      <c r="Z99" s="760"/>
      <c r="AA99" s="760"/>
      <c r="AB99" s="759"/>
      <c r="AC99" s="759"/>
      <c r="AD99" s="759"/>
      <c r="AE99" s="760"/>
      <c r="AF99" s="760"/>
      <c r="AG99" s="154"/>
      <c r="AH99" s="154"/>
      <c r="AI99" s="154"/>
      <c r="AJ99" s="154"/>
      <c r="AK99" s="154"/>
      <c r="AL99" s="154"/>
      <c r="AM99" s="154"/>
      <c r="AV99"/>
      <c r="AW99"/>
      <c r="AX99"/>
      <c r="AY99" s="155"/>
      <c r="AZ99" s="155"/>
      <c r="BA99" s="155"/>
      <c r="BB99" s="155"/>
      <c r="BC99" s="761"/>
      <c r="BD99" s="761"/>
      <c r="BE99" s="761"/>
      <c r="BF99" s="761"/>
      <c r="BG99" s="761"/>
      <c r="BH99" s="761"/>
      <c r="BI99" s="761"/>
      <c r="BJ99" s="761"/>
      <c r="BK99" s="761"/>
      <c r="BL99" s="761"/>
      <c r="BM99" s="761"/>
      <c r="BN99" s="761"/>
      <c r="BO99" s="761"/>
      <c r="BP99" s="761"/>
      <c r="BQ99" s="761"/>
      <c r="BR99" s="761"/>
      <c r="BS99" s="761"/>
      <c r="BT99" s="761"/>
      <c r="BU99" s="761"/>
      <c r="BV99" s="761"/>
      <c r="BW99" s="761"/>
      <c r="BX99" s="761"/>
      <c r="BY99" s="761"/>
      <c r="BZ99" s="761"/>
      <c r="CA99" s="761"/>
      <c r="CB99" s="761"/>
      <c r="CC99" s="761"/>
      <c r="CD99" s="761"/>
      <c r="CK99" s="746"/>
      <c r="CL99" s="746"/>
      <c r="CM99" s="746"/>
      <c r="CN99" s="746"/>
      <c r="CS99" s="140"/>
    </row>
    <row r="100" spans="1:97" s="139" customFormat="1" ht="9" customHeight="1">
      <c r="A100" s="633"/>
      <c r="B100" s="138"/>
      <c r="L100" s="156"/>
      <c r="M100" s="156"/>
      <c r="N100" s="759"/>
      <c r="O100" s="759"/>
      <c r="P100" s="759"/>
      <c r="Q100" s="759"/>
      <c r="R100" s="759"/>
      <c r="S100" s="759"/>
      <c r="T100" s="759"/>
      <c r="U100" s="760"/>
      <c r="V100" s="760"/>
      <c r="W100" s="759"/>
      <c r="X100" s="759"/>
      <c r="Y100" s="759"/>
      <c r="Z100" s="760"/>
      <c r="AA100" s="760"/>
      <c r="AB100" s="759"/>
      <c r="AC100" s="759"/>
      <c r="AD100" s="759"/>
      <c r="AE100" s="760"/>
      <c r="AF100" s="760"/>
      <c r="AG100" s="154"/>
      <c r="AH100" s="154"/>
      <c r="AI100" s="154"/>
      <c r="AJ100" s="154"/>
      <c r="AK100" s="154"/>
      <c r="AL100" s="154"/>
      <c r="AM100" s="154"/>
      <c r="AV100"/>
      <c r="AW100"/>
      <c r="AX100"/>
      <c r="AY100" s="157"/>
      <c r="AZ100" s="157"/>
      <c r="BA100" s="157"/>
      <c r="BB100" s="157"/>
      <c r="BC100" s="762"/>
      <c r="BD100" s="762"/>
      <c r="BE100" s="762"/>
      <c r="BF100" s="762"/>
      <c r="BG100" s="762"/>
      <c r="BH100" s="762"/>
      <c r="BI100" s="762"/>
      <c r="BJ100" s="762"/>
      <c r="BK100" s="762"/>
      <c r="BL100" s="762"/>
      <c r="BM100" s="762"/>
      <c r="BN100" s="762"/>
      <c r="BO100" s="762"/>
      <c r="BP100" s="762"/>
      <c r="BQ100" s="762"/>
      <c r="BR100" s="762"/>
      <c r="BS100" s="762"/>
      <c r="BT100" s="762"/>
      <c r="BU100" s="762"/>
      <c r="BV100" s="762"/>
      <c r="BW100" s="762"/>
      <c r="BX100" s="762"/>
      <c r="BY100" s="762"/>
      <c r="BZ100" s="762"/>
      <c r="CA100" s="762"/>
      <c r="CB100" s="762"/>
      <c r="CC100" s="762"/>
      <c r="CD100" s="762"/>
      <c r="CE100" s="143"/>
      <c r="CF100" s="143"/>
      <c r="CG100" s="143"/>
      <c r="CH100" s="143"/>
      <c r="CI100" s="143"/>
      <c r="CJ100" s="143"/>
      <c r="CK100" s="747"/>
      <c r="CL100" s="747"/>
      <c r="CM100" s="747"/>
      <c r="CN100" s="747"/>
      <c r="CO100" s="143"/>
      <c r="CP100" s="143"/>
      <c r="CS100" s="140"/>
    </row>
    <row r="101" spans="1:97" s="139" customFormat="1" ht="10.5" customHeight="1">
      <c r="A101" s="633"/>
      <c r="B101" s="151"/>
      <c r="C101" s="152"/>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c r="BX101" s="152"/>
      <c r="BY101" s="152"/>
      <c r="BZ101" s="152"/>
      <c r="CA101" s="152"/>
      <c r="CB101" s="152"/>
      <c r="CC101" s="152"/>
      <c r="CD101" s="152"/>
      <c r="CE101" s="152"/>
      <c r="CF101" s="152"/>
      <c r="CG101" s="152"/>
      <c r="CH101" s="152"/>
      <c r="CI101" s="152"/>
      <c r="CJ101" s="152"/>
      <c r="CK101" s="152"/>
      <c r="CL101" s="152"/>
      <c r="CM101" s="152"/>
      <c r="CN101" s="152"/>
      <c r="CO101" s="152"/>
      <c r="CP101" s="152"/>
      <c r="CQ101" s="152"/>
      <c r="CR101" s="152"/>
      <c r="CS101" s="153"/>
    </row>
    <row r="102" spans="1:97" s="139" customFormat="1" ht="10.5" customHeight="1">
      <c r="A102" s="633"/>
    </row>
    <row r="103" spans="1:97" ht="14.1" customHeight="1">
      <c r="U103" s="763" t="s">
        <v>257</v>
      </c>
      <c r="V103" s="763"/>
      <c r="W103" s="763"/>
      <c r="X103" s="763"/>
      <c r="Y103" s="763"/>
      <c r="Z103" s="763"/>
      <c r="AA103" s="763"/>
      <c r="AB103" s="763"/>
      <c r="AC103" s="763"/>
      <c r="AD103" s="763"/>
      <c r="AE103" s="763"/>
      <c r="AF103" s="763"/>
      <c r="AG103" s="763"/>
      <c r="AH103" s="763"/>
      <c r="AI103" s="763"/>
      <c r="AJ103" s="763"/>
      <c r="AK103" s="763"/>
      <c r="AL103" s="763"/>
      <c r="AM103" s="763"/>
      <c r="AN103" s="763"/>
      <c r="AO103" s="763"/>
      <c r="AP103" s="763"/>
      <c r="AQ103" s="763"/>
      <c r="AR103" s="763"/>
      <c r="AS103" s="763"/>
      <c r="AT103" s="763"/>
      <c r="AU103" s="763"/>
      <c r="AV103" s="763"/>
      <c r="AW103" s="763"/>
      <c r="AX103" s="763"/>
      <c r="AY103" s="763"/>
      <c r="AZ103" s="763"/>
      <c r="BA103" s="763"/>
      <c r="BB103" s="763"/>
      <c r="BC103" s="763"/>
      <c r="BD103" s="763"/>
      <c r="BE103" s="763"/>
      <c r="BF103" s="763"/>
      <c r="BG103" s="763"/>
      <c r="BH103" s="763"/>
      <c r="BI103" s="763"/>
      <c r="BJ103" s="763"/>
      <c r="BK103" s="763"/>
      <c r="BL103" s="763"/>
      <c r="BM103" s="763"/>
      <c r="BN103" s="763"/>
      <c r="BO103" s="763"/>
      <c r="BP103" s="763"/>
      <c r="BQ103" s="763"/>
      <c r="BR103" s="763"/>
      <c r="BS103" s="763"/>
      <c r="CA103" s="764" t="s">
        <v>258</v>
      </c>
      <c r="CB103" s="764"/>
      <c r="CC103" s="764"/>
      <c r="CD103" s="764"/>
      <c r="CE103" s="765"/>
      <c r="CF103" s="765"/>
      <c r="CG103" s="765"/>
      <c r="CH103" s="765"/>
      <c r="CI103" s="765"/>
      <c r="CJ103" s="765"/>
      <c r="CK103" s="765"/>
      <c r="CL103" s="765"/>
      <c r="CM103" s="765"/>
      <c r="CN103" s="765"/>
      <c r="CO103" s="765"/>
      <c r="CP103" s="765"/>
      <c r="CQ103" s="765"/>
      <c r="CR103" s="158"/>
    </row>
    <row r="104" spans="1:97" ht="9" customHeight="1">
      <c r="U104" s="763"/>
      <c r="V104" s="763"/>
      <c r="W104" s="763"/>
      <c r="X104" s="763"/>
      <c r="Y104" s="763"/>
      <c r="Z104" s="763"/>
      <c r="AA104" s="763"/>
      <c r="AB104" s="763"/>
      <c r="AC104" s="763"/>
      <c r="AD104" s="763"/>
      <c r="AE104" s="763"/>
      <c r="AF104" s="763"/>
      <c r="AG104" s="763"/>
      <c r="AH104" s="763"/>
      <c r="AI104" s="763"/>
      <c r="AJ104" s="763"/>
      <c r="AK104" s="763"/>
      <c r="AL104" s="763"/>
      <c r="AM104" s="763"/>
      <c r="AN104" s="763"/>
      <c r="AO104" s="763"/>
      <c r="AP104" s="763"/>
      <c r="AQ104" s="763"/>
      <c r="AR104" s="763"/>
      <c r="AS104" s="763"/>
      <c r="AT104" s="763"/>
      <c r="AU104" s="763"/>
      <c r="AV104" s="763"/>
      <c r="AW104" s="763"/>
      <c r="AX104" s="763"/>
      <c r="AY104" s="763"/>
      <c r="AZ104" s="763"/>
      <c r="BA104" s="763"/>
      <c r="BB104" s="763"/>
      <c r="BC104" s="763"/>
      <c r="BD104" s="763"/>
      <c r="BE104" s="763"/>
      <c r="BF104" s="763"/>
      <c r="BG104" s="763"/>
      <c r="BH104" s="763"/>
      <c r="BI104" s="763"/>
      <c r="BJ104" s="763"/>
      <c r="BK104" s="763"/>
      <c r="BL104" s="763"/>
      <c r="BM104" s="763"/>
      <c r="BN104" s="763"/>
      <c r="BO104" s="763"/>
      <c r="BP104" s="763"/>
      <c r="BQ104" s="763"/>
      <c r="BR104" s="763"/>
      <c r="BS104" s="763"/>
      <c r="CD104" s="159"/>
      <c r="CE104" s="159"/>
      <c r="CF104" s="159"/>
      <c r="CG104" s="159"/>
      <c r="CH104" s="159"/>
      <c r="CI104" s="159"/>
      <c r="CJ104" s="159"/>
      <c r="CK104" s="159"/>
      <c r="CL104" s="159"/>
      <c r="CM104" s="159"/>
      <c r="CN104" s="159"/>
      <c r="CO104" s="159"/>
      <c r="CP104" s="159"/>
      <c r="CQ104" s="159"/>
    </row>
    <row r="161" ht="9.75" customHeight="1"/>
  </sheetData>
  <mergeCells count="478">
    <mergeCell ref="B75:F76"/>
    <mergeCell ref="H75:X75"/>
    <mergeCell ref="Z75:AC77"/>
    <mergeCell ref="AD75:AR77"/>
    <mergeCell ref="AS75:BB77"/>
    <mergeCell ref="BC75:BH77"/>
    <mergeCell ref="H76:X77"/>
    <mergeCell ref="B77:F77"/>
    <mergeCell ref="B69:F70"/>
    <mergeCell ref="H69:X69"/>
    <mergeCell ref="Z69:AC71"/>
    <mergeCell ref="AD69:AR71"/>
    <mergeCell ref="AS69:BB71"/>
    <mergeCell ref="BC69:BH71"/>
    <mergeCell ref="H70:X71"/>
    <mergeCell ref="B71:F71"/>
    <mergeCell ref="BU72:BW74"/>
    <mergeCell ref="B72:F73"/>
    <mergeCell ref="H72:X72"/>
    <mergeCell ref="Z72:AC74"/>
    <mergeCell ref="AD72:AR74"/>
    <mergeCell ref="AS72:BB74"/>
    <mergeCell ref="BC72:BH74"/>
    <mergeCell ref="H73:X74"/>
    <mergeCell ref="B74:F74"/>
    <mergeCell ref="BU66:BW68"/>
    <mergeCell ref="BX66:BZ68"/>
    <mergeCell ref="CB66:CR66"/>
    <mergeCell ref="CB67:CL68"/>
    <mergeCell ref="CM67:CR68"/>
    <mergeCell ref="B66:F67"/>
    <mergeCell ref="H66:X66"/>
    <mergeCell ref="Z66:AC68"/>
    <mergeCell ref="AD66:AR68"/>
    <mergeCell ref="AS66:BB68"/>
    <mergeCell ref="BC66:BH68"/>
    <mergeCell ref="H67:X68"/>
    <mergeCell ref="B68:F68"/>
    <mergeCell ref="BU63:BW65"/>
    <mergeCell ref="BX63:BZ65"/>
    <mergeCell ref="CB63:CR63"/>
    <mergeCell ref="CB64:CL65"/>
    <mergeCell ref="CM64:CR65"/>
    <mergeCell ref="B63:F64"/>
    <mergeCell ref="H63:X63"/>
    <mergeCell ref="Z63:AC65"/>
    <mergeCell ref="AD63:AR65"/>
    <mergeCell ref="AS63:BB65"/>
    <mergeCell ref="BC63:BH65"/>
    <mergeCell ref="H64:X65"/>
    <mergeCell ref="B65:F65"/>
    <mergeCell ref="AB98:AD100"/>
    <mergeCell ref="AE98:AF100"/>
    <mergeCell ref="CK98:CN100"/>
    <mergeCell ref="BC99:CD100"/>
    <mergeCell ref="U103:BS104"/>
    <mergeCell ref="CA103:CD103"/>
    <mergeCell ref="CE103:CQ103"/>
    <mergeCell ref="B94:Z94"/>
    <mergeCell ref="E95:L95"/>
    <mergeCell ref="M95:AJ95"/>
    <mergeCell ref="M96:AM97"/>
    <mergeCell ref="AV96:BC96"/>
    <mergeCell ref="AY97:CD98"/>
    <mergeCell ref="N98:T100"/>
    <mergeCell ref="U98:V100"/>
    <mergeCell ref="W98:Y100"/>
    <mergeCell ref="Z98:AA100"/>
    <mergeCell ref="BX87:CD88"/>
    <mergeCell ref="CE87:CF88"/>
    <mergeCell ref="CG87:CP88"/>
    <mergeCell ref="D90:K90"/>
    <mergeCell ref="M90:AU90"/>
    <mergeCell ref="BJ90:CB92"/>
    <mergeCell ref="CK90:CN92"/>
    <mergeCell ref="D91:K92"/>
    <mergeCell ref="M91:AU92"/>
    <mergeCell ref="AY91:BF92"/>
    <mergeCell ref="D87:L88"/>
    <mergeCell ref="M87:AU88"/>
    <mergeCell ref="AY87:BH88"/>
    <mergeCell ref="BJ87:BK88"/>
    <mergeCell ref="BL87:BU88"/>
    <mergeCell ref="BV87:BW88"/>
    <mergeCell ref="BT83:BX84"/>
    <mergeCell ref="BY83:CI84"/>
    <mergeCell ref="CJ83:CS84"/>
    <mergeCell ref="D85:AZ85"/>
    <mergeCell ref="BC85:BI85"/>
    <mergeCell ref="BJ85:BK85"/>
    <mergeCell ref="BL85:BO85"/>
    <mergeCell ref="BP85:BQ85"/>
    <mergeCell ref="BR85:BU85"/>
    <mergeCell ref="BV85:BW85"/>
    <mergeCell ref="C83:K84"/>
    <mergeCell ref="M83:AH84"/>
    <mergeCell ref="AJ83:AR84"/>
    <mergeCell ref="AT83:AV84"/>
    <mergeCell ref="AW83:BA84"/>
    <mergeCell ref="BB83:BF84"/>
    <mergeCell ref="BG83:BI84"/>
    <mergeCell ref="BJ83:BN84"/>
    <mergeCell ref="BO83:BS84"/>
    <mergeCell ref="R82:AF82"/>
    <mergeCell ref="AI82:AM82"/>
    <mergeCell ref="AO82:AR82"/>
    <mergeCell ref="AT82:AW82"/>
    <mergeCell ref="BN82:CB82"/>
    <mergeCell ref="CE82:CI82"/>
    <mergeCell ref="CK82:CN82"/>
    <mergeCell ref="CB78:CR78"/>
    <mergeCell ref="H79:X80"/>
    <mergeCell ref="CB79:CL80"/>
    <mergeCell ref="CM79:CR80"/>
    <mergeCell ref="CP82:CS82"/>
    <mergeCell ref="C81:N82"/>
    <mergeCell ref="R81:AF81"/>
    <mergeCell ref="AI81:AR81"/>
    <mergeCell ref="AZ81:BI82"/>
    <mergeCell ref="BN81:CB81"/>
    <mergeCell ref="BC78:BH80"/>
    <mergeCell ref="BI78:BN80"/>
    <mergeCell ref="BO78:BQ80"/>
    <mergeCell ref="BR78:BT80"/>
    <mergeCell ref="BU78:BW80"/>
    <mergeCell ref="BX78:BZ80"/>
    <mergeCell ref="BI69:BN71"/>
    <mergeCell ref="BO69:BQ71"/>
    <mergeCell ref="BR69:BT71"/>
    <mergeCell ref="BI72:BN74"/>
    <mergeCell ref="BO72:BQ74"/>
    <mergeCell ref="BR72:BT74"/>
    <mergeCell ref="BI75:BN77"/>
    <mergeCell ref="BO75:BQ77"/>
    <mergeCell ref="CE81:CN81"/>
    <mergeCell ref="BU69:BW71"/>
    <mergeCell ref="BX69:BZ71"/>
    <mergeCell ref="CB69:CR69"/>
    <mergeCell ref="CB70:CL71"/>
    <mergeCell ref="CM70:CR71"/>
    <mergeCell ref="BX72:BZ74"/>
    <mergeCell ref="CB72:CR72"/>
    <mergeCell ref="CB73:CL74"/>
    <mergeCell ref="CM73:CR74"/>
    <mergeCell ref="BR75:BT77"/>
    <mergeCell ref="BU75:BW77"/>
    <mergeCell ref="BX75:BZ77"/>
    <mergeCell ref="CB75:CR75"/>
    <mergeCell ref="CB76:CL77"/>
    <mergeCell ref="CM76:CR77"/>
    <mergeCell ref="CB60:CR60"/>
    <mergeCell ref="H61:X62"/>
    <mergeCell ref="CB61:CL62"/>
    <mergeCell ref="CM61:CR62"/>
    <mergeCell ref="B62:F62"/>
    <mergeCell ref="BU60:BW62"/>
    <mergeCell ref="BX60:BZ62"/>
    <mergeCell ref="B57:F58"/>
    <mergeCell ref="B78:F79"/>
    <mergeCell ref="H78:X78"/>
    <mergeCell ref="Z78:AC80"/>
    <mergeCell ref="AD78:AR80"/>
    <mergeCell ref="AS78:BB80"/>
    <mergeCell ref="BC60:BH62"/>
    <mergeCell ref="BI60:BN62"/>
    <mergeCell ref="BO60:BQ62"/>
    <mergeCell ref="BR60:BT62"/>
    <mergeCell ref="B80:F80"/>
    <mergeCell ref="BI63:BN65"/>
    <mergeCell ref="BO63:BQ65"/>
    <mergeCell ref="BR63:BT65"/>
    <mergeCell ref="BI66:BN68"/>
    <mergeCell ref="BO66:BQ68"/>
    <mergeCell ref="BR66:BT68"/>
    <mergeCell ref="B59:F59"/>
    <mergeCell ref="B60:F61"/>
    <mergeCell ref="H60:X60"/>
    <mergeCell ref="Z60:AC62"/>
    <mergeCell ref="AD60:AR62"/>
    <mergeCell ref="AS60:BB62"/>
    <mergeCell ref="BC57:BH59"/>
    <mergeCell ref="BI57:BN59"/>
    <mergeCell ref="BO57:BQ59"/>
    <mergeCell ref="H57:X57"/>
    <mergeCell ref="Z57:AC59"/>
    <mergeCell ref="AD57:AR59"/>
    <mergeCell ref="AS57:BB59"/>
    <mergeCell ref="BR54:BT56"/>
    <mergeCell ref="CB52:CL53"/>
    <mergeCell ref="CB57:CR57"/>
    <mergeCell ref="H58:X59"/>
    <mergeCell ref="CB58:CL59"/>
    <mergeCell ref="CM58:CR59"/>
    <mergeCell ref="BR57:BT59"/>
    <mergeCell ref="BU57:BW59"/>
    <mergeCell ref="BX57:BZ59"/>
    <mergeCell ref="CM52:CR53"/>
    <mergeCell ref="BR51:BT53"/>
    <mergeCell ref="BU51:BW53"/>
    <mergeCell ref="BX51:BZ53"/>
    <mergeCell ref="CB54:CR54"/>
    <mergeCell ref="CB55:CL56"/>
    <mergeCell ref="CM55:CR56"/>
    <mergeCell ref="BU54:BW56"/>
    <mergeCell ref="BX54:BZ56"/>
    <mergeCell ref="B53:F53"/>
    <mergeCell ref="B54:F55"/>
    <mergeCell ref="H54:X54"/>
    <mergeCell ref="Z54:AC56"/>
    <mergeCell ref="AD54:AR56"/>
    <mergeCell ref="AS54:BB56"/>
    <mergeCell ref="BC51:BH53"/>
    <mergeCell ref="BI51:BN53"/>
    <mergeCell ref="BO51:BQ53"/>
    <mergeCell ref="H55:X56"/>
    <mergeCell ref="B56:F56"/>
    <mergeCell ref="BC54:BH56"/>
    <mergeCell ref="BI54:BN56"/>
    <mergeCell ref="BO54:BQ56"/>
    <mergeCell ref="CT48:CT93"/>
    <mergeCell ref="H49:X50"/>
    <mergeCell ref="CB49:CL50"/>
    <mergeCell ref="CM49:CR50"/>
    <mergeCell ref="B50:F50"/>
    <mergeCell ref="B51:F52"/>
    <mergeCell ref="H51:X51"/>
    <mergeCell ref="Z51:AC53"/>
    <mergeCell ref="AD51:AR53"/>
    <mergeCell ref="AS51:BB53"/>
    <mergeCell ref="BI48:BN50"/>
    <mergeCell ref="BO48:BQ50"/>
    <mergeCell ref="BR48:BT50"/>
    <mergeCell ref="BU48:BW50"/>
    <mergeCell ref="BX48:BZ50"/>
    <mergeCell ref="CB48:CR48"/>
    <mergeCell ref="B48:F49"/>
    <mergeCell ref="H48:X48"/>
    <mergeCell ref="Z48:AC50"/>
    <mergeCell ref="AD48:AR50"/>
    <mergeCell ref="AS48:BB50"/>
    <mergeCell ref="BC48:BH50"/>
    <mergeCell ref="CB51:CR51"/>
    <mergeCell ref="H52:X53"/>
    <mergeCell ref="BI45:BN47"/>
    <mergeCell ref="BO45:BQ47"/>
    <mergeCell ref="BR45:BT47"/>
    <mergeCell ref="BU45:BW47"/>
    <mergeCell ref="BX45:BZ47"/>
    <mergeCell ref="CB45:CR45"/>
    <mergeCell ref="CB46:CL47"/>
    <mergeCell ref="CM46:CR47"/>
    <mergeCell ref="B45:F46"/>
    <mergeCell ref="H45:X45"/>
    <mergeCell ref="Z45:AC47"/>
    <mergeCell ref="AD45:AR47"/>
    <mergeCell ref="AS45:BB47"/>
    <mergeCell ref="BC45:BH47"/>
    <mergeCell ref="H46:X47"/>
    <mergeCell ref="B47:F47"/>
    <mergeCell ref="BI42:BN44"/>
    <mergeCell ref="BO42:BQ44"/>
    <mergeCell ref="BR42:BT44"/>
    <mergeCell ref="BU42:BW44"/>
    <mergeCell ref="BX42:BZ44"/>
    <mergeCell ref="CB42:CR42"/>
    <mergeCell ref="CB43:CL44"/>
    <mergeCell ref="CM43:CR44"/>
    <mergeCell ref="B42:F43"/>
    <mergeCell ref="H42:X42"/>
    <mergeCell ref="Z42:AC44"/>
    <mergeCell ref="AD42:AR44"/>
    <mergeCell ref="AS42:BB44"/>
    <mergeCell ref="BC42:BH44"/>
    <mergeCell ref="H43:X44"/>
    <mergeCell ref="B44:F44"/>
    <mergeCell ref="BI39:BN41"/>
    <mergeCell ref="BO39:BQ41"/>
    <mergeCell ref="BR39:BT41"/>
    <mergeCell ref="BU39:BW41"/>
    <mergeCell ref="BX39:BZ41"/>
    <mergeCell ref="CB39:CR39"/>
    <mergeCell ref="CB40:CL41"/>
    <mergeCell ref="CM40:CR41"/>
    <mergeCell ref="B39:F40"/>
    <mergeCell ref="H39:X39"/>
    <mergeCell ref="Z39:AC41"/>
    <mergeCell ref="AD39:AR41"/>
    <mergeCell ref="AS39:BB41"/>
    <mergeCell ref="BC39:BH41"/>
    <mergeCell ref="H40:X41"/>
    <mergeCell ref="B41:F41"/>
    <mergeCell ref="BI36:BN38"/>
    <mergeCell ref="BO36:BQ38"/>
    <mergeCell ref="BR36:BT38"/>
    <mergeCell ref="BU36:BW38"/>
    <mergeCell ref="BX36:BZ38"/>
    <mergeCell ref="CB36:CR36"/>
    <mergeCell ref="CB37:CL38"/>
    <mergeCell ref="CM37:CR38"/>
    <mergeCell ref="B36:F37"/>
    <mergeCell ref="H36:X36"/>
    <mergeCell ref="Z36:AC38"/>
    <mergeCell ref="AD36:AR38"/>
    <mergeCell ref="AS36:BB38"/>
    <mergeCell ref="BC36:BH38"/>
    <mergeCell ref="H37:X38"/>
    <mergeCell ref="B38:F38"/>
    <mergeCell ref="BI33:BN35"/>
    <mergeCell ref="BO33:BQ35"/>
    <mergeCell ref="BR33:BT35"/>
    <mergeCell ref="BU33:BW35"/>
    <mergeCell ref="BX33:BZ35"/>
    <mergeCell ref="CB33:CR33"/>
    <mergeCell ref="CB34:CL35"/>
    <mergeCell ref="CM34:CR35"/>
    <mergeCell ref="B33:F34"/>
    <mergeCell ref="H33:X33"/>
    <mergeCell ref="Z33:AC35"/>
    <mergeCell ref="AD33:AR35"/>
    <mergeCell ref="AS33:BB35"/>
    <mergeCell ref="BC33:BH35"/>
    <mergeCell ref="H34:X35"/>
    <mergeCell ref="B35:F35"/>
    <mergeCell ref="BI30:BN32"/>
    <mergeCell ref="BO30:BQ32"/>
    <mergeCell ref="BR30:BT32"/>
    <mergeCell ref="BU30:BW32"/>
    <mergeCell ref="BX30:BZ32"/>
    <mergeCell ref="CB30:CR30"/>
    <mergeCell ref="CB31:CL32"/>
    <mergeCell ref="CM31:CR32"/>
    <mergeCell ref="B30:F32"/>
    <mergeCell ref="H30:X30"/>
    <mergeCell ref="Z30:AC32"/>
    <mergeCell ref="AD30:AR32"/>
    <mergeCell ref="AS30:BB32"/>
    <mergeCell ref="BC30:BH32"/>
    <mergeCell ref="H31:X32"/>
    <mergeCell ref="BI27:BN29"/>
    <mergeCell ref="BO27:BQ29"/>
    <mergeCell ref="BR27:BT29"/>
    <mergeCell ref="BU27:BW29"/>
    <mergeCell ref="BX27:BZ29"/>
    <mergeCell ref="CB27:CR27"/>
    <mergeCell ref="CB28:CL29"/>
    <mergeCell ref="CM28:CR29"/>
    <mergeCell ref="B27:F29"/>
    <mergeCell ref="H27:X27"/>
    <mergeCell ref="Z27:AC29"/>
    <mergeCell ref="AD27:AR29"/>
    <mergeCell ref="AS27:BB29"/>
    <mergeCell ref="BC27:BH29"/>
    <mergeCell ref="H28:X29"/>
    <mergeCell ref="BI24:BN26"/>
    <mergeCell ref="BO24:BQ26"/>
    <mergeCell ref="BR24:BT26"/>
    <mergeCell ref="BU24:BW26"/>
    <mergeCell ref="BX24:BZ26"/>
    <mergeCell ref="CB24:CR24"/>
    <mergeCell ref="CB25:CL26"/>
    <mergeCell ref="CM25:CR26"/>
    <mergeCell ref="B24:F26"/>
    <mergeCell ref="H24:X24"/>
    <mergeCell ref="Z24:AC26"/>
    <mergeCell ref="AD24:AR26"/>
    <mergeCell ref="AS24:BB26"/>
    <mergeCell ref="BC24:BH26"/>
    <mergeCell ref="H25:X26"/>
    <mergeCell ref="BI21:BN23"/>
    <mergeCell ref="BO21:BQ23"/>
    <mergeCell ref="BR21:BT23"/>
    <mergeCell ref="BU21:BW23"/>
    <mergeCell ref="BX21:BZ23"/>
    <mergeCell ref="CB21:CR21"/>
    <mergeCell ref="CB22:CL23"/>
    <mergeCell ref="CM22:CR23"/>
    <mergeCell ref="B21:F23"/>
    <mergeCell ref="H21:X21"/>
    <mergeCell ref="Z21:AC23"/>
    <mergeCell ref="AD21:AR23"/>
    <mergeCell ref="AS21:BB23"/>
    <mergeCell ref="BC21:BH23"/>
    <mergeCell ref="H22:X23"/>
    <mergeCell ref="BI18:BN20"/>
    <mergeCell ref="BO18:BQ20"/>
    <mergeCell ref="BR18:BT20"/>
    <mergeCell ref="BU18:BW20"/>
    <mergeCell ref="BX18:BZ20"/>
    <mergeCell ref="CB18:CR18"/>
    <mergeCell ref="CB19:CL20"/>
    <mergeCell ref="CM19:CR20"/>
    <mergeCell ref="B18:F20"/>
    <mergeCell ref="H18:X18"/>
    <mergeCell ref="Z18:AC20"/>
    <mergeCell ref="AD18:AR20"/>
    <mergeCell ref="AS18:BB20"/>
    <mergeCell ref="BC18:BH20"/>
    <mergeCell ref="H19:X20"/>
    <mergeCell ref="BI15:BN17"/>
    <mergeCell ref="BO15:BQ17"/>
    <mergeCell ref="BR15:BT17"/>
    <mergeCell ref="BU15:BW17"/>
    <mergeCell ref="BX15:BZ17"/>
    <mergeCell ref="CB15:CR15"/>
    <mergeCell ref="CB16:CL17"/>
    <mergeCell ref="CM16:CR17"/>
    <mergeCell ref="B15:F17"/>
    <mergeCell ref="H15:X15"/>
    <mergeCell ref="Z15:AC17"/>
    <mergeCell ref="AD15:AR17"/>
    <mergeCell ref="AS15:BB17"/>
    <mergeCell ref="BC15:BH17"/>
    <mergeCell ref="H16:X17"/>
    <mergeCell ref="BI9:BN11"/>
    <mergeCell ref="BO9:BQ11"/>
    <mergeCell ref="BO12:BQ14"/>
    <mergeCell ref="BR12:BT14"/>
    <mergeCell ref="BU12:BW14"/>
    <mergeCell ref="BX12:BZ14"/>
    <mergeCell ref="CB12:CR12"/>
    <mergeCell ref="H13:X14"/>
    <mergeCell ref="CB13:CL14"/>
    <mergeCell ref="CM13:CR14"/>
    <mergeCell ref="H10:X11"/>
    <mergeCell ref="CB10:CL11"/>
    <mergeCell ref="CM10:CR11"/>
    <mergeCell ref="BR9:BT11"/>
    <mergeCell ref="BU9:BW11"/>
    <mergeCell ref="BX9:BZ11"/>
    <mergeCell ref="CB9:CR9"/>
    <mergeCell ref="CA4:CS5"/>
    <mergeCell ref="J5:W5"/>
    <mergeCell ref="AD5:AR5"/>
    <mergeCell ref="AS5:BB5"/>
    <mergeCell ref="BC5:BH5"/>
    <mergeCell ref="BI5:BN5"/>
    <mergeCell ref="BO5:BZ5"/>
    <mergeCell ref="CT6:CT44"/>
    <mergeCell ref="H7:X8"/>
    <mergeCell ref="CB7:CL8"/>
    <mergeCell ref="CM7:CR8"/>
    <mergeCell ref="H9:X9"/>
    <mergeCell ref="Z9:AC11"/>
    <mergeCell ref="AD9:AR11"/>
    <mergeCell ref="AS9:BB11"/>
    <mergeCell ref="BC9:BH11"/>
    <mergeCell ref="BI6:BN8"/>
    <mergeCell ref="BO6:BQ8"/>
    <mergeCell ref="BR6:BT8"/>
    <mergeCell ref="BU6:BW8"/>
    <mergeCell ref="BX6:BZ8"/>
    <mergeCell ref="CB6:CR6"/>
    <mergeCell ref="H6:X6"/>
    <mergeCell ref="Z6:AC8"/>
    <mergeCell ref="B1:AG3"/>
    <mergeCell ref="AU2:BR3"/>
    <mergeCell ref="AM3:AR3"/>
    <mergeCell ref="A4:A102"/>
    <mergeCell ref="B4:F5"/>
    <mergeCell ref="J4:W4"/>
    <mergeCell ref="Z4:AC5"/>
    <mergeCell ref="AD4:AR4"/>
    <mergeCell ref="AS4:BB4"/>
    <mergeCell ref="BC4:BH4"/>
    <mergeCell ref="BI4:BN4"/>
    <mergeCell ref="BO4:BZ4"/>
    <mergeCell ref="B9:F11"/>
    <mergeCell ref="B6:F8"/>
    <mergeCell ref="AD6:AR8"/>
    <mergeCell ref="AS6:BB8"/>
    <mergeCell ref="BC6:BH8"/>
    <mergeCell ref="B12:F14"/>
    <mergeCell ref="H12:X12"/>
    <mergeCell ref="Z12:AC14"/>
    <mergeCell ref="AD12:AR14"/>
    <mergeCell ref="AS12:BB14"/>
    <mergeCell ref="BC12:BH14"/>
    <mergeCell ref="BI12:BN14"/>
  </mergeCells>
  <phoneticPr fontId="6"/>
  <printOptions horizontalCentered="1"/>
  <pageMargins left="0.19685039370078741" right="0.19685039370078741" top="0.51181102362204722" bottom="0.19685039370078741" header="0.19685039370078741" footer="0.19685039370078741"/>
  <pageSetup paperSize="12" scale="89" orientation="portrait" verticalDpi="300" r:id="rId1"/>
  <headerFooter alignWithMargins="0"/>
  <colBreaks count="1" manualBreakCount="1">
    <brk id="98" max="1048575" man="1"/>
  </colBreaks>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99"/>
  </sheetPr>
  <dimension ref="A1:M188"/>
  <sheetViews>
    <sheetView workbookViewId="0"/>
  </sheetViews>
  <sheetFormatPr defaultColWidth="8.875" defaultRowHeight="13.5"/>
  <cols>
    <col min="1" max="1" width="6.875" style="33" customWidth="1"/>
    <col min="2" max="2" width="18.625" style="35" customWidth="1"/>
    <col min="3" max="3" width="9.625" style="35" customWidth="1"/>
    <col min="4" max="5" width="22.625" style="35" customWidth="1"/>
    <col min="6" max="6" width="5.5" style="35" bestFit="1" customWidth="1"/>
    <col min="7" max="7" width="17.625" style="35" customWidth="1"/>
    <col min="8" max="8" width="5.125" style="35" customWidth="1"/>
    <col min="9" max="16384" width="8.875" style="35"/>
  </cols>
  <sheetData>
    <row r="1" spans="1:13" ht="21" customHeight="1">
      <c r="B1" s="34"/>
      <c r="D1" s="34"/>
      <c r="E1" s="414" t="s">
        <v>172</v>
      </c>
      <c r="F1" s="414"/>
      <c r="G1" s="414"/>
      <c r="H1" s="414"/>
    </row>
    <row r="2" spans="1:13" ht="20.25" customHeight="1">
      <c r="B2" s="34" t="s">
        <v>259</v>
      </c>
      <c r="D2" s="34"/>
      <c r="E2" s="34"/>
      <c r="F2" s="34"/>
      <c r="G2" s="37"/>
      <c r="H2" s="36"/>
    </row>
    <row r="3" spans="1:13" ht="34.5" customHeight="1">
      <c r="A3" s="37"/>
      <c r="B3" s="34"/>
      <c r="C3" s="34"/>
      <c r="D3" s="38" t="s">
        <v>88</v>
      </c>
      <c r="E3" s="402">
        <f>入力画面!C3</f>
        <v>0</v>
      </c>
      <c r="F3" s="402"/>
      <c r="G3" s="402"/>
      <c r="H3" s="39"/>
      <c r="I3" s="40"/>
      <c r="J3" s="40"/>
    </row>
    <row r="4" spans="1:13" ht="24.6" customHeight="1">
      <c r="D4" s="38" t="s">
        <v>89</v>
      </c>
      <c r="E4" s="403">
        <f>入力画面!C8</f>
        <v>0</v>
      </c>
      <c r="F4" s="403"/>
      <c r="G4" s="403"/>
      <c r="I4" s="41"/>
      <c r="J4" s="41"/>
      <c r="K4" s="41"/>
      <c r="L4" s="41"/>
      <c r="M4" s="41"/>
    </row>
    <row r="5" spans="1:13" ht="14.25">
      <c r="D5" s="38"/>
      <c r="I5" s="41"/>
      <c r="J5" s="41"/>
      <c r="K5" s="41"/>
      <c r="L5" s="41"/>
      <c r="M5" s="41"/>
    </row>
    <row r="6" spans="1:13" ht="18" customHeight="1">
      <c r="A6" s="42" t="s">
        <v>90</v>
      </c>
      <c r="B6" s="43" t="s">
        <v>91</v>
      </c>
      <c r="C6" s="44" t="s">
        <v>92</v>
      </c>
      <c r="D6" s="404" t="s">
        <v>93</v>
      </c>
      <c r="E6" s="405"/>
      <c r="F6" s="64" t="s">
        <v>4</v>
      </c>
      <c r="G6" s="404" t="s">
        <v>94</v>
      </c>
      <c r="H6" s="406"/>
    </row>
    <row r="7" spans="1:13" ht="18.95" customHeight="1">
      <c r="A7" s="45" t="s">
        <v>95</v>
      </c>
      <c r="B7" s="46">
        <f>入力画面!C8</f>
        <v>0</v>
      </c>
      <c r="C7" s="47" t="s">
        <v>96</v>
      </c>
      <c r="D7" s="397" t="s">
        <v>97</v>
      </c>
      <c r="E7" s="398"/>
      <c r="F7" s="65"/>
      <c r="G7" s="397"/>
      <c r="H7" s="399"/>
    </row>
    <row r="8" spans="1:13" ht="18.95" customHeight="1">
      <c r="A8" s="48" t="s">
        <v>98</v>
      </c>
      <c r="B8" s="49">
        <f>入力画面!C12</f>
        <v>0</v>
      </c>
      <c r="C8" s="50" t="s">
        <v>96</v>
      </c>
      <c r="D8" s="391" t="s">
        <v>97</v>
      </c>
      <c r="E8" s="392"/>
      <c r="F8" s="66"/>
      <c r="G8" s="391"/>
      <c r="H8" s="393"/>
    </row>
    <row r="9" spans="1:13" ht="18.95" customHeight="1">
      <c r="A9" s="48">
        <v>1</v>
      </c>
      <c r="B9" s="49" t="str">
        <f t="shared" ref="B9:B33" si="0">IFERROR(VLOOKUP(VLOOKUP(A9,natu,3,0),buin,2,0),"")</f>
        <v/>
      </c>
      <c r="C9" s="50" t="s">
        <v>96</v>
      </c>
      <c r="D9" s="391" t="s">
        <v>97</v>
      </c>
      <c r="E9" s="392"/>
      <c r="F9" s="66" t="str">
        <f t="shared" ref="F9:F33" si="1">IFERROR(VLOOKUP(VLOOKUP(A9,natu,3,0),buin,3,0),"")</f>
        <v/>
      </c>
      <c r="G9" s="391"/>
      <c r="H9" s="393"/>
    </row>
    <row r="10" spans="1:13" ht="18.95" customHeight="1">
      <c r="A10" s="48">
        <v>2</v>
      </c>
      <c r="B10" s="49" t="str">
        <f t="shared" si="0"/>
        <v/>
      </c>
      <c r="C10" s="50" t="s">
        <v>96</v>
      </c>
      <c r="D10" s="391" t="s">
        <v>97</v>
      </c>
      <c r="E10" s="392"/>
      <c r="F10" s="66" t="str">
        <f t="shared" si="1"/>
        <v/>
      </c>
      <c r="G10" s="391"/>
      <c r="H10" s="393"/>
    </row>
    <row r="11" spans="1:13" ht="18.95" customHeight="1">
      <c r="A11" s="48">
        <v>3</v>
      </c>
      <c r="B11" s="49" t="str">
        <f t="shared" si="0"/>
        <v/>
      </c>
      <c r="C11" s="50" t="s">
        <v>96</v>
      </c>
      <c r="D11" s="391" t="s">
        <v>97</v>
      </c>
      <c r="E11" s="392"/>
      <c r="F11" s="66" t="str">
        <f t="shared" si="1"/>
        <v/>
      </c>
      <c r="G11" s="391"/>
      <c r="H11" s="393"/>
    </row>
    <row r="12" spans="1:13" ht="18.95" customHeight="1">
      <c r="A12" s="48">
        <v>4</v>
      </c>
      <c r="B12" s="49" t="str">
        <f t="shared" si="0"/>
        <v/>
      </c>
      <c r="C12" s="50" t="s">
        <v>96</v>
      </c>
      <c r="D12" s="391" t="s">
        <v>97</v>
      </c>
      <c r="E12" s="392"/>
      <c r="F12" s="66" t="str">
        <f t="shared" si="1"/>
        <v/>
      </c>
      <c r="G12" s="391"/>
      <c r="H12" s="393"/>
    </row>
    <row r="13" spans="1:13" ht="18.95" customHeight="1">
      <c r="A13" s="48">
        <v>5</v>
      </c>
      <c r="B13" s="49" t="str">
        <f t="shared" si="0"/>
        <v/>
      </c>
      <c r="C13" s="50" t="s">
        <v>96</v>
      </c>
      <c r="D13" s="391" t="s">
        <v>97</v>
      </c>
      <c r="E13" s="392"/>
      <c r="F13" s="66" t="str">
        <f t="shared" si="1"/>
        <v/>
      </c>
      <c r="G13" s="391"/>
      <c r="H13" s="393"/>
    </row>
    <row r="14" spans="1:13" ht="18.95" customHeight="1">
      <c r="A14" s="48">
        <v>6</v>
      </c>
      <c r="B14" s="49" t="str">
        <f t="shared" si="0"/>
        <v/>
      </c>
      <c r="C14" s="50" t="s">
        <v>96</v>
      </c>
      <c r="D14" s="391" t="s">
        <v>97</v>
      </c>
      <c r="E14" s="392"/>
      <c r="F14" s="66" t="str">
        <f t="shared" si="1"/>
        <v/>
      </c>
      <c r="G14" s="391"/>
      <c r="H14" s="393"/>
    </row>
    <row r="15" spans="1:13" ht="18.95" customHeight="1">
      <c r="A15" s="48">
        <v>7</v>
      </c>
      <c r="B15" s="49" t="str">
        <f t="shared" si="0"/>
        <v/>
      </c>
      <c r="C15" s="50" t="s">
        <v>96</v>
      </c>
      <c r="D15" s="391" t="s">
        <v>97</v>
      </c>
      <c r="E15" s="392"/>
      <c r="F15" s="66" t="str">
        <f t="shared" si="1"/>
        <v/>
      </c>
      <c r="G15" s="391"/>
      <c r="H15" s="393"/>
    </row>
    <row r="16" spans="1:13" ht="18.95" customHeight="1">
      <c r="A16" s="48">
        <v>8</v>
      </c>
      <c r="B16" s="49" t="str">
        <f t="shared" si="0"/>
        <v/>
      </c>
      <c r="C16" s="50" t="s">
        <v>96</v>
      </c>
      <c r="D16" s="391" t="s">
        <v>97</v>
      </c>
      <c r="E16" s="392"/>
      <c r="F16" s="66" t="str">
        <f t="shared" si="1"/>
        <v/>
      </c>
      <c r="G16" s="391"/>
      <c r="H16" s="393"/>
    </row>
    <row r="17" spans="1:8" ht="18.95" customHeight="1">
      <c r="A17" s="48">
        <v>9</v>
      </c>
      <c r="B17" s="49" t="str">
        <f t="shared" si="0"/>
        <v/>
      </c>
      <c r="C17" s="50" t="s">
        <v>96</v>
      </c>
      <c r="D17" s="391" t="s">
        <v>97</v>
      </c>
      <c r="E17" s="392"/>
      <c r="F17" s="66" t="str">
        <f t="shared" si="1"/>
        <v/>
      </c>
      <c r="G17" s="391"/>
      <c r="H17" s="393"/>
    </row>
    <row r="18" spans="1:8" ht="18.95" customHeight="1">
      <c r="A18" s="48">
        <v>10</v>
      </c>
      <c r="B18" s="49" t="str">
        <f t="shared" si="0"/>
        <v/>
      </c>
      <c r="C18" s="50" t="s">
        <v>96</v>
      </c>
      <c r="D18" s="391" t="s">
        <v>97</v>
      </c>
      <c r="E18" s="392"/>
      <c r="F18" s="66" t="str">
        <f t="shared" si="1"/>
        <v/>
      </c>
      <c r="G18" s="391"/>
      <c r="H18" s="393"/>
    </row>
    <row r="19" spans="1:8" ht="18.95" customHeight="1">
      <c r="A19" s="48">
        <v>11</v>
      </c>
      <c r="B19" s="49" t="str">
        <f t="shared" si="0"/>
        <v/>
      </c>
      <c r="C19" s="50" t="s">
        <v>96</v>
      </c>
      <c r="D19" s="391" t="s">
        <v>97</v>
      </c>
      <c r="E19" s="392"/>
      <c r="F19" s="66" t="str">
        <f t="shared" si="1"/>
        <v/>
      </c>
      <c r="G19" s="391"/>
      <c r="H19" s="393"/>
    </row>
    <row r="20" spans="1:8" ht="18.95" customHeight="1">
      <c r="A20" s="48">
        <v>12</v>
      </c>
      <c r="B20" s="49" t="str">
        <f t="shared" si="0"/>
        <v/>
      </c>
      <c r="C20" s="50" t="s">
        <v>96</v>
      </c>
      <c r="D20" s="391" t="s">
        <v>97</v>
      </c>
      <c r="E20" s="392"/>
      <c r="F20" s="66" t="str">
        <f t="shared" si="1"/>
        <v/>
      </c>
      <c r="G20" s="391"/>
      <c r="H20" s="393"/>
    </row>
    <row r="21" spans="1:8" ht="18.95" customHeight="1">
      <c r="A21" s="48">
        <v>13</v>
      </c>
      <c r="B21" s="49" t="str">
        <f t="shared" si="0"/>
        <v/>
      </c>
      <c r="C21" s="50" t="s">
        <v>96</v>
      </c>
      <c r="D21" s="391" t="s">
        <v>97</v>
      </c>
      <c r="E21" s="392"/>
      <c r="F21" s="66" t="str">
        <f t="shared" si="1"/>
        <v/>
      </c>
      <c r="G21" s="391"/>
      <c r="H21" s="393"/>
    </row>
    <row r="22" spans="1:8" ht="18.95" customHeight="1">
      <c r="A22" s="48">
        <v>14</v>
      </c>
      <c r="B22" s="49" t="str">
        <f t="shared" si="0"/>
        <v/>
      </c>
      <c r="C22" s="50" t="s">
        <v>96</v>
      </c>
      <c r="D22" s="391" t="s">
        <v>97</v>
      </c>
      <c r="E22" s="392"/>
      <c r="F22" s="66" t="str">
        <f t="shared" si="1"/>
        <v/>
      </c>
      <c r="G22" s="391"/>
      <c r="H22" s="393"/>
    </row>
    <row r="23" spans="1:8" ht="18.95" customHeight="1">
      <c r="A23" s="48">
        <v>15</v>
      </c>
      <c r="B23" s="49" t="str">
        <f t="shared" si="0"/>
        <v/>
      </c>
      <c r="C23" s="50" t="s">
        <v>96</v>
      </c>
      <c r="D23" s="391" t="s">
        <v>97</v>
      </c>
      <c r="E23" s="392"/>
      <c r="F23" s="66" t="str">
        <f t="shared" si="1"/>
        <v/>
      </c>
      <c r="G23" s="391"/>
      <c r="H23" s="393"/>
    </row>
    <row r="24" spans="1:8" ht="18.95" customHeight="1">
      <c r="A24" s="48">
        <v>16</v>
      </c>
      <c r="B24" s="49" t="str">
        <f t="shared" si="0"/>
        <v/>
      </c>
      <c r="C24" s="50" t="s">
        <v>96</v>
      </c>
      <c r="D24" s="391" t="s">
        <v>97</v>
      </c>
      <c r="E24" s="392"/>
      <c r="F24" s="66" t="str">
        <f t="shared" si="1"/>
        <v/>
      </c>
      <c r="G24" s="391"/>
      <c r="H24" s="393"/>
    </row>
    <row r="25" spans="1:8" ht="18.95" customHeight="1">
      <c r="A25" s="48">
        <v>17</v>
      </c>
      <c r="B25" s="49" t="str">
        <f t="shared" si="0"/>
        <v/>
      </c>
      <c r="C25" s="50" t="s">
        <v>96</v>
      </c>
      <c r="D25" s="391" t="s">
        <v>97</v>
      </c>
      <c r="E25" s="392"/>
      <c r="F25" s="66" t="str">
        <f t="shared" si="1"/>
        <v/>
      </c>
      <c r="G25" s="391"/>
      <c r="H25" s="393"/>
    </row>
    <row r="26" spans="1:8" ht="18.95" customHeight="1">
      <c r="A26" s="48">
        <v>18</v>
      </c>
      <c r="B26" s="49" t="str">
        <f t="shared" si="0"/>
        <v/>
      </c>
      <c r="C26" s="50" t="s">
        <v>96</v>
      </c>
      <c r="D26" s="391" t="s">
        <v>97</v>
      </c>
      <c r="E26" s="392"/>
      <c r="F26" s="66" t="str">
        <f t="shared" si="1"/>
        <v/>
      </c>
      <c r="G26" s="391"/>
      <c r="H26" s="393"/>
    </row>
    <row r="27" spans="1:8" ht="18.95" customHeight="1">
      <c r="A27" s="48">
        <v>19</v>
      </c>
      <c r="B27" s="49" t="str">
        <f t="shared" si="0"/>
        <v/>
      </c>
      <c r="C27" s="50" t="s">
        <v>96</v>
      </c>
      <c r="D27" s="391" t="s">
        <v>97</v>
      </c>
      <c r="E27" s="392"/>
      <c r="F27" s="66" t="str">
        <f t="shared" si="1"/>
        <v/>
      </c>
      <c r="G27" s="391"/>
      <c r="H27" s="393"/>
    </row>
    <row r="28" spans="1:8" ht="18.95" customHeight="1">
      <c r="A28" s="48">
        <v>20</v>
      </c>
      <c r="B28" s="49" t="str">
        <f t="shared" si="0"/>
        <v/>
      </c>
      <c r="C28" s="50" t="s">
        <v>96</v>
      </c>
      <c r="D28" s="391" t="s">
        <v>97</v>
      </c>
      <c r="E28" s="392"/>
      <c r="F28" s="66" t="str">
        <f t="shared" si="1"/>
        <v/>
      </c>
      <c r="G28" s="391"/>
      <c r="H28" s="393"/>
    </row>
    <row r="29" spans="1:8" ht="18.95" customHeight="1">
      <c r="A29" s="68">
        <v>21</v>
      </c>
      <c r="B29" s="49" t="str">
        <f t="shared" si="0"/>
        <v/>
      </c>
      <c r="C29" s="50" t="s">
        <v>96</v>
      </c>
      <c r="D29" s="391" t="s">
        <v>97</v>
      </c>
      <c r="E29" s="392"/>
      <c r="F29" s="66" t="str">
        <f t="shared" si="1"/>
        <v/>
      </c>
      <c r="G29" s="391"/>
      <c r="H29" s="393"/>
    </row>
    <row r="30" spans="1:8" ht="18.95" customHeight="1">
      <c r="A30" s="68">
        <v>22</v>
      </c>
      <c r="B30" s="49" t="str">
        <f t="shared" si="0"/>
        <v/>
      </c>
      <c r="C30" s="50" t="s">
        <v>96</v>
      </c>
      <c r="D30" s="391" t="s">
        <v>97</v>
      </c>
      <c r="E30" s="392"/>
      <c r="F30" s="66" t="str">
        <f t="shared" si="1"/>
        <v/>
      </c>
      <c r="G30" s="391"/>
      <c r="H30" s="393"/>
    </row>
    <row r="31" spans="1:8" ht="18.95" customHeight="1">
      <c r="A31" s="68">
        <v>23</v>
      </c>
      <c r="B31" s="49" t="str">
        <f t="shared" si="0"/>
        <v/>
      </c>
      <c r="C31" s="50" t="s">
        <v>96</v>
      </c>
      <c r="D31" s="391" t="s">
        <v>97</v>
      </c>
      <c r="E31" s="392"/>
      <c r="F31" s="66" t="str">
        <f t="shared" si="1"/>
        <v/>
      </c>
      <c r="G31" s="391"/>
      <c r="H31" s="393"/>
    </row>
    <row r="32" spans="1:8" ht="18.95" customHeight="1">
      <c r="A32" s="68">
        <v>24</v>
      </c>
      <c r="B32" s="49" t="str">
        <f t="shared" si="0"/>
        <v/>
      </c>
      <c r="C32" s="50" t="s">
        <v>96</v>
      </c>
      <c r="D32" s="391" t="s">
        <v>97</v>
      </c>
      <c r="E32" s="392"/>
      <c r="F32" s="66" t="str">
        <f t="shared" si="1"/>
        <v/>
      </c>
      <c r="G32" s="391"/>
      <c r="H32" s="393"/>
    </row>
    <row r="33" spans="1:8" ht="18.95" customHeight="1">
      <c r="A33" s="68">
        <v>25</v>
      </c>
      <c r="B33" s="49" t="str">
        <f t="shared" si="0"/>
        <v/>
      </c>
      <c r="C33" s="50" t="s">
        <v>96</v>
      </c>
      <c r="D33" s="391" t="s">
        <v>97</v>
      </c>
      <c r="E33" s="392"/>
      <c r="F33" s="66" t="str">
        <f t="shared" si="1"/>
        <v/>
      </c>
      <c r="G33" s="391"/>
      <c r="H33" s="393"/>
    </row>
    <row r="34" spans="1:8" ht="18.95" customHeight="1">
      <c r="A34" s="54">
        <f>入力画面!S22</f>
        <v>1</v>
      </c>
      <c r="B34" s="49" t="str">
        <f t="shared" ref="B34:B97" si="2">IFERROR(VLOOKUP(A34,buin,2,0),"")&amp;""</f>
        <v/>
      </c>
      <c r="C34" s="50" t="s">
        <v>96</v>
      </c>
      <c r="D34" s="391" t="s">
        <v>97</v>
      </c>
      <c r="E34" s="392"/>
      <c r="F34" s="66" t="str">
        <f t="shared" ref="F34:F92" si="3">IFERROR(VLOOKUP(A34,buin,3,0),"")&amp;""</f>
        <v/>
      </c>
      <c r="G34" s="391"/>
      <c r="H34" s="393"/>
    </row>
    <row r="35" spans="1:8" ht="18.95" customHeight="1">
      <c r="A35" s="54">
        <f>入力画面!S23</f>
        <v>2</v>
      </c>
      <c r="B35" s="49" t="str">
        <f t="shared" si="2"/>
        <v/>
      </c>
      <c r="C35" s="50" t="s">
        <v>96</v>
      </c>
      <c r="D35" s="391" t="s">
        <v>97</v>
      </c>
      <c r="E35" s="392"/>
      <c r="F35" s="66" t="str">
        <f t="shared" si="3"/>
        <v/>
      </c>
      <c r="G35" s="391"/>
      <c r="H35" s="393"/>
    </row>
    <row r="36" spans="1:8" ht="18.95" customHeight="1">
      <c r="A36" s="54">
        <f>入力画面!S24</f>
        <v>3</v>
      </c>
      <c r="B36" s="49" t="str">
        <f t="shared" si="2"/>
        <v/>
      </c>
      <c r="C36" s="50" t="s">
        <v>96</v>
      </c>
      <c r="D36" s="391" t="s">
        <v>97</v>
      </c>
      <c r="E36" s="392"/>
      <c r="F36" s="66" t="str">
        <f t="shared" si="3"/>
        <v/>
      </c>
      <c r="G36" s="391"/>
      <c r="H36" s="393"/>
    </row>
    <row r="37" spans="1:8" ht="18.95" customHeight="1">
      <c r="A37" s="54">
        <f>入力画面!S25</f>
        <v>4</v>
      </c>
      <c r="B37" s="49" t="str">
        <f t="shared" si="2"/>
        <v/>
      </c>
      <c r="C37" s="50" t="s">
        <v>96</v>
      </c>
      <c r="D37" s="391" t="s">
        <v>97</v>
      </c>
      <c r="E37" s="392"/>
      <c r="F37" s="66" t="str">
        <f t="shared" si="3"/>
        <v/>
      </c>
      <c r="G37" s="391"/>
      <c r="H37" s="393"/>
    </row>
    <row r="38" spans="1:8" ht="18.95" customHeight="1">
      <c r="A38" s="54">
        <f>入力画面!S26</f>
        <v>5</v>
      </c>
      <c r="B38" s="49" t="str">
        <f t="shared" si="2"/>
        <v/>
      </c>
      <c r="C38" s="50" t="s">
        <v>96</v>
      </c>
      <c r="D38" s="391" t="s">
        <v>97</v>
      </c>
      <c r="E38" s="392"/>
      <c r="F38" s="66" t="str">
        <f t="shared" si="3"/>
        <v/>
      </c>
      <c r="G38" s="391"/>
      <c r="H38" s="393"/>
    </row>
    <row r="39" spans="1:8" ht="18.95" customHeight="1">
      <c r="A39" s="54">
        <f>入力画面!S27</f>
        <v>6</v>
      </c>
      <c r="B39" s="49" t="str">
        <f t="shared" si="2"/>
        <v/>
      </c>
      <c r="C39" s="50" t="s">
        <v>96</v>
      </c>
      <c r="D39" s="391" t="s">
        <v>97</v>
      </c>
      <c r="E39" s="392"/>
      <c r="F39" s="66" t="str">
        <f t="shared" si="3"/>
        <v/>
      </c>
      <c r="G39" s="391"/>
      <c r="H39" s="393"/>
    </row>
    <row r="40" spans="1:8" ht="18.95" customHeight="1">
      <c r="A40" s="54">
        <f>入力画面!S28</f>
        <v>7</v>
      </c>
      <c r="B40" s="49" t="str">
        <f t="shared" si="2"/>
        <v/>
      </c>
      <c r="C40" s="50" t="s">
        <v>96</v>
      </c>
      <c r="D40" s="391" t="s">
        <v>97</v>
      </c>
      <c r="E40" s="392"/>
      <c r="F40" s="66" t="str">
        <f t="shared" si="3"/>
        <v/>
      </c>
      <c r="G40" s="391"/>
      <c r="H40" s="393"/>
    </row>
    <row r="41" spans="1:8" ht="18.95" customHeight="1">
      <c r="A41" s="54">
        <f>入力画面!S29</f>
        <v>8</v>
      </c>
      <c r="B41" s="49" t="str">
        <f t="shared" si="2"/>
        <v/>
      </c>
      <c r="C41" s="50" t="s">
        <v>96</v>
      </c>
      <c r="D41" s="391" t="s">
        <v>97</v>
      </c>
      <c r="E41" s="392"/>
      <c r="F41" s="66" t="str">
        <f t="shared" si="3"/>
        <v/>
      </c>
      <c r="G41" s="391"/>
      <c r="H41" s="393"/>
    </row>
    <row r="42" spans="1:8" ht="18.95" customHeight="1">
      <c r="A42" s="54">
        <f>入力画面!S30</f>
        <v>9</v>
      </c>
      <c r="B42" s="49" t="str">
        <f t="shared" si="2"/>
        <v/>
      </c>
      <c r="C42" s="50" t="s">
        <v>96</v>
      </c>
      <c r="D42" s="391" t="s">
        <v>97</v>
      </c>
      <c r="E42" s="392"/>
      <c r="F42" s="66" t="str">
        <f t="shared" si="3"/>
        <v/>
      </c>
      <c r="G42" s="391"/>
      <c r="H42" s="393"/>
    </row>
    <row r="43" spans="1:8" ht="18.95" customHeight="1">
      <c r="A43" s="54">
        <f>入力画面!S31</f>
        <v>10</v>
      </c>
      <c r="B43" s="49" t="str">
        <f t="shared" si="2"/>
        <v/>
      </c>
      <c r="C43" s="50" t="s">
        <v>96</v>
      </c>
      <c r="D43" s="391" t="s">
        <v>97</v>
      </c>
      <c r="E43" s="392"/>
      <c r="F43" s="66" t="str">
        <f t="shared" si="3"/>
        <v/>
      </c>
      <c r="G43" s="391"/>
      <c r="H43" s="393"/>
    </row>
    <row r="44" spans="1:8" ht="18.95" customHeight="1">
      <c r="A44" s="54">
        <f>入力画面!S32</f>
        <v>11</v>
      </c>
      <c r="B44" s="49" t="str">
        <f t="shared" si="2"/>
        <v/>
      </c>
      <c r="C44" s="50" t="s">
        <v>96</v>
      </c>
      <c r="D44" s="391" t="s">
        <v>97</v>
      </c>
      <c r="E44" s="392"/>
      <c r="F44" s="66" t="str">
        <f t="shared" si="3"/>
        <v/>
      </c>
      <c r="G44" s="391"/>
      <c r="H44" s="393"/>
    </row>
    <row r="45" spans="1:8" ht="18.95" customHeight="1">
      <c r="A45" s="54">
        <f>入力画面!S33</f>
        <v>12</v>
      </c>
      <c r="B45" s="49" t="str">
        <f t="shared" si="2"/>
        <v/>
      </c>
      <c r="C45" s="50" t="s">
        <v>96</v>
      </c>
      <c r="D45" s="391" t="s">
        <v>97</v>
      </c>
      <c r="E45" s="392"/>
      <c r="F45" s="66" t="str">
        <f t="shared" si="3"/>
        <v/>
      </c>
      <c r="G45" s="391"/>
      <c r="H45" s="393"/>
    </row>
    <row r="46" spans="1:8" ht="18.95" customHeight="1">
      <c r="A46" s="54">
        <f>入力画面!S34</f>
        <v>13</v>
      </c>
      <c r="B46" s="49" t="str">
        <f t="shared" si="2"/>
        <v/>
      </c>
      <c r="C46" s="50" t="s">
        <v>96</v>
      </c>
      <c r="D46" s="391" t="s">
        <v>97</v>
      </c>
      <c r="E46" s="392"/>
      <c r="F46" s="66" t="str">
        <f t="shared" si="3"/>
        <v/>
      </c>
      <c r="G46" s="391"/>
      <c r="H46" s="393"/>
    </row>
    <row r="47" spans="1:8" ht="18.95" customHeight="1">
      <c r="A47" s="54">
        <f>入力画面!S35</f>
        <v>14</v>
      </c>
      <c r="B47" s="49" t="str">
        <f t="shared" si="2"/>
        <v/>
      </c>
      <c r="C47" s="50" t="s">
        <v>96</v>
      </c>
      <c r="D47" s="391" t="s">
        <v>97</v>
      </c>
      <c r="E47" s="392"/>
      <c r="F47" s="66" t="str">
        <f t="shared" si="3"/>
        <v/>
      </c>
      <c r="G47" s="391"/>
      <c r="H47" s="393"/>
    </row>
    <row r="48" spans="1:8" ht="18.95" customHeight="1">
      <c r="A48" s="54">
        <f>入力画面!S36</f>
        <v>15</v>
      </c>
      <c r="B48" s="49" t="str">
        <f t="shared" si="2"/>
        <v/>
      </c>
      <c r="C48" s="50" t="s">
        <v>96</v>
      </c>
      <c r="D48" s="391" t="s">
        <v>97</v>
      </c>
      <c r="E48" s="392"/>
      <c r="F48" s="66" t="str">
        <f t="shared" si="3"/>
        <v/>
      </c>
      <c r="G48" s="391"/>
      <c r="H48" s="393"/>
    </row>
    <row r="49" spans="1:8" ht="18.95" customHeight="1">
      <c r="A49" s="54">
        <f>入力画面!S37</f>
        <v>16</v>
      </c>
      <c r="B49" s="49" t="str">
        <f t="shared" si="2"/>
        <v/>
      </c>
      <c r="C49" s="50" t="s">
        <v>96</v>
      </c>
      <c r="D49" s="391" t="s">
        <v>97</v>
      </c>
      <c r="E49" s="392"/>
      <c r="F49" s="66" t="str">
        <f t="shared" si="3"/>
        <v/>
      </c>
      <c r="G49" s="391"/>
      <c r="H49" s="393"/>
    </row>
    <row r="50" spans="1:8" ht="18.95" customHeight="1">
      <c r="A50" s="54">
        <f>入力画面!S38</f>
        <v>17</v>
      </c>
      <c r="B50" s="49" t="str">
        <f t="shared" si="2"/>
        <v/>
      </c>
      <c r="C50" s="50" t="s">
        <v>96</v>
      </c>
      <c r="D50" s="391" t="s">
        <v>97</v>
      </c>
      <c r="E50" s="392"/>
      <c r="F50" s="66" t="str">
        <f t="shared" si="3"/>
        <v/>
      </c>
      <c r="G50" s="391"/>
      <c r="H50" s="393"/>
    </row>
    <row r="51" spans="1:8" ht="18.95" customHeight="1">
      <c r="A51" s="54">
        <f>入力画面!S39</f>
        <v>18</v>
      </c>
      <c r="B51" s="49" t="str">
        <f t="shared" si="2"/>
        <v/>
      </c>
      <c r="C51" s="50" t="s">
        <v>96</v>
      </c>
      <c r="D51" s="391" t="s">
        <v>97</v>
      </c>
      <c r="E51" s="392"/>
      <c r="F51" s="66" t="str">
        <f t="shared" si="3"/>
        <v/>
      </c>
      <c r="G51" s="391"/>
      <c r="H51" s="393"/>
    </row>
    <row r="52" spans="1:8" ht="18.95" customHeight="1">
      <c r="A52" s="54">
        <f>入力画面!S40</f>
        <v>19</v>
      </c>
      <c r="B52" s="49" t="str">
        <f t="shared" si="2"/>
        <v/>
      </c>
      <c r="C52" s="50" t="s">
        <v>96</v>
      </c>
      <c r="D52" s="391" t="s">
        <v>97</v>
      </c>
      <c r="E52" s="392"/>
      <c r="F52" s="66" t="str">
        <f t="shared" si="3"/>
        <v/>
      </c>
      <c r="G52" s="391"/>
      <c r="H52" s="393"/>
    </row>
    <row r="53" spans="1:8" ht="18.95" customHeight="1">
      <c r="A53" s="54">
        <f>入力画面!S41</f>
        <v>20</v>
      </c>
      <c r="B53" s="49" t="str">
        <f t="shared" si="2"/>
        <v/>
      </c>
      <c r="C53" s="50" t="s">
        <v>96</v>
      </c>
      <c r="D53" s="391" t="s">
        <v>97</v>
      </c>
      <c r="E53" s="392"/>
      <c r="F53" s="66" t="str">
        <f t="shared" si="3"/>
        <v/>
      </c>
      <c r="G53" s="391"/>
      <c r="H53" s="393"/>
    </row>
    <row r="54" spans="1:8" ht="18.95" customHeight="1">
      <c r="A54" s="54">
        <f>入力画面!S42</f>
        <v>21</v>
      </c>
      <c r="B54" s="49" t="str">
        <f t="shared" si="2"/>
        <v/>
      </c>
      <c r="C54" s="50" t="s">
        <v>96</v>
      </c>
      <c r="D54" s="391" t="s">
        <v>97</v>
      </c>
      <c r="E54" s="392"/>
      <c r="F54" s="66" t="str">
        <f t="shared" si="3"/>
        <v/>
      </c>
      <c r="G54" s="391"/>
      <c r="H54" s="393"/>
    </row>
    <row r="55" spans="1:8" ht="18.95" customHeight="1">
      <c r="A55" s="54">
        <f>入力画面!S43</f>
        <v>22</v>
      </c>
      <c r="B55" s="49" t="str">
        <f t="shared" si="2"/>
        <v/>
      </c>
      <c r="C55" s="50" t="s">
        <v>96</v>
      </c>
      <c r="D55" s="391" t="s">
        <v>97</v>
      </c>
      <c r="E55" s="392"/>
      <c r="F55" s="66" t="str">
        <f t="shared" si="3"/>
        <v/>
      </c>
      <c r="G55" s="391"/>
      <c r="H55" s="393"/>
    </row>
    <row r="56" spans="1:8" ht="18.95" customHeight="1">
      <c r="A56" s="54">
        <f>入力画面!S44</f>
        <v>23</v>
      </c>
      <c r="B56" s="49" t="str">
        <f t="shared" si="2"/>
        <v/>
      </c>
      <c r="C56" s="50" t="s">
        <v>96</v>
      </c>
      <c r="D56" s="391" t="s">
        <v>97</v>
      </c>
      <c r="E56" s="392"/>
      <c r="F56" s="66" t="str">
        <f t="shared" si="3"/>
        <v/>
      </c>
      <c r="G56" s="391"/>
      <c r="H56" s="393"/>
    </row>
    <row r="57" spans="1:8" ht="18.95" customHeight="1">
      <c r="A57" s="54">
        <f>入力画面!S45</f>
        <v>24</v>
      </c>
      <c r="B57" s="49" t="str">
        <f t="shared" si="2"/>
        <v/>
      </c>
      <c r="C57" s="50" t="s">
        <v>96</v>
      </c>
      <c r="D57" s="391" t="s">
        <v>97</v>
      </c>
      <c r="E57" s="392"/>
      <c r="F57" s="66" t="str">
        <f t="shared" si="3"/>
        <v/>
      </c>
      <c r="G57" s="391"/>
      <c r="H57" s="393"/>
    </row>
    <row r="58" spans="1:8" ht="18.95" customHeight="1">
      <c r="A58" s="54">
        <f>入力画面!S46</f>
        <v>25</v>
      </c>
      <c r="B58" s="49" t="str">
        <f t="shared" si="2"/>
        <v/>
      </c>
      <c r="C58" s="50" t="s">
        <v>96</v>
      </c>
      <c r="D58" s="391" t="s">
        <v>97</v>
      </c>
      <c r="E58" s="392"/>
      <c r="F58" s="66" t="str">
        <f t="shared" si="3"/>
        <v/>
      </c>
      <c r="G58" s="391"/>
      <c r="H58" s="393"/>
    </row>
    <row r="59" spans="1:8" ht="18.95" customHeight="1">
      <c r="A59" s="54">
        <f>入力画面!S47</f>
        <v>26</v>
      </c>
      <c r="B59" s="49" t="str">
        <f t="shared" si="2"/>
        <v/>
      </c>
      <c r="C59" s="50" t="s">
        <v>96</v>
      </c>
      <c r="D59" s="391" t="s">
        <v>97</v>
      </c>
      <c r="E59" s="392"/>
      <c r="F59" s="66" t="str">
        <f t="shared" si="3"/>
        <v/>
      </c>
      <c r="G59" s="391"/>
      <c r="H59" s="393"/>
    </row>
    <row r="60" spans="1:8" ht="18.95" customHeight="1">
      <c r="A60" s="54">
        <f>入力画面!S48</f>
        <v>27</v>
      </c>
      <c r="B60" s="49" t="str">
        <f t="shared" si="2"/>
        <v/>
      </c>
      <c r="C60" s="50" t="s">
        <v>96</v>
      </c>
      <c r="D60" s="391" t="s">
        <v>97</v>
      </c>
      <c r="E60" s="392"/>
      <c r="F60" s="66" t="str">
        <f t="shared" si="3"/>
        <v/>
      </c>
      <c r="G60" s="391"/>
      <c r="H60" s="393"/>
    </row>
    <row r="61" spans="1:8" ht="18.95" customHeight="1">
      <c r="A61" s="54">
        <f>入力画面!S49</f>
        <v>28</v>
      </c>
      <c r="B61" s="49" t="str">
        <f t="shared" si="2"/>
        <v/>
      </c>
      <c r="C61" s="50" t="s">
        <v>96</v>
      </c>
      <c r="D61" s="391" t="s">
        <v>97</v>
      </c>
      <c r="E61" s="392"/>
      <c r="F61" s="66" t="str">
        <f t="shared" si="3"/>
        <v/>
      </c>
      <c r="G61" s="391"/>
      <c r="H61" s="393"/>
    </row>
    <row r="62" spans="1:8" ht="18.95" customHeight="1">
      <c r="A62" s="54">
        <f>入力画面!S50</f>
        <v>29</v>
      </c>
      <c r="B62" s="49" t="str">
        <f t="shared" si="2"/>
        <v/>
      </c>
      <c r="C62" s="50" t="s">
        <v>96</v>
      </c>
      <c r="D62" s="391" t="s">
        <v>97</v>
      </c>
      <c r="E62" s="392"/>
      <c r="F62" s="66" t="str">
        <f t="shared" si="3"/>
        <v/>
      </c>
      <c r="G62" s="391"/>
      <c r="H62" s="393"/>
    </row>
    <row r="63" spans="1:8" ht="18.95" customHeight="1">
      <c r="A63" s="54">
        <f>入力画面!S51</f>
        <v>30</v>
      </c>
      <c r="B63" s="49" t="str">
        <f t="shared" si="2"/>
        <v/>
      </c>
      <c r="C63" s="50" t="s">
        <v>96</v>
      </c>
      <c r="D63" s="391" t="s">
        <v>97</v>
      </c>
      <c r="E63" s="392"/>
      <c r="F63" s="66" t="str">
        <f t="shared" si="3"/>
        <v/>
      </c>
      <c r="G63" s="391"/>
      <c r="H63" s="393"/>
    </row>
    <row r="64" spans="1:8" ht="18.95" customHeight="1">
      <c r="A64" s="54">
        <f>入力画面!S52</f>
        <v>31</v>
      </c>
      <c r="B64" s="49" t="str">
        <f t="shared" si="2"/>
        <v/>
      </c>
      <c r="C64" s="50" t="s">
        <v>96</v>
      </c>
      <c r="D64" s="391" t="s">
        <v>97</v>
      </c>
      <c r="E64" s="392"/>
      <c r="F64" s="66" t="str">
        <f t="shared" si="3"/>
        <v/>
      </c>
      <c r="G64" s="391"/>
      <c r="H64" s="393"/>
    </row>
    <row r="65" spans="1:8" ht="18.95" customHeight="1">
      <c r="A65" s="54">
        <f>入力画面!S53</f>
        <v>32</v>
      </c>
      <c r="B65" s="49" t="str">
        <f t="shared" si="2"/>
        <v/>
      </c>
      <c r="C65" s="50" t="s">
        <v>96</v>
      </c>
      <c r="D65" s="391" t="s">
        <v>97</v>
      </c>
      <c r="E65" s="392"/>
      <c r="F65" s="66" t="str">
        <f t="shared" si="3"/>
        <v/>
      </c>
      <c r="G65" s="391"/>
      <c r="H65" s="393"/>
    </row>
    <row r="66" spans="1:8" ht="18.95" customHeight="1">
      <c r="A66" s="54">
        <f>入力画面!S54</f>
        <v>33</v>
      </c>
      <c r="B66" s="49" t="str">
        <f t="shared" si="2"/>
        <v/>
      </c>
      <c r="C66" s="50" t="s">
        <v>96</v>
      </c>
      <c r="D66" s="391" t="s">
        <v>97</v>
      </c>
      <c r="E66" s="392"/>
      <c r="F66" s="66" t="str">
        <f t="shared" si="3"/>
        <v/>
      </c>
      <c r="G66" s="391"/>
      <c r="H66" s="393"/>
    </row>
    <row r="67" spans="1:8" ht="18.95" customHeight="1">
      <c r="A67" s="54">
        <f>入力画面!S55</f>
        <v>34</v>
      </c>
      <c r="B67" s="49" t="str">
        <f t="shared" si="2"/>
        <v/>
      </c>
      <c r="C67" s="50" t="s">
        <v>96</v>
      </c>
      <c r="D67" s="391" t="s">
        <v>97</v>
      </c>
      <c r="E67" s="392"/>
      <c r="F67" s="66" t="str">
        <f t="shared" si="3"/>
        <v/>
      </c>
      <c r="G67" s="391"/>
      <c r="H67" s="393"/>
    </row>
    <row r="68" spans="1:8" ht="18.95" customHeight="1">
      <c r="A68" s="54">
        <f>入力画面!S56</f>
        <v>35</v>
      </c>
      <c r="B68" s="49" t="str">
        <f t="shared" si="2"/>
        <v/>
      </c>
      <c r="C68" s="50" t="s">
        <v>96</v>
      </c>
      <c r="D68" s="391" t="s">
        <v>97</v>
      </c>
      <c r="E68" s="392"/>
      <c r="F68" s="66" t="str">
        <f t="shared" si="3"/>
        <v/>
      </c>
      <c r="G68" s="391"/>
      <c r="H68" s="393"/>
    </row>
    <row r="69" spans="1:8" ht="18.95" customHeight="1">
      <c r="A69" s="54">
        <f>入力画面!S57</f>
        <v>36</v>
      </c>
      <c r="B69" s="49" t="str">
        <f t="shared" si="2"/>
        <v/>
      </c>
      <c r="C69" s="50" t="s">
        <v>96</v>
      </c>
      <c r="D69" s="391" t="s">
        <v>97</v>
      </c>
      <c r="E69" s="392"/>
      <c r="F69" s="66" t="str">
        <f t="shared" si="3"/>
        <v/>
      </c>
      <c r="G69" s="391"/>
      <c r="H69" s="393"/>
    </row>
    <row r="70" spans="1:8" ht="18.95" customHeight="1">
      <c r="A70" s="54">
        <f>入力画面!S58</f>
        <v>37</v>
      </c>
      <c r="B70" s="49" t="str">
        <f t="shared" si="2"/>
        <v/>
      </c>
      <c r="C70" s="50" t="s">
        <v>96</v>
      </c>
      <c r="D70" s="391" t="s">
        <v>97</v>
      </c>
      <c r="E70" s="392"/>
      <c r="F70" s="66" t="str">
        <f t="shared" si="3"/>
        <v/>
      </c>
      <c r="G70" s="391"/>
      <c r="H70" s="393"/>
    </row>
    <row r="71" spans="1:8" ht="18.95" customHeight="1">
      <c r="A71" s="54">
        <f>入力画面!S59</f>
        <v>38</v>
      </c>
      <c r="B71" s="49" t="str">
        <f t="shared" si="2"/>
        <v/>
      </c>
      <c r="C71" s="50" t="s">
        <v>96</v>
      </c>
      <c r="D71" s="391" t="s">
        <v>97</v>
      </c>
      <c r="E71" s="392"/>
      <c r="F71" s="66" t="str">
        <f t="shared" si="3"/>
        <v/>
      </c>
      <c r="G71" s="391"/>
      <c r="H71" s="393"/>
    </row>
    <row r="72" spans="1:8" ht="18.95" customHeight="1">
      <c r="A72" s="54">
        <f>入力画面!S60</f>
        <v>39</v>
      </c>
      <c r="B72" s="49" t="str">
        <f t="shared" si="2"/>
        <v/>
      </c>
      <c r="C72" s="50" t="s">
        <v>96</v>
      </c>
      <c r="D72" s="391" t="s">
        <v>97</v>
      </c>
      <c r="E72" s="392"/>
      <c r="F72" s="66" t="str">
        <f t="shared" si="3"/>
        <v/>
      </c>
      <c r="G72" s="391"/>
      <c r="H72" s="393"/>
    </row>
    <row r="73" spans="1:8" ht="18.95" customHeight="1">
      <c r="A73" s="54">
        <f>入力画面!S61</f>
        <v>40</v>
      </c>
      <c r="B73" s="49" t="str">
        <f t="shared" si="2"/>
        <v/>
      </c>
      <c r="C73" s="50" t="s">
        <v>96</v>
      </c>
      <c r="D73" s="391" t="s">
        <v>97</v>
      </c>
      <c r="E73" s="392"/>
      <c r="F73" s="66" t="str">
        <f t="shared" si="3"/>
        <v/>
      </c>
      <c r="G73" s="391"/>
      <c r="H73" s="393"/>
    </row>
    <row r="74" spans="1:8" ht="18.95" customHeight="1">
      <c r="A74" s="54">
        <f>入力画面!S62</f>
        <v>41</v>
      </c>
      <c r="B74" s="49" t="str">
        <f t="shared" si="2"/>
        <v/>
      </c>
      <c r="C74" s="50" t="s">
        <v>96</v>
      </c>
      <c r="D74" s="391" t="s">
        <v>97</v>
      </c>
      <c r="E74" s="392"/>
      <c r="F74" s="66" t="str">
        <f t="shared" si="3"/>
        <v/>
      </c>
      <c r="G74" s="391"/>
      <c r="H74" s="393"/>
    </row>
    <row r="75" spans="1:8" ht="18.95" customHeight="1">
      <c r="A75" s="54">
        <f>入力画面!S63</f>
        <v>42</v>
      </c>
      <c r="B75" s="49" t="str">
        <f t="shared" si="2"/>
        <v/>
      </c>
      <c r="C75" s="50" t="s">
        <v>96</v>
      </c>
      <c r="D75" s="391" t="s">
        <v>97</v>
      </c>
      <c r="E75" s="392"/>
      <c r="F75" s="66" t="str">
        <f t="shared" si="3"/>
        <v/>
      </c>
      <c r="G75" s="391"/>
      <c r="H75" s="393"/>
    </row>
    <row r="76" spans="1:8" ht="18.95" customHeight="1">
      <c r="A76" s="54">
        <f>入力画面!S64</f>
        <v>43</v>
      </c>
      <c r="B76" s="49" t="str">
        <f t="shared" si="2"/>
        <v/>
      </c>
      <c r="C76" s="50" t="s">
        <v>96</v>
      </c>
      <c r="D76" s="391" t="s">
        <v>97</v>
      </c>
      <c r="E76" s="392"/>
      <c r="F76" s="66" t="str">
        <f t="shared" si="3"/>
        <v/>
      </c>
      <c r="G76" s="391"/>
      <c r="H76" s="393"/>
    </row>
    <row r="77" spans="1:8" ht="18.95" customHeight="1">
      <c r="A77" s="54">
        <f>入力画面!S65</f>
        <v>44</v>
      </c>
      <c r="B77" s="49" t="str">
        <f t="shared" si="2"/>
        <v/>
      </c>
      <c r="C77" s="50" t="s">
        <v>96</v>
      </c>
      <c r="D77" s="391" t="s">
        <v>97</v>
      </c>
      <c r="E77" s="392"/>
      <c r="F77" s="66" t="str">
        <f t="shared" si="3"/>
        <v/>
      </c>
      <c r="G77" s="391"/>
      <c r="H77" s="393"/>
    </row>
    <row r="78" spans="1:8" ht="18.95" customHeight="1">
      <c r="A78" s="54">
        <f>入力画面!S66</f>
        <v>45</v>
      </c>
      <c r="B78" s="49" t="str">
        <f t="shared" si="2"/>
        <v/>
      </c>
      <c r="C78" s="50" t="s">
        <v>96</v>
      </c>
      <c r="D78" s="391" t="s">
        <v>97</v>
      </c>
      <c r="E78" s="392"/>
      <c r="F78" s="66" t="str">
        <f t="shared" si="3"/>
        <v/>
      </c>
      <c r="G78" s="391"/>
      <c r="H78" s="393"/>
    </row>
    <row r="79" spans="1:8" ht="18.95" customHeight="1">
      <c r="A79" s="54">
        <f>入力画面!S67</f>
        <v>46</v>
      </c>
      <c r="B79" s="49" t="str">
        <f t="shared" si="2"/>
        <v/>
      </c>
      <c r="C79" s="50" t="s">
        <v>96</v>
      </c>
      <c r="D79" s="391" t="s">
        <v>97</v>
      </c>
      <c r="E79" s="392"/>
      <c r="F79" s="66" t="str">
        <f t="shared" si="3"/>
        <v/>
      </c>
      <c r="G79" s="391"/>
      <c r="H79" s="393"/>
    </row>
    <row r="80" spans="1:8" ht="18.95" customHeight="1">
      <c r="A80" s="54">
        <f>入力画面!S68</f>
        <v>47</v>
      </c>
      <c r="B80" s="49" t="str">
        <f t="shared" si="2"/>
        <v/>
      </c>
      <c r="C80" s="50" t="s">
        <v>96</v>
      </c>
      <c r="D80" s="391" t="s">
        <v>97</v>
      </c>
      <c r="E80" s="392"/>
      <c r="F80" s="66" t="str">
        <f t="shared" si="3"/>
        <v/>
      </c>
      <c r="G80" s="391"/>
      <c r="H80" s="393"/>
    </row>
    <row r="81" spans="1:8" ht="18.95" customHeight="1">
      <c r="A81" s="54">
        <f>入力画面!S69</f>
        <v>48</v>
      </c>
      <c r="B81" s="49" t="str">
        <f t="shared" si="2"/>
        <v/>
      </c>
      <c r="C81" s="50" t="s">
        <v>96</v>
      </c>
      <c r="D81" s="391" t="s">
        <v>97</v>
      </c>
      <c r="E81" s="392"/>
      <c r="F81" s="66" t="str">
        <f t="shared" si="3"/>
        <v/>
      </c>
      <c r="G81" s="391"/>
      <c r="H81" s="393"/>
    </row>
    <row r="82" spans="1:8" ht="18.95" customHeight="1">
      <c r="A82" s="54">
        <f>入力画面!S70</f>
        <v>49</v>
      </c>
      <c r="B82" s="49" t="str">
        <f t="shared" si="2"/>
        <v/>
      </c>
      <c r="C82" s="50" t="s">
        <v>96</v>
      </c>
      <c r="D82" s="391" t="s">
        <v>97</v>
      </c>
      <c r="E82" s="392"/>
      <c r="F82" s="66" t="str">
        <f t="shared" si="3"/>
        <v/>
      </c>
      <c r="G82" s="391"/>
      <c r="H82" s="393"/>
    </row>
    <row r="83" spans="1:8" ht="18.95" customHeight="1">
      <c r="A83" s="54">
        <f>入力画面!S71</f>
        <v>50</v>
      </c>
      <c r="B83" s="49" t="str">
        <f t="shared" si="2"/>
        <v/>
      </c>
      <c r="C83" s="50" t="s">
        <v>96</v>
      </c>
      <c r="D83" s="391" t="s">
        <v>97</v>
      </c>
      <c r="E83" s="392"/>
      <c r="F83" s="66" t="str">
        <f t="shared" si="3"/>
        <v/>
      </c>
      <c r="G83" s="391"/>
      <c r="H83" s="393"/>
    </row>
    <row r="84" spans="1:8" ht="18.95" customHeight="1">
      <c r="A84" s="54">
        <f>入力画面!S72</f>
        <v>51</v>
      </c>
      <c r="B84" s="49" t="str">
        <f t="shared" si="2"/>
        <v/>
      </c>
      <c r="C84" s="50" t="s">
        <v>96</v>
      </c>
      <c r="D84" s="391" t="s">
        <v>97</v>
      </c>
      <c r="E84" s="392"/>
      <c r="F84" s="66" t="str">
        <f t="shared" si="3"/>
        <v/>
      </c>
      <c r="G84" s="391"/>
      <c r="H84" s="393"/>
    </row>
    <row r="85" spans="1:8" ht="18.95" customHeight="1">
      <c r="A85" s="54">
        <f>入力画面!S73</f>
        <v>52</v>
      </c>
      <c r="B85" s="49" t="str">
        <f t="shared" si="2"/>
        <v/>
      </c>
      <c r="C85" s="50" t="s">
        <v>96</v>
      </c>
      <c r="D85" s="391" t="s">
        <v>97</v>
      </c>
      <c r="E85" s="392"/>
      <c r="F85" s="66" t="str">
        <f t="shared" si="3"/>
        <v/>
      </c>
      <c r="G85" s="391"/>
      <c r="H85" s="393"/>
    </row>
    <row r="86" spans="1:8" ht="18.95" customHeight="1">
      <c r="A86" s="54">
        <f>入力画面!S74</f>
        <v>53</v>
      </c>
      <c r="B86" s="49" t="str">
        <f t="shared" si="2"/>
        <v/>
      </c>
      <c r="C86" s="50" t="s">
        <v>96</v>
      </c>
      <c r="D86" s="391" t="s">
        <v>97</v>
      </c>
      <c r="E86" s="392"/>
      <c r="F86" s="66" t="str">
        <f t="shared" si="3"/>
        <v/>
      </c>
      <c r="G86" s="391"/>
      <c r="H86" s="393"/>
    </row>
    <row r="87" spans="1:8" ht="18.95" customHeight="1">
      <c r="A87" s="54">
        <f>入力画面!S75</f>
        <v>54</v>
      </c>
      <c r="B87" s="49" t="str">
        <f t="shared" si="2"/>
        <v/>
      </c>
      <c r="C87" s="50" t="s">
        <v>96</v>
      </c>
      <c r="D87" s="391" t="s">
        <v>97</v>
      </c>
      <c r="E87" s="392"/>
      <c r="F87" s="66" t="str">
        <f t="shared" si="3"/>
        <v/>
      </c>
      <c r="G87" s="391"/>
      <c r="H87" s="393"/>
    </row>
    <row r="88" spans="1:8" ht="18.95" customHeight="1">
      <c r="A88" s="54">
        <f>入力画面!S76</f>
        <v>55</v>
      </c>
      <c r="B88" s="49" t="str">
        <f t="shared" si="2"/>
        <v/>
      </c>
      <c r="C88" s="50" t="s">
        <v>96</v>
      </c>
      <c r="D88" s="391" t="s">
        <v>97</v>
      </c>
      <c r="E88" s="392"/>
      <c r="F88" s="66" t="str">
        <f t="shared" si="3"/>
        <v/>
      </c>
      <c r="G88" s="391"/>
      <c r="H88" s="393"/>
    </row>
    <row r="89" spans="1:8" ht="18.95" customHeight="1">
      <c r="A89" s="54">
        <f>入力画面!S77</f>
        <v>56</v>
      </c>
      <c r="B89" s="49" t="str">
        <f t="shared" si="2"/>
        <v/>
      </c>
      <c r="C89" s="50" t="s">
        <v>96</v>
      </c>
      <c r="D89" s="391" t="s">
        <v>97</v>
      </c>
      <c r="E89" s="392"/>
      <c r="F89" s="66" t="str">
        <f t="shared" si="3"/>
        <v/>
      </c>
      <c r="G89" s="391"/>
      <c r="H89" s="393"/>
    </row>
    <row r="90" spans="1:8" ht="18.95" customHeight="1">
      <c r="A90" s="54">
        <f>入力画面!S78</f>
        <v>57</v>
      </c>
      <c r="B90" s="49" t="str">
        <f t="shared" si="2"/>
        <v/>
      </c>
      <c r="C90" s="50" t="s">
        <v>96</v>
      </c>
      <c r="D90" s="391" t="s">
        <v>97</v>
      </c>
      <c r="E90" s="392"/>
      <c r="F90" s="66" t="str">
        <f t="shared" si="3"/>
        <v/>
      </c>
      <c r="G90" s="391"/>
      <c r="H90" s="393"/>
    </row>
    <row r="91" spans="1:8" ht="18.95" customHeight="1">
      <c r="A91" s="54">
        <f>入力画面!S79</f>
        <v>58</v>
      </c>
      <c r="B91" s="49" t="str">
        <f t="shared" si="2"/>
        <v/>
      </c>
      <c r="C91" s="50" t="s">
        <v>96</v>
      </c>
      <c r="D91" s="391" t="s">
        <v>97</v>
      </c>
      <c r="E91" s="392"/>
      <c r="F91" s="66" t="str">
        <f t="shared" si="3"/>
        <v/>
      </c>
      <c r="G91" s="391"/>
      <c r="H91" s="393"/>
    </row>
    <row r="92" spans="1:8" ht="18.95" customHeight="1">
      <c r="A92" s="54">
        <f>入力画面!S80</f>
        <v>59</v>
      </c>
      <c r="B92" s="49" t="str">
        <f t="shared" si="2"/>
        <v/>
      </c>
      <c r="C92" s="50" t="s">
        <v>96</v>
      </c>
      <c r="D92" s="391" t="s">
        <v>97</v>
      </c>
      <c r="E92" s="392"/>
      <c r="F92" s="66" t="str">
        <f t="shared" si="3"/>
        <v/>
      </c>
      <c r="G92" s="391"/>
      <c r="H92" s="393"/>
    </row>
    <row r="93" spans="1:8" ht="18.95" customHeight="1">
      <c r="A93" s="54">
        <f>入力画面!S81</f>
        <v>60</v>
      </c>
      <c r="B93" s="49" t="str">
        <f t="shared" si="2"/>
        <v/>
      </c>
      <c r="C93" s="50" t="s">
        <v>96</v>
      </c>
      <c r="D93" s="391" t="s">
        <v>97</v>
      </c>
      <c r="E93" s="392"/>
      <c r="F93" s="66" t="str">
        <f t="shared" ref="F93:F156" si="4">IFERROR(VLOOKUP(A93,buin,3,0),"")&amp;""</f>
        <v/>
      </c>
      <c r="G93" s="391"/>
      <c r="H93" s="393"/>
    </row>
    <row r="94" spans="1:8" ht="18.95" customHeight="1">
      <c r="A94" s="54">
        <f>入力画面!S82</f>
        <v>61</v>
      </c>
      <c r="B94" s="49" t="str">
        <f t="shared" si="2"/>
        <v/>
      </c>
      <c r="C94" s="50" t="s">
        <v>96</v>
      </c>
      <c r="D94" s="391" t="s">
        <v>97</v>
      </c>
      <c r="E94" s="392"/>
      <c r="F94" s="66" t="str">
        <f t="shared" si="4"/>
        <v/>
      </c>
      <c r="G94" s="391"/>
      <c r="H94" s="393"/>
    </row>
    <row r="95" spans="1:8" ht="18.95" customHeight="1">
      <c r="A95" s="54">
        <f>入力画面!S83</f>
        <v>62</v>
      </c>
      <c r="B95" s="49" t="str">
        <f t="shared" si="2"/>
        <v/>
      </c>
      <c r="C95" s="50" t="s">
        <v>96</v>
      </c>
      <c r="D95" s="391" t="s">
        <v>97</v>
      </c>
      <c r="E95" s="392"/>
      <c r="F95" s="66" t="str">
        <f t="shared" si="4"/>
        <v/>
      </c>
      <c r="G95" s="391"/>
      <c r="H95" s="393"/>
    </row>
    <row r="96" spans="1:8" ht="18.95" customHeight="1">
      <c r="A96" s="54">
        <f>入力画面!S84</f>
        <v>63</v>
      </c>
      <c r="B96" s="49" t="str">
        <f t="shared" si="2"/>
        <v/>
      </c>
      <c r="C96" s="50" t="s">
        <v>96</v>
      </c>
      <c r="D96" s="391" t="s">
        <v>97</v>
      </c>
      <c r="E96" s="392"/>
      <c r="F96" s="66" t="str">
        <f t="shared" si="4"/>
        <v/>
      </c>
      <c r="G96" s="391"/>
      <c r="H96" s="393"/>
    </row>
    <row r="97" spans="1:8" ht="18.95" customHeight="1">
      <c r="A97" s="54">
        <f>入力画面!S85</f>
        <v>64</v>
      </c>
      <c r="B97" s="49" t="str">
        <f t="shared" si="2"/>
        <v/>
      </c>
      <c r="C97" s="50" t="s">
        <v>96</v>
      </c>
      <c r="D97" s="391" t="s">
        <v>97</v>
      </c>
      <c r="E97" s="392"/>
      <c r="F97" s="66" t="str">
        <f t="shared" si="4"/>
        <v/>
      </c>
      <c r="G97" s="391"/>
      <c r="H97" s="393"/>
    </row>
    <row r="98" spans="1:8" ht="18.95" customHeight="1">
      <c r="A98" s="54">
        <f>入力画面!S86</f>
        <v>65</v>
      </c>
      <c r="B98" s="49" t="str">
        <f t="shared" ref="B98:B161" si="5">IFERROR(VLOOKUP(A98,buin,2,0),"")&amp;""</f>
        <v/>
      </c>
      <c r="C98" s="50" t="s">
        <v>96</v>
      </c>
      <c r="D98" s="391" t="s">
        <v>97</v>
      </c>
      <c r="E98" s="392"/>
      <c r="F98" s="66" t="str">
        <f t="shared" si="4"/>
        <v/>
      </c>
      <c r="G98" s="391"/>
      <c r="H98" s="393"/>
    </row>
    <row r="99" spans="1:8" ht="18.95" customHeight="1">
      <c r="A99" s="54">
        <f>入力画面!S87</f>
        <v>66</v>
      </c>
      <c r="B99" s="49" t="str">
        <f t="shared" si="5"/>
        <v/>
      </c>
      <c r="C99" s="50" t="s">
        <v>96</v>
      </c>
      <c r="D99" s="391" t="s">
        <v>97</v>
      </c>
      <c r="E99" s="392"/>
      <c r="F99" s="66" t="str">
        <f t="shared" si="4"/>
        <v/>
      </c>
      <c r="G99" s="391"/>
      <c r="H99" s="393"/>
    </row>
    <row r="100" spans="1:8" ht="18.95" customHeight="1">
      <c r="A100" s="54">
        <f>入力画面!S88</f>
        <v>67</v>
      </c>
      <c r="B100" s="49" t="str">
        <f t="shared" si="5"/>
        <v/>
      </c>
      <c r="C100" s="50" t="s">
        <v>96</v>
      </c>
      <c r="D100" s="391" t="s">
        <v>97</v>
      </c>
      <c r="E100" s="392"/>
      <c r="F100" s="66" t="str">
        <f t="shared" si="4"/>
        <v/>
      </c>
      <c r="G100" s="391"/>
      <c r="H100" s="393"/>
    </row>
    <row r="101" spans="1:8" ht="18.95" customHeight="1">
      <c r="A101" s="54">
        <f>入力画面!S89</f>
        <v>68</v>
      </c>
      <c r="B101" s="49" t="str">
        <f t="shared" si="5"/>
        <v/>
      </c>
      <c r="C101" s="50" t="s">
        <v>96</v>
      </c>
      <c r="D101" s="391" t="s">
        <v>97</v>
      </c>
      <c r="E101" s="392"/>
      <c r="F101" s="66" t="str">
        <f t="shared" si="4"/>
        <v/>
      </c>
      <c r="G101" s="391"/>
      <c r="H101" s="393"/>
    </row>
    <row r="102" spans="1:8" ht="18.95" customHeight="1">
      <c r="A102" s="54">
        <f>入力画面!S90</f>
        <v>69</v>
      </c>
      <c r="B102" s="49" t="str">
        <f t="shared" si="5"/>
        <v/>
      </c>
      <c r="C102" s="50" t="s">
        <v>96</v>
      </c>
      <c r="D102" s="391" t="s">
        <v>97</v>
      </c>
      <c r="E102" s="392"/>
      <c r="F102" s="66" t="str">
        <f t="shared" si="4"/>
        <v/>
      </c>
      <c r="G102" s="391"/>
      <c r="H102" s="393"/>
    </row>
    <row r="103" spans="1:8" ht="18.95" customHeight="1">
      <c r="A103" s="54">
        <f>入力画面!S91</f>
        <v>70</v>
      </c>
      <c r="B103" s="49" t="str">
        <f t="shared" si="5"/>
        <v/>
      </c>
      <c r="C103" s="50" t="s">
        <v>96</v>
      </c>
      <c r="D103" s="391" t="s">
        <v>97</v>
      </c>
      <c r="E103" s="392"/>
      <c r="F103" s="66" t="str">
        <f t="shared" si="4"/>
        <v/>
      </c>
      <c r="G103" s="391"/>
      <c r="H103" s="393"/>
    </row>
    <row r="104" spans="1:8" ht="18.95" customHeight="1">
      <c r="A104" s="54">
        <f>入力画面!S92</f>
        <v>71</v>
      </c>
      <c r="B104" s="49" t="str">
        <f t="shared" si="5"/>
        <v/>
      </c>
      <c r="C104" s="50" t="s">
        <v>96</v>
      </c>
      <c r="D104" s="391" t="s">
        <v>97</v>
      </c>
      <c r="E104" s="392"/>
      <c r="F104" s="66" t="str">
        <f t="shared" si="4"/>
        <v/>
      </c>
      <c r="G104" s="391"/>
      <c r="H104" s="393"/>
    </row>
    <row r="105" spans="1:8" ht="18.95" customHeight="1">
      <c r="A105" s="54">
        <f>入力画面!S93</f>
        <v>72</v>
      </c>
      <c r="B105" s="49" t="str">
        <f t="shared" si="5"/>
        <v/>
      </c>
      <c r="C105" s="50" t="s">
        <v>96</v>
      </c>
      <c r="D105" s="391" t="s">
        <v>97</v>
      </c>
      <c r="E105" s="392"/>
      <c r="F105" s="66" t="str">
        <f t="shared" si="4"/>
        <v/>
      </c>
      <c r="G105" s="391"/>
      <c r="H105" s="393"/>
    </row>
    <row r="106" spans="1:8" ht="18.95" customHeight="1">
      <c r="A106" s="54">
        <f>入力画面!S94</f>
        <v>73</v>
      </c>
      <c r="B106" s="49" t="str">
        <f t="shared" si="5"/>
        <v/>
      </c>
      <c r="C106" s="50" t="s">
        <v>96</v>
      </c>
      <c r="D106" s="391" t="s">
        <v>97</v>
      </c>
      <c r="E106" s="392"/>
      <c r="F106" s="66" t="str">
        <f t="shared" si="4"/>
        <v/>
      </c>
      <c r="G106" s="391"/>
      <c r="H106" s="393"/>
    </row>
    <row r="107" spans="1:8" ht="18.95" customHeight="1">
      <c r="A107" s="54">
        <f>入力画面!S95</f>
        <v>74</v>
      </c>
      <c r="B107" s="49" t="str">
        <f t="shared" si="5"/>
        <v/>
      </c>
      <c r="C107" s="50" t="s">
        <v>96</v>
      </c>
      <c r="D107" s="391" t="s">
        <v>97</v>
      </c>
      <c r="E107" s="392"/>
      <c r="F107" s="66" t="str">
        <f t="shared" si="4"/>
        <v/>
      </c>
      <c r="G107" s="391"/>
      <c r="H107" s="393"/>
    </row>
    <row r="108" spans="1:8" ht="18.95" customHeight="1">
      <c r="A108" s="54">
        <f>入力画面!S96</f>
        <v>75</v>
      </c>
      <c r="B108" s="49" t="str">
        <f t="shared" si="5"/>
        <v/>
      </c>
      <c r="C108" s="50" t="s">
        <v>96</v>
      </c>
      <c r="D108" s="391" t="s">
        <v>97</v>
      </c>
      <c r="E108" s="392"/>
      <c r="F108" s="66" t="str">
        <f t="shared" si="4"/>
        <v/>
      </c>
      <c r="G108" s="391"/>
      <c r="H108" s="393"/>
    </row>
    <row r="109" spans="1:8" ht="18.95" customHeight="1">
      <c r="A109" s="54">
        <f>入力画面!S97</f>
        <v>76</v>
      </c>
      <c r="B109" s="49" t="str">
        <f t="shared" si="5"/>
        <v/>
      </c>
      <c r="C109" s="50" t="s">
        <v>96</v>
      </c>
      <c r="D109" s="391" t="s">
        <v>97</v>
      </c>
      <c r="E109" s="392"/>
      <c r="F109" s="66" t="str">
        <f t="shared" si="4"/>
        <v/>
      </c>
      <c r="G109" s="391"/>
      <c r="H109" s="393"/>
    </row>
    <row r="110" spans="1:8" ht="18.95" customHeight="1">
      <c r="A110" s="54">
        <f>入力画面!S98</f>
        <v>77</v>
      </c>
      <c r="B110" s="49" t="str">
        <f t="shared" si="5"/>
        <v/>
      </c>
      <c r="C110" s="50" t="s">
        <v>96</v>
      </c>
      <c r="D110" s="391" t="s">
        <v>97</v>
      </c>
      <c r="E110" s="392"/>
      <c r="F110" s="66" t="str">
        <f t="shared" si="4"/>
        <v/>
      </c>
      <c r="G110" s="391"/>
      <c r="H110" s="393"/>
    </row>
    <row r="111" spans="1:8" ht="18.95" customHeight="1">
      <c r="A111" s="54">
        <f>入力画面!S99</f>
        <v>78</v>
      </c>
      <c r="B111" s="49" t="str">
        <f t="shared" si="5"/>
        <v/>
      </c>
      <c r="C111" s="50" t="s">
        <v>96</v>
      </c>
      <c r="D111" s="391" t="s">
        <v>97</v>
      </c>
      <c r="E111" s="392"/>
      <c r="F111" s="66" t="str">
        <f t="shared" si="4"/>
        <v/>
      </c>
      <c r="G111" s="391"/>
      <c r="H111" s="393"/>
    </row>
    <row r="112" spans="1:8" ht="18.95" customHeight="1">
      <c r="A112" s="54">
        <f>入力画面!S100</f>
        <v>79</v>
      </c>
      <c r="B112" s="49" t="str">
        <f t="shared" si="5"/>
        <v/>
      </c>
      <c r="C112" s="50" t="s">
        <v>96</v>
      </c>
      <c r="D112" s="391" t="s">
        <v>97</v>
      </c>
      <c r="E112" s="392"/>
      <c r="F112" s="66" t="str">
        <f t="shared" si="4"/>
        <v/>
      </c>
      <c r="G112" s="391"/>
      <c r="H112" s="393"/>
    </row>
    <row r="113" spans="1:8" ht="18.95" customHeight="1">
      <c r="A113" s="54">
        <f>入力画面!S101</f>
        <v>80</v>
      </c>
      <c r="B113" s="49" t="str">
        <f t="shared" si="5"/>
        <v/>
      </c>
      <c r="C113" s="50" t="s">
        <v>96</v>
      </c>
      <c r="D113" s="391" t="s">
        <v>97</v>
      </c>
      <c r="E113" s="392"/>
      <c r="F113" s="66" t="str">
        <f t="shared" si="4"/>
        <v/>
      </c>
      <c r="G113" s="391"/>
      <c r="H113" s="393"/>
    </row>
    <row r="114" spans="1:8" ht="18.95" customHeight="1">
      <c r="A114" s="54">
        <f>入力画面!S102</f>
        <v>81</v>
      </c>
      <c r="B114" s="49" t="str">
        <f t="shared" si="5"/>
        <v/>
      </c>
      <c r="C114" s="50" t="s">
        <v>96</v>
      </c>
      <c r="D114" s="391" t="s">
        <v>97</v>
      </c>
      <c r="E114" s="392"/>
      <c r="F114" s="66" t="str">
        <f t="shared" si="4"/>
        <v/>
      </c>
      <c r="G114" s="391"/>
      <c r="H114" s="393"/>
    </row>
    <row r="115" spans="1:8" ht="18.95" customHeight="1">
      <c r="A115" s="54">
        <f>入力画面!S103</f>
        <v>82</v>
      </c>
      <c r="B115" s="49" t="str">
        <f t="shared" si="5"/>
        <v/>
      </c>
      <c r="C115" s="50" t="s">
        <v>96</v>
      </c>
      <c r="D115" s="391" t="s">
        <v>97</v>
      </c>
      <c r="E115" s="392"/>
      <c r="F115" s="66" t="str">
        <f t="shared" si="4"/>
        <v/>
      </c>
      <c r="G115" s="391"/>
      <c r="H115" s="393"/>
    </row>
    <row r="116" spans="1:8" ht="18.95" customHeight="1">
      <c r="A116" s="54">
        <f>入力画面!S104</f>
        <v>83</v>
      </c>
      <c r="B116" s="49" t="str">
        <f t="shared" si="5"/>
        <v/>
      </c>
      <c r="C116" s="50" t="s">
        <v>96</v>
      </c>
      <c r="D116" s="391" t="s">
        <v>97</v>
      </c>
      <c r="E116" s="392"/>
      <c r="F116" s="66" t="str">
        <f t="shared" si="4"/>
        <v/>
      </c>
      <c r="G116" s="391"/>
      <c r="H116" s="393"/>
    </row>
    <row r="117" spans="1:8" ht="18.95" customHeight="1">
      <c r="A117" s="54">
        <f>入力画面!S105</f>
        <v>84</v>
      </c>
      <c r="B117" s="49" t="str">
        <f t="shared" si="5"/>
        <v/>
      </c>
      <c r="C117" s="50" t="s">
        <v>96</v>
      </c>
      <c r="D117" s="391" t="s">
        <v>97</v>
      </c>
      <c r="E117" s="392"/>
      <c r="F117" s="66" t="str">
        <f t="shared" si="4"/>
        <v/>
      </c>
      <c r="G117" s="391"/>
      <c r="H117" s="393"/>
    </row>
    <row r="118" spans="1:8" ht="18.95" customHeight="1">
      <c r="A118" s="54">
        <f>入力画面!S106</f>
        <v>85</v>
      </c>
      <c r="B118" s="49" t="str">
        <f t="shared" si="5"/>
        <v/>
      </c>
      <c r="C118" s="50" t="s">
        <v>96</v>
      </c>
      <c r="D118" s="391" t="s">
        <v>97</v>
      </c>
      <c r="E118" s="392"/>
      <c r="F118" s="66" t="str">
        <f t="shared" si="4"/>
        <v/>
      </c>
      <c r="G118" s="391"/>
      <c r="H118" s="393"/>
    </row>
    <row r="119" spans="1:8" ht="18.95" customHeight="1">
      <c r="A119" s="54">
        <f>入力画面!S107</f>
        <v>86</v>
      </c>
      <c r="B119" s="49" t="str">
        <f t="shared" si="5"/>
        <v/>
      </c>
      <c r="C119" s="50" t="s">
        <v>96</v>
      </c>
      <c r="D119" s="391" t="s">
        <v>97</v>
      </c>
      <c r="E119" s="392"/>
      <c r="F119" s="66" t="str">
        <f t="shared" si="4"/>
        <v/>
      </c>
      <c r="G119" s="391"/>
      <c r="H119" s="393"/>
    </row>
    <row r="120" spans="1:8" ht="18.95" customHeight="1">
      <c r="A120" s="54">
        <f>入力画面!S108</f>
        <v>87</v>
      </c>
      <c r="B120" s="49" t="str">
        <f t="shared" si="5"/>
        <v/>
      </c>
      <c r="C120" s="50" t="s">
        <v>96</v>
      </c>
      <c r="D120" s="391" t="s">
        <v>97</v>
      </c>
      <c r="E120" s="392"/>
      <c r="F120" s="66" t="str">
        <f t="shared" si="4"/>
        <v/>
      </c>
      <c r="G120" s="391"/>
      <c r="H120" s="393"/>
    </row>
    <row r="121" spans="1:8" ht="18.95" customHeight="1">
      <c r="A121" s="54">
        <f>入力画面!S109</f>
        <v>88</v>
      </c>
      <c r="B121" s="49" t="str">
        <f t="shared" si="5"/>
        <v/>
      </c>
      <c r="C121" s="50" t="s">
        <v>96</v>
      </c>
      <c r="D121" s="391" t="s">
        <v>97</v>
      </c>
      <c r="E121" s="392"/>
      <c r="F121" s="66" t="str">
        <f t="shared" si="4"/>
        <v/>
      </c>
      <c r="G121" s="391"/>
      <c r="H121" s="393"/>
    </row>
    <row r="122" spans="1:8" ht="18.95" customHeight="1">
      <c r="A122" s="54">
        <f>入力画面!S110</f>
        <v>89</v>
      </c>
      <c r="B122" s="49" t="str">
        <f t="shared" si="5"/>
        <v/>
      </c>
      <c r="C122" s="50" t="s">
        <v>96</v>
      </c>
      <c r="D122" s="391" t="s">
        <v>97</v>
      </c>
      <c r="E122" s="392"/>
      <c r="F122" s="66" t="str">
        <f t="shared" si="4"/>
        <v/>
      </c>
      <c r="G122" s="391"/>
      <c r="H122" s="393"/>
    </row>
    <row r="123" spans="1:8" ht="18.95" customHeight="1">
      <c r="A123" s="54">
        <f>入力画面!S111</f>
        <v>90</v>
      </c>
      <c r="B123" s="49" t="str">
        <f t="shared" si="5"/>
        <v/>
      </c>
      <c r="C123" s="50" t="s">
        <v>96</v>
      </c>
      <c r="D123" s="391" t="s">
        <v>97</v>
      </c>
      <c r="E123" s="392"/>
      <c r="F123" s="66" t="str">
        <f t="shared" si="4"/>
        <v/>
      </c>
      <c r="G123" s="391"/>
      <c r="H123" s="393"/>
    </row>
    <row r="124" spans="1:8" ht="18.95" customHeight="1">
      <c r="A124" s="54">
        <f>入力画面!S112</f>
        <v>91</v>
      </c>
      <c r="B124" s="49" t="str">
        <f t="shared" si="5"/>
        <v/>
      </c>
      <c r="C124" s="50" t="s">
        <v>96</v>
      </c>
      <c r="D124" s="391" t="s">
        <v>97</v>
      </c>
      <c r="E124" s="392"/>
      <c r="F124" s="66" t="str">
        <f t="shared" si="4"/>
        <v/>
      </c>
      <c r="G124" s="391"/>
      <c r="H124" s="393"/>
    </row>
    <row r="125" spans="1:8" ht="18.95" customHeight="1">
      <c r="A125" s="54">
        <f>入力画面!S113</f>
        <v>92</v>
      </c>
      <c r="B125" s="49" t="str">
        <f t="shared" si="5"/>
        <v/>
      </c>
      <c r="C125" s="50" t="s">
        <v>96</v>
      </c>
      <c r="D125" s="391" t="s">
        <v>97</v>
      </c>
      <c r="E125" s="392"/>
      <c r="F125" s="66" t="str">
        <f t="shared" si="4"/>
        <v/>
      </c>
      <c r="G125" s="391"/>
      <c r="H125" s="393"/>
    </row>
    <row r="126" spans="1:8" ht="18.95" customHeight="1">
      <c r="A126" s="54">
        <f>入力画面!S114</f>
        <v>93</v>
      </c>
      <c r="B126" s="49" t="str">
        <f t="shared" si="5"/>
        <v/>
      </c>
      <c r="C126" s="50" t="s">
        <v>96</v>
      </c>
      <c r="D126" s="391" t="s">
        <v>97</v>
      </c>
      <c r="E126" s="392"/>
      <c r="F126" s="66" t="str">
        <f t="shared" si="4"/>
        <v/>
      </c>
      <c r="G126" s="391"/>
      <c r="H126" s="393"/>
    </row>
    <row r="127" spans="1:8" ht="18.95" customHeight="1">
      <c r="A127" s="54">
        <f>入力画面!S115</f>
        <v>94</v>
      </c>
      <c r="B127" s="49" t="str">
        <f t="shared" si="5"/>
        <v/>
      </c>
      <c r="C127" s="50" t="s">
        <v>96</v>
      </c>
      <c r="D127" s="391" t="s">
        <v>97</v>
      </c>
      <c r="E127" s="392"/>
      <c r="F127" s="66" t="str">
        <f t="shared" si="4"/>
        <v/>
      </c>
      <c r="G127" s="391"/>
      <c r="H127" s="393"/>
    </row>
    <row r="128" spans="1:8" ht="18.95" customHeight="1">
      <c r="A128" s="54">
        <f>入力画面!S116</f>
        <v>95</v>
      </c>
      <c r="B128" s="49" t="str">
        <f t="shared" si="5"/>
        <v/>
      </c>
      <c r="C128" s="50" t="s">
        <v>96</v>
      </c>
      <c r="D128" s="391" t="s">
        <v>97</v>
      </c>
      <c r="E128" s="392"/>
      <c r="F128" s="66" t="str">
        <f t="shared" si="4"/>
        <v/>
      </c>
      <c r="G128" s="391"/>
      <c r="H128" s="393"/>
    </row>
    <row r="129" spans="1:8" ht="18.95" customHeight="1">
      <c r="A129" s="54">
        <f>入力画面!S117</f>
        <v>96</v>
      </c>
      <c r="B129" s="49" t="str">
        <f t="shared" si="5"/>
        <v/>
      </c>
      <c r="C129" s="50" t="s">
        <v>96</v>
      </c>
      <c r="D129" s="391" t="s">
        <v>97</v>
      </c>
      <c r="E129" s="392"/>
      <c r="F129" s="66" t="str">
        <f t="shared" si="4"/>
        <v/>
      </c>
      <c r="G129" s="391"/>
      <c r="H129" s="393"/>
    </row>
    <row r="130" spans="1:8" ht="18.95" customHeight="1">
      <c r="A130" s="54">
        <f>入力画面!S118</f>
        <v>97</v>
      </c>
      <c r="B130" s="49" t="str">
        <f t="shared" si="5"/>
        <v/>
      </c>
      <c r="C130" s="50" t="s">
        <v>96</v>
      </c>
      <c r="D130" s="391" t="s">
        <v>97</v>
      </c>
      <c r="E130" s="392"/>
      <c r="F130" s="66" t="str">
        <f t="shared" si="4"/>
        <v/>
      </c>
      <c r="G130" s="391"/>
      <c r="H130" s="393"/>
    </row>
    <row r="131" spans="1:8" ht="18.95" customHeight="1">
      <c r="A131" s="54">
        <f>入力画面!S119</f>
        <v>98</v>
      </c>
      <c r="B131" s="49" t="str">
        <f t="shared" si="5"/>
        <v/>
      </c>
      <c r="C131" s="50" t="s">
        <v>96</v>
      </c>
      <c r="D131" s="391" t="s">
        <v>97</v>
      </c>
      <c r="E131" s="392"/>
      <c r="F131" s="66" t="str">
        <f t="shared" si="4"/>
        <v/>
      </c>
      <c r="G131" s="391"/>
      <c r="H131" s="393"/>
    </row>
    <row r="132" spans="1:8" ht="18.95" customHeight="1">
      <c r="A132" s="54">
        <f>入力画面!S120</f>
        <v>99</v>
      </c>
      <c r="B132" s="49" t="str">
        <f t="shared" si="5"/>
        <v/>
      </c>
      <c r="C132" s="50" t="s">
        <v>96</v>
      </c>
      <c r="D132" s="391" t="s">
        <v>97</v>
      </c>
      <c r="E132" s="392"/>
      <c r="F132" s="66" t="str">
        <f t="shared" si="4"/>
        <v/>
      </c>
      <c r="G132" s="391"/>
      <c r="H132" s="393"/>
    </row>
    <row r="133" spans="1:8" ht="18.95" customHeight="1">
      <c r="A133" s="54">
        <f>入力画面!S121</f>
        <v>100</v>
      </c>
      <c r="B133" s="49" t="str">
        <f t="shared" si="5"/>
        <v/>
      </c>
      <c r="C133" s="50" t="s">
        <v>96</v>
      </c>
      <c r="D133" s="391" t="s">
        <v>97</v>
      </c>
      <c r="E133" s="392"/>
      <c r="F133" s="66" t="str">
        <f t="shared" si="4"/>
        <v/>
      </c>
      <c r="G133" s="391"/>
      <c r="H133" s="393"/>
    </row>
    <row r="134" spans="1:8" ht="18.95" customHeight="1">
      <c r="A134" s="54">
        <f>入力画面!S122</f>
        <v>101</v>
      </c>
      <c r="B134" s="49" t="str">
        <f t="shared" si="5"/>
        <v/>
      </c>
      <c r="C134" s="50" t="s">
        <v>96</v>
      </c>
      <c r="D134" s="391" t="s">
        <v>97</v>
      </c>
      <c r="E134" s="392"/>
      <c r="F134" s="66" t="str">
        <f t="shared" si="4"/>
        <v/>
      </c>
      <c r="G134" s="391"/>
      <c r="H134" s="393"/>
    </row>
    <row r="135" spans="1:8" ht="18.95" customHeight="1">
      <c r="A135" s="54">
        <f>入力画面!S123</f>
        <v>102</v>
      </c>
      <c r="B135" s="49" t="str">
        <f t="shared" si="5"/>
        <v/>
      </c>
      <c r="C135" s="50" t="s">
        <v>96</v>
      </c>
      <c r="D135" s="391" t="s">
        <v>97</v>
      </c>
      <c r="E135" s="392"/>
      <c r="F135" s="66" t="str">
        <f t="shared" si="4"/>
        <v/>
      </c>
      <c r="G135" s="391"/>
      <c r="H135" s="393"/>
    </row>
    <row r="136" spans="1:8" ht="18.95" customHeight="1">
      <c r="A136" s="54">
        <f>入力画面!S124</f>
        <v>103</v>
      </c>
      <c r="B136" s="49" t="str">
        <f t="shared" si="5"/>
        <v/>
      </c>
      <c r="C136" s="50" t="s">
        <v>96</v>
      </c>
      <c r="D136" s="391" t="s">
        <v>97</v>
      </c>
      <c r="E136" s="392"/>
      <c r="F136" s="66" t="str">
        <f t="shared" si="4"/>
        <v/>
      </c>
      <c r="G136" s="391"/>
      <c r="H136" s="393"/>
    </row>
    <row r="137" spans="1:8" ht="18.95" customHeight="1">
      <c r="A137" s="54">
        <f>入力画面!S125</f>
        <v>104</v>
      </c>
      <c r="B137" s="49" t="str">
        <f t="shared" si="5"/>
        <v/>
      </c>
      <c r="C137" s="50" t="s">
        <v>96</v>
      </c>
      <c r="D137" s="391" t="s">
        <v>97</v>
      </c>
      <c r="E137" s="392"/>
      <c r="F137" s="66" t="str">
        <f t="shared" si="4"/>
        <v/>
      </c>
      <c r="G137" s="391"/>
      <c r="H137" s="393"/>
    </row>
    <row r="138" spans="1:8" ht="18.95" customHeight="1">
      <c r="A138" s="54">
        <f>入力画面!S126</f>
        <v>105</v>
      </c>
      <c r="B138" s="49" t="str">
        <f t="shared" si="5"/>
        <v/>
      </c>
      <c r="C138" s="50" t="s">
        <v>96</v>
      </c>
      <c r="D138" s="391" t="s">
        <v>97</v>
      </c>
      <c r="E138" s="392"/>
      <c r="F138" s="66" t="str">
        <f t="shared" si="4"/>
        <v/>
      </c>
      <c r="G138" s="391"/>
      <c r="H138" s="393"/>
    </row>
    <row r="139" spans="1:8" ht="18.95" customHeight="1">
      <c r="A139" s="54">
        <f>入力画面!S127</f>
        <v>106</v>
      </c>
      <c r="B139" s="49" t="str">
        <f t="shared" si="5"/>
        <v/>
      </c>
      <c r="C139" s="50" t="s">
        <v>96</v>
      </c>
      <c r="D139" s="391" t="s">
        <v>97</v>
      </c>
      <c r="E139" s="392"/>
      <c r="F139" s="66" t="str">
        <f t="shared" si="4"/>
        <v/>
      </c>
      <c r="G139" s="391"/>
      <c r="H139" s="393"/>
    </row>
    <row r="140" spans="1:8" ht="18.95" customHeight="1">
      <c r="A140" s="54">
        <f>入力画面!S128</f>
        <v>107</v>
      </c>
      <c r="B140" s="49" t="str">
        <f t="shared" si="5"/>
        <v/>
      </c>
      <c r="C140" s="50" t="s">
        <v>96</v>
      </c>
      <c r="D140" s="391" t="s">
        <v>97</v>
      </c>
      <c r="E140" s="392"/>
      <c r="F140" s="66" t="str">
        <f t="shared" si="4"/>
        <v/>
      </c>
      <c r="G140" s="391"/>
      <c r="H140" s="393"/>
    </row>
    <row r="141" spans="1:8" ht="18.95" customHeight="1">
      <c r="A141" s="54">
        <f>入力画面!S129</f>
        <v>108</v>
      </c>
      <c r="B141" s="49" t="str">
        <f t="shared" si="5"/>
        <v/>
      </c>
      <c r="C141" s="50" t="s">
        <v>96</v>
      </c>
      <c r="D141" s="391" t="s">
        <v>97</v>
      </c>
      <c r="E141" s="392"/>
      <c r="F141" s="66" t="str">
        <f t="shared" si="4"/>
        <v/>
      </c>
      <c r="G141" s="391"/>
      <c r="H141" s="393"/>
    </row>
    <row r="142" spans="1:8" ht="18.95" customHeight="1">
      <c r="A142" s="54">
        <f>入力画面!S130</f>
        <v>109</v>
      </c>
      <c r="B142" s="49" t="str">
        <f t="shared" si="5"/>
        <v/>
      </c>
      <c r="C142" s="50" t="s">
        <v>96</v>
      </c>
      <c r="D142" s="391" t="s">
        <v>97</v>
      </c>
      <c r="E142" s="392"/>
      <c r="F142" s="66" t="str">
        <f t="shared" si="4"/>
        <v/>
      </c>
      <c r="G142" s="391"/>
      <c r="H142" s="393"/>
    </row>
    <row r="143" spans="1:8" ht="18.95" customHeight="1">
      <c r="A143" s="54">
        <f>入力画面!S131</f>
        <v>110</v>
      </c>
      <c r="B143" s="49" t="str">
        <f t="shared" si="5"/>
        <v/>
      </c>
      <c r="C143" s="50" t="s">
        <v>96</v>
      </c>
      <c r="D143" s="391" t="s">
        <v>97</v>
      </c>
      <c r="E143" s="392"/>
      <c r="F143" s="66" t="str">
        <f t="shared" si="4"/>
        <v/>
      </c>
      <c r="G143" s="391"/>
      <c r="H143" s="393"/>
    </row>
    <row r="144" spans="1:8" ht="18.95" customHeight="1">
      <c r="A144" s="54">
        <f>入力画面!S132</f>
        <v>111</v>
      </c>
      <c r="B144" s="49" t="str">
        <f t="shared" si="5"/>
        <v/>
      </c>
      <c r="C144" s="50" t="s">
        <v>96</v>
      </c>
      <c r="D144" s="391" t="s">
        <v>97</v>
      </c>
      <c r="E144" s="392"/>
      <c r="F144" s="66" t="str">
        <f t="shared" si="4"/>
        <v/>
      </c>
      <c r="G144" s="391"/>
      <c r="H144" s="393"/>
    </row>
    <row r="145" spans="1:8" ht="18.95" customHeight="1">
      <c r="A145" s="54">
        <f>入力画面!S133</f>
        <v>112</v>
      </c>
      <c r="B145" s="49" t="str">
        <f t="shared" si="5"/>
        <v/>
      </c>
      <c r="C145" s="50" t="s">
        <v>96</v>
      </c>
      <c r="D145" s="391" t="s">
        <v>97</v>
      </c>
      <c r="E145" s="392"/>
      <c r="F145" s="66" t="str">
        <f t="shared" si="4"/>
        <v/>
      </c>
      <c r="G145" s="391"/>
      <c r="H145" s="393"/>
    </row>
    <row r="146" spans="1:8" ht="18.95" customHeight="1">
      <c r="A146" s="54">
        <f>入力画面!S134</f>
        <v>113</v>
      </c>
      <c r="B146" s="49" t="str">
        <f t="shared" si="5"/>
        <v/>
      </c>
      <c r="C146" s="50" t="s">
        <v>96</v>
      </c>
      <c r="D146" s="391" t="s">
        <v>97</v>
      </c>
      <c r="E146" s="392"/>
      <c r="F146" s="66" t="str">
        <f t="shared" si="4"/>
        <v/>
      </c>
      <c r="G146" s="391"/>
      <c r="H146" s="393"/>
    </row>
    <row r="147" spans="1:8" ht="18.95" customHeight="1">
      <c r="A147" s="54">
        <f>入力画面!S135</f>
        <v>114</v>
      </c>
      <c r="B147" s="49" t="str">
        <f t="shared" si="5"/>
        <v/>
      </c>
      <c r="C147" s="50" t="s">
        <v>96</v>
      </c>
      <c r="D147" s="391" t="s">
        <v>97</v>
      </c>
      <c r="E147" s="392"/>
      <c r="F147" s="66" t="str">
        <f t="shared" si="4"/>
        <v/>
      </c>
      <c r="G147" s="391"/>
      <c r="H147" s="393"/>
    </row>
    <row r="148" spans="1:8" ht="18.95" customHeight="1">
      <c r="A148" s="54">
        <f>入力画面!S136</f>
        <v>115</v>
      </c>
      <c r="B148" s="49" t="str">
        <f t="shared" si="5"/>
        <v/>
      </c>
      <c r="C148" s="50" t="s">
        <v>96</v>
      </c>
      <c r="D148" s="391" t="s">
        <v>97</v>
      </c>
      <c r="E148" s="392"/>
      <c r="F148" s="66" t="str">
        <f t="shared" si="4"/>
        <v/>
      </c>
      <c r="G148" s="391"/>
      <c r="H148" s="393"/>
    </row>
    <row r="149" spans="1:8" ht="18.95" customHeight="1">
      <c r="A149" s="54">
        <f>入力画面!S137</f>
        <v>116</v>
      </c>
      <c r="B149" s="49" t="str">
        <f t="shared" si="5"/>
        <v/>
      </c>
      <c r="C149" s="50" t="s">
        <v>96</v>
      </c>
      <c r="D149" s="391" t="s">
        <v>97</v>
      </c>
      <c r="E149" s="392"/>
      <c r="F149" s="66" t="str">
        <f t="shared" si="4"/>
        <v/>
      </c>
      <c r="G149" s="391"/>
      <c r="H149" s="393"/>
    </row>
    <row r="150" spans="1:8" ht="18.95" customHeight="1">
      <c r="A150" s="54">
        <f>入力画面!S138</f>
        <v>117</v>
      </c>
      <c r="B150" s="49" t="str">
        <f t="shared" si="5"/>
        <v/>
      </c>
      <c r="C150" s="50" t="s">
        <v>96</v>
      </c>
      <c r="D150" s="391" t="s">
        <v>97</v>
      </c>
      <c r="E150" s="392"/>
      <c r="F150" s="66" t="str">
        <f t="shared" si="4"/>
        <v/>
      </c>
      <c r="G150" s="391"/>
      <c r="H150" s="393"/>
    </row>
    <row r="151" spans="1:8" ht="18.95" customHeight="1">
      <c r="A151" s="54">
        <f>入力画面!S139</f>
        <v>118</v>
      </c>
      <c r="B151" s="49" t="str">
        <f t="shared" si="5"/>
        <v/>
      </c>
      <c r="C151" s="50" t="s">
        <v>96</v>
      </c>
      <c r="D151" s="391" t="s">
        <v>97</v>
      </c>
      <c r="E151" s="392"/>
      <c r="F151" s="66" t="str">
        <f t="shared" si="4"/>
        <v/>
      </c>
      <c r="G151" s="391"/>
      <c r="H151" s="393"/>
    </row>
    <row r="152" spans="1:8" ht="18.95" customHeight="1">
      <c r="A152" s="54">
        <f>入力画面!S140</f>
        <v>119</v>
      </c>
      <c r="B152" s="49" t="str">
        <f t="shared" si="5"/>
        <v/>
      </c>
      <c r="C152" s="50" t="s">
        <v>96</v>
      </c>
      <c r="D152" s="391" t="s">
        <v>97</v>
      </c>
      <c r="E152" s="392"/>
      <c r="F152" s="66" t="str">
        <f t="shared" si="4"/>
        <v/>
      </c>
      <c r="G152" s="391"/>
      <c r="H152" s="393"/>
    </row>
    <row r="153" spans="1:8" ht="18.95" customHeight="1">
      <c r="A153" s="54">
        <f>入力画面!S141</f>
        <v>120</v>
      </c>
      <c r="B153" s="49" t="str">
        <f t="shared" si="5"/>
        <v/>
      </c>
      <c r="C153" s="50" t="s">
        <v>96</v>
      </c>
      <c r="D153" s="391" t="s">
        <v>97</v>
      </c>
      <c r="E153" s="392"/>
      <c r="F153" s="66" t="str">
        <f t="shared" si="4"/>
        <v/>
      </c>
      <c r="G153" s="391"/>
      <c r="H153" s="393"/>
    </row>
    <row r="154" spans="1:8" ht="18.95" customHeight="1">
      <c r="A154" s="54">
        <f>入力画面!S142</f>
        <v>121</v>
      </c>
      <c r="B154" s="49" t="str">
        <f t="shared" si="5"/>
        <v/>
      </c>
      <c r="C154" s="50" t="s">
        <v>96</v>
      </c>
      <c r="D154" s="391" t="s">
        <v>97</v>
      </c>
      <c r="E154" s="392"/>
      <c r="F154" s="66" t="str">
        <f t="shared" si="4"/>
        <v/>
      </c>
      <c r="G154" s="391"/>
      <c r="H154" s="393"/>
    </row>
    <row r="155" spans="1:8" ht="18.95" customHeight="1">
      <c r="A155" s="54">
        <f>入力画面!S143</f>
        <v>122</v>
      </c>
      <c r="B155" s="49" t="str">
        <f t="shared" si="5"/>
        <v/>
      </c>
      <c r="C155" s="50" t="s">
        <v>96</v>
      </c>
      <c r="D155" s="391" t="s">
        <v>97</v>
      </c>
      <c r="E155" s="392"/>
      <c r="F155" s="66" t="str">
        <f t="shared" si="4"/>
        <v/>
      </c>
      <c r="G155" s="391"/>
      <c r="H155" s="393"/>
    </row>
    <row r="156" spans="1:8" ht="18.95" customHeight="1">
      <c r="A156" s="54">
        <f>入力画面!S144</f>
        <v>123</v>
      </c>
      <c r="B156" s="49" t="str">
        <f t="shared" si="5"/>
        <v/>
      </c>
      <c r="C156" s="50" t="s">
        <v>96</v>
      </c>
      <c r="D156" s="391" t="s">
        <v>97</v>
      </c>
      <c r="E156" s="392"/>
      <c r="F156" s="66" t="str">
        <f t="shared" si="4"/>
        <v/>
      </c>
      <c r="G156" s="391"/>
      <c r="H156" s="393"/>
    </row>
    <row r="157" spans="1:8" ht="18.95" customHeight="1">
      <c r="A157" s="54">
        <f>入力画面!S145</f>
        <v>124</v>
      </c>
      <c r="B157" s="49" t="str">
        <f t="shared" si="5"/>
        <v/>
      </c>
      <c r="C157" s="50" t="s">
        <v>96</v>
      </c>
      <c r="D157" s="391" t="s">
        <v>97</v>
      </c>
      <c r="E157" s="392"/>
      <c r="F157" s="66" t="str">
        <f t="shared" ref="F157:F188" si="6">IFERROR(VLOOKUP(A157,buin,3,0),"")&amp;""</f>
        <v/>
      </c>
      <c r="G157" s="391"/>
      <c r="H157" s="393"/>
    </row>
    <row r="158" spans="1:8" ht="18.95" customHeight="1">
      <c r="A158" s="54">
        <f>入力画面!S146</f>
        <v>125</v>
      </c>
      <c r="B158" s="49" t="str">
        <f t="shared" si="5"/>
        <v/>
      </c>
      <c r="C158" s="50" t="s">
        <v>96</v>
      </c>
      <c r="D158" s="391" t="s">
        <v>97</v>
      </c>
      <c r="E158" s="392"/>
      <c r="F158" s="66" t="str">
        <f t="shared" si="6"/>
        <v/>
      </c>
      <c r="G158" s="391"/>
      <c r="H158" s="393"/>
    </row>
    <row r="159" spans="1:8" ht="18.95" customHeight="1">
      <c r="A159" s="54">
        <f>入力画面!S147</f>
        <v>126</v>
      </c>
      <c r="B159" s="49" t="str">
        <f t="shared" si="5"/>
        <v/>
      </c>
      <c r="C159" s="50" t="s">
        <v>96</v>
      </c>
      <c r="D159" s="391" t="s">
        <v>97</v>
      </c>
      <c r="E159" s="392"/>
      <c r="F159" s="66" t="str">
        <f t="shared" si="6"/>
        <v/>
      </c>
      <c r="G159" s="391"/>
      <c r="H159" s="393"/>
    </row>
    <row r="160" spans="1:8" ht="18.95" customHeight="1">
      <c r="A160" s="54">
        <f>入力画面!S148</f>
        <v>127</v>
      </c>
      <c r="B160" s="49" t="str">
        <f t="shared" si="5"/>
        <v/>
      </c>
      <c r="C160" s="50" t="s">
        <v>96</v>
      </c>
      <c r="D160" s="391" t="s">
        <v>97</v>
      </c>
      <c r="E160" s="392"/>
      <c r="F160" s="66" t="str">
        <f t="shared" si="6"/>
        <v/>
      </c>
      <c r="G160" s="391"/>
      <c r="H160" s="393"/>
    </row>
    <row r="161" spans="1:8" ht="18.95" customHeight="1">
      <c r="A161" s="54">
        <f>入力画面!S149</f>
        <v>128</v>
      </c>
      <c r="B161" s="49" t="str">
        <f t="shared" si="5"/>
        <v/>
      </c>
      <c r="C161" s="50" t="s">
        <v>96</v>
      </c>
      <c r="D161" s="391" t="s">
        <v>97</v>
      </c>
      <c r="E161" s="392"/>
      <c r="F161" s="66" t="str">
        <f t="shared" si="6"/>
        <v/>
      </c>
      <c r="G161" s="391"/>
      <c r="H161" s="393"/>
    </row>
    <row r="162" spans="1:8" ht="18.95" customHeight="1">
      <c r="A162" s="54">
        <f>入力画面!S150</f>
        <v>129</v>
      </c>
      <c r="B162" s="49" t="str">
        <f t="shared" ref="B162:B188" si="7">IFERROR(VLOOKUP(A162,buin,2,0),"")&amp;""</f>
        <v/>
      </c>
      <c r="C162" s="50" t="s">
        <v>96</v>
      </c>
      <c r="D162" s="391" t="s">
        <v>97</v>
      </c>
      <c r="E162" s="392"/>
      <c r="F162" s="66" t="str">
        <f t="shared" si="6"/>
        <v/>
      </c>
      <c r="G162" s="391"/>
      <c r="H162" s="393"/>
    </row>
    <row r="163" spans="1:8" ht="18.95" customHeight="1">
      <c r="A163" s="54">
        <f>入力画面!S151</f>
        <v>130</v>
      </c>
      <c r="B163" s="49" t="str">
        <f t="shared" si="7"/>
        <v/>
      </c>
      <c r="C163" s="50" t="s">
        <v>96</v>
      </c>
      <c r="D163" s="391" t="s">
        <v>97</v>
      </c>
      <c r="E163" s="392"/>
      <c r="F163" s="66" t="str">
        <f t="shared" si="6"/>
        <v/>
      </c>
      <c r="G163" s="391"/>
      <c r="H163" s="393"/>
    </row>
    <row r="164" spans="1:8" ht="18.95" customHeight="1">
      <c r="A164" s="54">
        <f>入力画面!S152</f>
        <v>131</v>
      </c>
      <c r="B164" s="49" t="str">
        <f t="shared" si="7"/>
        <v/>
      </c>
      <c r="C164" s="50" t="s">
        <v>96</v>
      </c>
      <c r="D164" s="391" t="s">
        <v>97</v>
      </c>
      <c r="E164" s="392"/>
      <c r="F164" s="66" t="str">
        <f t="shared" si="6"/>
        <v/>
      </c>
      <c r="G164" s="391"/>
      <c r="H164" s="393"/>
    </row>
    <row r="165" spans="1:8" ht="18.95" customHeight="1">
      <c r="A165" s="54">
        <f>入力画面!S153</f>
        <v>132</v>
      </c>
      <c r="B165" s="49" t="str">
        <f t="shared" si="7"/>
        <v/>
      </c>
      <c r="C165" s="50" t="s">
        <v>96</v>
      </c>
      <c r="D165" s="391" t="s">
        <v>97</v>
      </c>
      <c r="E165" s="392"/>
      <c r="F165" s="66" t="str">
        <f t="shared" si="6"/>
        <v/>
      </c>
      <c r="G165" s="391"/>
      <c r="H165" s="393"/>
    </row>
    <row r="166" spans="1:8" ht="18.95" customHeight="1">
      <c r="A166" s="54">
        <f>入力画面!S154</f>
        <v>133</v>
      </c>
      <c r="B166" s="49" t="str">
        <f t="shared" si="7"/>
        <v/>
      </c>
      <c r="C166" s="50" t="s">
        <v>96</v>
      </c>
      <c r="D166" s="391" t="s">
        <v>97</v>
      </c>
      <c r="E166" s="392"/>
      <c r="F166" s="66" t="str">
        <f t="shared" si="6"/>
        <v/>
      </c>
      <c r="G166" s="391"/>
      <c r="H166" s="393"/>
    </row>
    <row r="167" spans="1:8" ht="18.95" customHeight="1">
      <c r="A167" s="54">
        <f>入力画面!S155</f>
        <v>134</v>
      </c>
      <c r="B167" s="49" t="str">
        <f t="shared" si="7"/>
        <v/>
      </c>
      <c r="C167" s="50" t="s">
        <v>96</v>
      </c>
      <c r="D167" s="391" t="s">
        <v>97</v>
      </c>
      <c r="E167" s="392"/>
      <c r="F167" s="66" t="str">
        <f t="shared" si="6"/>
        <v/>
      </c>
      <c r="G167" s="391"/>
      <c r="H167" s="393"/>
    </row>
    <row r="168" spans="1:8" ht="18.95" customHeight="1">
      <c r="A168" s="54">
        <f>入力画面!S156</f>
        <v>135</v>
      </c>
      <c r="B168" s="49" t="str">
        <f t="shared" si="7"/>
        <v/>
      </c>
      <c r="C168" s="50" t="s">
        <v>96</v>
      </c>
      <c r="D168" s="391" t="s">
        <v>97</v>
      </c>
      <c r="E168" s="392"/>
      <c r="F168" s="66" t="str">
        <f t="shared" si="6"/>
        <v/>
      </c>
      <c r="G168" s="391"/>
      <c r="H168" s="393"/>
    </row>
    <row r="169" spans="1:8" ht="18.95" customHeight="1">
      <c r="A169" s="54">
        <f>入力画面!S157</f>
        <v>136</v>
      </c>
      <c r="B169" s="49" t="str">
        <f t="shared" si="7"/>
        <v/>
      </c>
      <c r="C169" s="50" t="s">
        <v>96</v>
      </c>
      <c r="D169" s="391" t="s">
        <v>97</v>
      </c>
      <c r="E169" s="392"/>
      <c r="F169" s="66" t="str">
        <f t="shared" si="6"/>
        <v/>
      </c>
      <c r="G169" s="391"/>
      <c r="H169" s="393"/>
    </row>
    <row r="170" spans="1:8" ht="18.95" customHeight="1">
      <c r="A170" s="54">
        <f>入力画面!S158</f>
        <v>137</v>
      </c>
      <c r="B170" s="49" t="str">
        <f t="shared" si="7"/>
        <v/>
      </c>
      <c r="C170" s="50" t="s">
        <v>96</v>
      </c>
      <c r="D170" s="391" t="s">
        <v>97</v>
      </c>
      <c r="E170" s="392"/>
      <c r="F170" s="66" t="str">
        <f t="shared" si="6"/>
        <v/>
      </c>
      <c r="G170" s="391"/>
      <c r="H170" s="393"/>
    </row>
    <row r="171" spans="1:8" ht="18.95" customHeight="1">
      <c r="A171" s="54">
        <f>入力画面!S159</f>
        <v>138</v>
      </c>
      <c r="B171" s="49" t="str">
        <f t="shared" si="7"/>
        <v/>
      </c>
      <c r="C171" s="50" t="s">
        <v>96</v>
      </c>
      <c r="D171" s="391" t="s">
        <v>97</v>
      </c>
      <c r="E171" s="392"/>
      <c r="F171" s="66" t="str">
        <f t="shared" si="6"/>
        <v/>
      </c>
      <c r="G171" s="391"/>
      <c r="H171" s="393"/>
    </row>
    <row r="172" spans="1:8" ht="18.95" customHeight="1">
      <c r="A172" s="54">
        <f>入力画面!S160</f>
        <v>139</v>
      </c>
      <c r="B172" s="49" t="str">
        <f t="shared" si="7"/>
        <v/>
      </c>
      <c r="C172" s="50" t="s">
        <v>96</v>
      </c>
      <c r="D172" s="391" t="s">
        <v>97</v>
      </c>
      <c r="E172" s="392"/>
      <c r="F172" s="66" t="str">
        <f t="shared" si="6"/>
        <v/>
      </c>
      <c r="G172" s="391"/>
      <c r="H172" s="393"/>
    </row>
    <row r="173" spans="1:8" ht="18.95" customHeight="1">
      <c r="A173" s="54">
        <f>入力画面!S161</f>
        <v>140</v>
      </c>
      <c r="B173" s="49" t="str">
        <f t="shared" si="7"/>
        <v/>
      </c>
      <c r="C173" s="50" t="s">
        <v>96</v>
      </c>
      <c r="D173" s="391" t="s">
        <v>97</v>
      </c>
      <c r="E173" s="392"/>
      <c r="F173" s="66" t="str">
        <f t="shared" si="6"/>
        <v/>
      </c>
      <c r="G173" s="391"/>
      <c r="H173" s="393"/>
    </row>
    <row r="174" spans="1:8" ht="18.95" customHeight="1">
      <c r="A174" s="54">
        <f>入力画面!S162</f>
        <v>141</v>
      </c>
      <c r="B174" s="49" t="str">
        <f t="shared" si="7"/>
        <v/>
      </c>
      <c r="C174" s="50" t="s">
        <v>96</v>
      </c>
      <c r="D174" s="391" t="s">
        <v>97</v>
      </c>
      <c r="E174" s="392"/>
      <c r="F174" s="66" t="str">
        <f t="shared" si="6"/>
        <v/>
      </c>
      <c r="G174" s="391"/>
      <c r="H174" s="393"/>
    </row>
    <row r="175" spans="1:8" ht="18.95" customHeight="1">
      <c r="A175" s="54">
        <f>入力画面!S163</f>
        <v>142</v>
      </c>
      <c r="B175" s="49" t="str">
        <f t="shared" si="7"/>
        <v/>
      </c>
      <c r="C175" s="50" t="s">
        <v>96</v>
      </c>
      <c r="D175" s="391" t="s">
        <v>97</v>
      </c>
      <c r="E175" s="392"/>
      <c r="F175" s="66" t="str">
        <f t="shared" si="6"/>
        <v/>
      </c>
      <c r="G175" s="391"/>
      <c r="H175" s="393"/>
    </row>
    <row r="176" spans="1:8" ht="18.95" customHeight="1">
      <c r="A176" s="54">
        <f>入力画面!S164</f>
        <v>143</v>
      </c>
      <c r="B176" s="49" t="str">
        <f t="shared" si="7"/>
        <v/>
      </c>
      <c r="C176" s="50" t="s">
        <v>96</v>
      </c>
      <c r="D176" s="391" t="s">
        <v>97</v>
      </c>
      <c r="E176" s="392"/>
      <c r="F176" s="66" t="str">
        <f t="shared" si="6"/>
        <v/>
      </c>
      <c r="G176" s="391"/>
      <c r="H176" s="393"/>
    </row>
    <row r="177" spans="1:8" ht="18.95" customHeight="1">
      <c r="A177" s="54">
        <f>入力画面!S165</f>
        <v>144</v>
      </c>
      <c r="B177" s="49" t="str">
        <f t="shared" si="7"/>
        <v/>
      </c>
      <c r="C177" s="50" t="s">
        <v>96</v>
      </c>
      <c r="D177" s="391" t="s">
        <v>97</v>
      </c>
      <c r="E177" s="392"/>
      <c r="F177" s="66" t="str">
        <f t="shared" si="6"/>
        <v/>
      </c>
      <c r="G177" s="391"/>
      <c r="H177" s="393"/>
    </row>
    <row r="178" spans="1:8" ht="18.95" customHeight="1">
      <c r="A178" s="54">
        <f>入力画面!S166</f>
        <v>145</v>
      </c>
      <c r="B178" s="49" t="str">
        <f t="shared" si="7"/>
        <v/>
      </c>
      <c r="C178" s="50" t="s">
        <v>96</v>
      </c>
      <c r="D178" s="391" t="s">
        <v>97</v>
      </c>
      <c r="E178" s="392"/>
      <c r="F178" s="66" t="str">
        <f t="shared" si="6"/>
        <v/>
      </c>
      <c r="G178" s="391"/>
      <c r="H178" s="393"/>
    </row>
    <row r="179" spans="1:8" ht="18.95" customHeight="1">
      <c r="A179" s="54">
        <f>入力画面!S167</f>
        <v>146</v>
      </c>
      <c r="B179" s="49" t="str">
        <f t="shared" si="7"/>
        <v/>
      </c>
      <c r="C179" s="50" t="s">
        <v>96</v>
      </c>
      <c r="D179" s="391" t="s">
        <v>97</v>
      </c>
      <c r="E179" s="392"/>
      <c r="F179" s="66" t="str">
        <f t="shared" si="6"/>
        <v/>
      </c>
      <c r="G179" s="391"/>
      <c r="H179" s="393"/>
    </row>
    <row r="180" spans="1:8" ht="18.95" customHeight="1">
      <c r="A180" s="54">
        <f>入力画面!S168</f>
        <v>147</v>
      </c>
      <c r="B180" s="49" t="str">
        <f t="shared" si="7"/>
        <v/>
      </c>
      <c r="C180" s="50" t="s">
        <v>96</v>
      </c>
      <c r="D180" s="391" t="s">
        <v>97</v>
      </c>
      <c r="E180" s="392"/>
      <c r="F180" s="66" t="str">
        <f t="shared" si="6"/>
        <v/>
      </c>
      <c r="G180" s="391"/>
      <c r="H180" s="393"/>
    </row>
    <row r="181" spans="1:8" ht="18.95" customHeight="1">
      <c r="A181" s="54">
        <f>入力画面!S169</f>
        <v>148</v>
      </c>
      <c r="B181" s="49" t="str">
        <f t="shared" si="7"/>
        <v/>
      </c>
      <c r="C181" s="50" t="s">
        <v>96</v>
      </c>
      <c r="D181" s="391" t="s">
        <v>97</v>
      </c>
      <c r="E181" s="392"/>
      <c r="F181" s="66" t="str">
        <f t="shared" si="6"/>
        <v/>
      </c>
      <c r="G181" s="391"/>
      <c r="H181" s="393"/>
    </row>
    <row r="182" spans="1:8" ht="18.95" customHeight="1">
      <c r="A182" s="54">
        <f>入力画面!S170</f>
        <v>149</v>
      </c>
      <c r="B182" s="49" t="str">
        <f t="shared" si="7"/>
        <v/>
      </c>
      <c r="C182" s="50" t="s">
        <v>96</v>
      </c>
      <c r="D182" s="391" t="s">
        <v>97</v>
      </c>
      <c r="E182" s="392"/>
      <c r="F182" s="66" t="str">
        <f t="shared" si="6"/>
        <v/>
      </c>
      <c r="G182" s="391"/>
      <c r="H182" s="393"/>
    </row>
    <row r="183" spans="1:8" ht="18.95" customHeight="1">
      <c r="A183" s="54">
        <f>入力画面!S171</f>
        <v>150</v>
      </c>
      <c r="B183" s="49" t="str">
        <f t="shared" si="7"/>
        <v/>
      </c>
      <c r="C183" s="50" t="s">
        <v>96</v>
      </c>
      <c r="D183" s="391" t="s">
        <v>97</v>
      </c>
      <c r="E183" s="392"/>
      <c r="F183" s="66" t="str">
        <f t="shared" si="6"/>
        <v/>
      </c>
      <c r="G183" s="391"/>
      <c r="H183" s="393"/>
    </row>
    <row r="184" spans="1:8" ht="18.95" customHeight="1">
      <c r="A184" s="54">
        <f>入力画面!S172</f>
        <v>151</v>
      </c>
      <c r="B184" s="49" t="str">
        <f t="shared" si="7"/>
        <v/>
      </c>
      <c r="C184" s="50" t="s">
        <v>96</v>
      </c>
      <c r="D184" s="391" t="s">
        <v>97</v>
      </c>
      <c r="E184" s="392"/>
      <c r="F184" s="66" t="str">
        <f t="shared" si="6"/>
        <v/>
      </c>
      <c r="G184" s="391"/>
      <c r="H184" s="393"/>
    </row>
    <row r="185" spans="1:8" ht="18.95" customHeight="1">
      <c r="A185" s="54">
        <f>入力画面!S173</f>
        <v>152</v>
      </c>
      <c r="B185" s="49" t="str">
        <f t="shared" si="7"/>
        <v/>
      </c>
      <c r="C185" s="50" t="s">
        <v>96</v>
      </c>
      <c r="D185" s="391" t="s">
        <v>97</v>
      </c>
      <c r="E185" s="392"/>
      <c r="F185" s="66" t="str">
        <f t="shared" si="6"/>
        <v/>
      </c>
      <c r="G185" s="391"/>
      <c r="H185" s="393"/>
    </row>
    <row r="186" spans="1:8" ht="18.95" customHeight="1">
      <c r="A186" s="54">
        <f>入力画面!S174</f>
        <v>153</v>
      </c>
      <c r="B186" s="49" t="str">
        <f t="shared" si="7"/>
        <v/>
      </c>
      <c r="C186" s="50" t="s">
        <v>96</v>
      </c>
      <c r="D186" s="391" t="s">
        <v>97</v>
      </c>
      <c r="E186" s="392"/>
      <c r="F186" s="66" t="str">
        <f t="shared" si="6"/>
        <v/>
      </c>
      <c r="G186" s="391"/>
      <c r="H186" s="393"/>
    </row>
    <row r="187" spans="1:8" ht="18.95" customHeight="1">
      <c r="A187" s="54">
        <f>入力画面!S175</f>
        <v>154</v>
      </c>
      <c r="B187" s="49" t="str">
        <f t="shared" si="7"/>
        <v/>
      </c>
      <c r="C187" s="50" t="s">
        <v>96</v>
      </c>
      <c r="D187" s="391" t="s">
        <v>97</v>
      </c>
      <c r="E187" s="392"/>
      <c r="F187" s="66" t="str">
        <f t="shared" si="6"/>
        <v/>
      </c>
      <c r="G187" s="391"/>
      <c r="H187" s="393"/>
    </row>
    <row r="188" spans="1:8" ht="18.95" customHeight="1">
      <c r="A188" s="55">
        <f>入力画面!S176</f>
        <v>155</v>
      </c>
      <c r="B188" s="52" t="str">
        <f t="shared" si="7"/>
        <v/>
      </c>
      <c r="C188" s="53" t="s">
        <v>96</v>
      </c>
      <c r="D188" s="394" t="s">
        <v>97</v>
      </c>
      <c r="E188" s="395"/>
      <c r="F188" s="67" t="str">
        <f t="shared" si="6"/>
        <v/>
      </c>
      <c r="G188" s="394"/>
      <c r="H188" s="396"/>
    </row>
  </sheetData>
  <mergeCells count="369">
    <mergeCell ref="E1:H1"/>
    <mergeCell ref="E3:G3"/>
    <mergeCell ref="E4:G4"/>
    <mergeCell ref="D6:E6"/>
    <mergeCell ref="G6:H6"/>
    <mergeCell ref="D7:E7"/>
    <mergeCell ref="G7:H7"/>
    <mergeCell ref="D11:E11"/>
    <mergeCell ref="G11:H11"/>
    <mergeCell ref="D12:E12"/>
    <mergeCell ref="G12:H12"/>
    <mergeCell ref="D13:E13"/>
    <mergeCell ref="G13:H13"/>
    <mergeCell ref="D8:E8"/>
    <mergeCell ref="G8:H8"/>
    <mergeCell ref="D9:E9"/>
    <mergeCell ref="G9:H9"/>
    <mergeCell ref="D10:E10"/>
    <mergeCell ref="G10:H10"/>
    <mergeCell ref="D17:E17"/>
    <mergeCell ref="G17:H17"/>
    <mergeCell ref="D18:E18"/>
    <mergeCell ref="G18:H18"/>
    <mergeCell ref="D19:E19"/>
    <mergeCell ref="G19:H19"/>
    <mergeCell ref="D14:E14"/>
    <mergeCell ref="G14:H14"/>
    <mergeCell ref="D15:E15"/>
    <mergeCell ref="G15:H15"/>
    <mergeCell ref="D16:E16"/>
    <mergeCell ref="G16:H16"/>
    <mergeCell ref="D23:E23"/>
    <mergeCell ref="G23:H23"/>
    <mergeCell ref="D24:E24"/>
    <mergeCell ref="G24:H24"/>
    <mergeCell ref="D25:E25"/>
    <mergeCell ref="G25:H25"/>
    <mergeCell ref="D20:E20"/>
    <mergeCell ref="G20:H20"/>
    <mergeCell ref="D21:E21"/>
    <mergeCell ref="G21:H21"/>
    <mergeCell ref="D22:E22"/>
    <mergeCell ref="G22:H22"/>
    <mergeCell ref="D29:E29"/>
    <mergeCell ref="G29:H29"/>
    <mergeCell ref="D30:E30"/>
    <mergeCell ref="G30:H30"/>
    <mergeCell ref="D31:E31"/>
    <mergeCell ref="G31:H31"/>
    <mergeCell ref="D26:E26"/>
    <mergeCell ref="G26:H26"/>
    <mergeCell ref="D27:E27"/>
    <mergeCell ref="G27:H27"/>
    <mergeCell ref="D28:E28"/>
    <mergeCell ref="G28:H28"/>
    <mergeCell ref="D35:E35"/>
    <mergeCell ref="G35:H35"/>
    <mergeCell ref="D36:E36"/>
    <mergeCell ref="G36:H36"/>
    <mergeCell ref="D37:E37"/>
    <mergeCell ref="G37:H37"/>
    <mergeCell ref="D32:E32"/>
    <mergeCell ref="G32:H32"/>
    <mergeCell ref="D33:E33"/>
    <mergeCell ref="G33:H33"/>
    <mergeCell ref="D34:E34"/>
    <mergeCell ref="G34:H34"/>
    <mergeCell ref="D41:E41"/>
    <mergeCell ref="G41:H41"/>
    <mergeCell ref="D42:E42"/>
    <mergeCell ref="G42:H42"/>
    <mergeCell ref="D43:E43"/>
    <mergeCell ref="G43:H43"/>
    <mergeCell ref="D38:E38"/>
    <mergeCell ref="G38:H38"/>
    <mergeCell ref="D39:E39"/>
    <mergeCell ref="G39:H39"/>
    <mergeCell ref="D40:E40"/>
    <mergeCell ref="G40:H40"/>
    <mergeCell ref="D47:E47"/>
    <mergeCell ref="G47:H47"/>
    <mergeCell ref="D48:E48"/>
    <mergeCell ref="G48:H48"/>
    <mergeCell ref="D49:E49"/>
    <mergeCell ref="G49:H49"/>
    <mergeCell ref="D44:E44"/>
    <mergeCell ref="G44:H44"/>
    <mergeCell ref="D45:E45"/>
    <mergeCell ref="G45:H45"/>
    <mergeCell ref="D46:E46"/>
    <mergeCell ref="G46:H46"/>
    <mergeCell ref="D53:E53"/>
    <mergeCell ref="G53:H53"/>
    <mergeCell ref="D54:E54"/>
    <mergeCell ref="G54:H54"/>
    <mergeCell ref="D55:E55"/>
    <mergeCell ref="G55:H55"/>
    <mergeCell ref="D50:E50"/>
    <mergeCell ref="G50:H50"/>
    <mergeCell ref="D51:E51"/>
    <mergeCell ref="G51:H51"/>
    <mergeCell ref="D52:E52"/>
    <mergeCell ref="G52:H52"/>
    <mergeCell ref="D59:E59"/>
    <mergeCell ref="G59:H59"/>
    <mergeCell ref="D60:E60"/>
    <mergeCell ref="G60:H60"/>
    <mergeCell ref="D61:E61"/>
    <mergeCell ref="G61:H61"/>
    <mergeCell ref="D56:E56"/>
    <mergeCell ref="G56:H56"/>
    <mergeCell ref="D57:E57"/>
    <mergeCell ref="G57:H57"/>
    <mergeCell ref="D58:E58"/>
    <mergeCell ref="G58:H58"/>
    <mergeCell ref="D65:E65"/>
    <mergeCell ref="G65:H65"/>
    <mergeCell ref="D66:E66"/>
    <mergeCell ref="G66:H66"/>
    <mergeCell ref="D67:E67"/>
    <mergeCell ref="G67:H67"/>
    <mergeCell ref="D62:E62"/>
    <mergeCell ref="G62:H62"/>
    <mergeCell ref="D63:E63"/>
    <mergeCell ref="G63:H63"/>
    <mergeCell ref="D64:E64"/>
    <mergeCell ref="G64:H64"/>
    <mergeCell ref="D71:E71"/>
    <mergeCell ref="G71:H71"/>
    <mergeCell ref="D72:E72"/>
    <mergeCell ref="G72:H72"/>
    <mergeCell ref="D73:E73"/>
    <mergeCell ref="G73:H73"/>
    <mergeCell ref="D68:E68"/>
    <mergeCell ref="G68:H68"/>
    <mergeCell ref="D69:E69"/>
    <mergeCell ref="G69:H69"/>
    <mergeCell ref="D70:E70"/>
    <mergeCell ref="G70:H70"/>
    <mergeCell ref="D77:E77"/>
    <mergeCell ref="G77:H77"/>
    <mergeCell ref="D78:E78"/>
    <mergeCell ref="G78:H78"/>
    <mergeCell ref="D79:E79"/>
    <mergeCell ref="G79:H79"/>
    <mergeCell ref="D74:E74"/>
    <mergeCell ref="G74:H74"/>
    <mergeCell ref="D75:E75"/>
    <mergeCell ref="G75:H75"/>
    <mergeCell ref="D76:E76"/>
    <mergeCell ref="G76:H76"/>
    <mergeCell ref="D83:E83"/>
    <mergeCell ref="G83:H83"/>
    <mergeCell ref="D84:E84"/>
    <mergeCell ref="G84:H84"/>
    <mergeCell ref="D85:E85"/>
    <mergeCell ref="G85:H85"/>
    <mergeCell ref="D80:E80"/>
    <mergeCell ref="G80:H80"/>
    <mergeCell ref="D81:E81"/>
    <mergeCell ref="G81:H81"/>
    <mergeCell ref="D82:E82"/>
    <mergeCell ref="G82:H82"/>
    <mergeCell ref="D89:E89"/>
    <mergeCell ref="G89:H89"/>
    <mergeCell ref="D90:E90"/>
    <mergeCell ref="G90:H90"/>
    <mergeCell ref="D91:E91"/>
    <mergeCell ref="G91:H91"/>
    <mergeCell ref="D86:E86"/>
    <mergeCell ref="G86:H86"/>
    <mergeCell ref="D87:E87"/>
    <mergeCell ref="G87:H87"/>
    <mergeCell ref="D88:E88"/>
    <mergeCell ref="G88:H88"/>
    <mergeCell ref="D95:E95"/>
    <mergeCell ref="G95:H95"/>
    <mergeCell ref="D96:E96"/>
    <mergeCell ref="G96:H96"/>
    <mergeCell ref="D97:E97"/>
    <mergeCell ref="G97:H97"/>
    <mergeCell ref="D92:E92"/>
    <mergeCell ref="G92:H92"/>
    <mergeCell ref="D93:E93"/>
    <mergeCell ref="G93:H93"/>
    <mergeCell ref="D94:E94"/>
    <mergeCell ref="G94:H94"/>
    <mergeCell ref="D101:E101"/>
    <mergeCell ref="G101:H101"/>
    <mergeCell ref="D102:E102"/>
    <mergeCell ref="G102:H102"/>
    <mergeCell ref="D103:E103"/>
    <mergeCell ref="G103:H103"/>
    <mergeCell ref="D98:E98"/>
    <mergeCell ref="G98:H98"/>
    <mergeCell ref="D99:E99"/>
    <mergeCell ref="G99:H99"/>
    <mergeCell ref="D100:E100"/>
    <mergeCell ref="G100:H100"/>
    <mergeCell ref="D107:E107"/>
    <mergeCell ref="G107:H107"/>
    <mergeCell ref="D108:E108"/>
    <mergeCell ref="G108:H108"/>
    <mergeCell ref="D109:E109"/>
    <mergeCell ref="G109:H109"/>
    <mergeCell ref="D104:E104"/>
    <mergeCell ref="G104:H104"/>
    <mergeCell ref="D105:E105"/>
    <mergeCell ref="G105:H105"/>
    <mergeCell ref="D106:E106"/>
    <mergeCell ref="G106:H106"/>
    <mergeCell ref="D113:E113"/>
    <mergeCell ref="G113:H113"/>
    <mergeCell ref="D114:E114"/>
    <mergeCell ref="G114:H114"/>
    <mergeCell ref="D115:E115"/>
    <mergeCell ref="G115:H115"/>
    <mergeCell ref="D110:E110"/>
    <mergeCell ref="G110:H110"/>
    <mergeCell ref="D111:E111"/>
    <mergeCell ref="G111:H111"/>
    <mergeCell ref="D112:E112"/>
    <mergeCell ref="G112:H112"/>
    <mergeCell ref="D119:E119"/>
    <mergeCell ref="G119:H119"/>
    <mergeCell ref="D120:E120"/>
    <mergeCell ref="G120:H120"/>
    <mergeCell ref="D121:E121"/>
    <mergeCell ref="G121:H121"/>
    <mergeCell ref="D116:E116"/>
    <mergeCell ref="G116:H116"/>
    <mergeCell ref="D117:E117"/>
    <mergeCell ref="G117:H117"/>
    <mergeCell ref="D118:E118"/>
    <mergeCell ref="G118:H118"/>
    <mergeCell ref="D125:E125"/>
    <mergeCell ref="G125:H125"/>
    <mergeCell ref="D126:E126"/>
    <mergeCell ref="G126:H126"/>
    <mergeCell ref="D127:E127"/>
    <mergeCell ref="G127:H127"/>
    <mergeCell ref="D122:E122"/>
    <mergeCell ref="G122:H122"/>
    <mergeCell ref="D123:E123"/>
    <mergeCell ref="G123:H123"/>
    <mergeCell ref="D124:E124"/>
    <mergeCell ref="G124:H124"/>
    <mergeCell ref="D131:E131"/>
    <mergeCell ref="G131:H131"/>
    <mergeCell ref="D132:E132"/>
    <mergeCell ref="G132:H132"/>
    <mergeCell ref="D133:E133"/>
    <mergeCell ref="G133:H133"/>
    <mergeCell ref="D128:E128"/>
    <mergeCell ref="G128:H128"/>
    <mergeCell ref="D129:E129"/>
    <mergeCell ref="G129:H129"/>
    <mergeCell ref="D130:E130"/>
    <mergeCell ref="G130:H130"/>
    <mergeCell ref="D137:E137"/>
    <mergeCell ref="G137:H137"/>
    <mergeCell ref="D138:E138"/>
    <mergeCell ref="G138:H138"/>
    <mergeCell ref="D139:E139"/>
    <mergeCell ref="G139:H139"/>
    <mergeCell ref="D134:E134"/>
    <mergeCell ref="G134:H134"/>
    <mergeCell ref="D135:E135"/>
    <mergeCell ref="G135:H135"/>
    <mergeCell ref="D136:E136"/>
    <mergeCell ref="G136:H136"/>
    <mergeCell ref="D143:E143"/>
    <mergeCell ref="G143:H143"/>
    <mergeCell ref="D144:E144"/>
    <mergeCell ref="G144:H144"/>
    <mergeCell ref="D145:E145"/>
    <mergeCell ref="G145:H145"/>
    <mergeCell ref="D140:E140"/>
    <mergeCell ref="G140:H140"/>
    <mergeCell ref="D141:E141"/>
    <mergeCell ref="G141:H141"/>
    <mergeCell ref="D142:E142"/>
    <mergeCell ref="G142:H142"/>
    <mergeCell ref="D149:E149"/>
    <mergeCell ref="G149:H149"/>
    <mergeCell ref="D150:E150"/>
    <mergeCell ref="G150:H150"/>
    <mergeCell ref="D151:E151"/>
    <mergeCell ref="G151:H151"/>
    <mergeCell ref="D146:E146"/>
    <mergeCell ref="G146:H146"/>
    <mergeCell ref="D147:E147"/>
    <mergeCell ref="G147:H147"/>
    <mergeCell ref="D148:E148"/>
    <mergeCell ref="G148:H148"/>
    <mergeCell ref="D155:E155"/>
    <mergeCell ref="G155:H155"/>
    <mergeCell ref="D156:E156"/>
    <mergeCell ref="G156:H156"/>
    <mergeCell ref="D157:E157"/>
    <mergeCell ref="G157:H157"/>
    <mergeCell ref="D152:E152"/>
    <mergeCell ref="G152:H152"/>
    <mergeCell ref="D153:E153"/>
    <mergeCell ref="G153:H153"/>
    <mergeCell ref="D154:E154"/>
    <mergeCell ref="G154:H154"/>
    <mergeCell ref="D161:E161"/>
    <mergeCell ref="G161:H161"/>
    <mergeCell ref="D162:E162"/>
    <mergeCell ref="G162:H162"/>
    <mergeCell ref="D163:E163"/>
    <mergeCell ref="G163:H163"/>
    <mergeCell ref="D158:E158"/>
    <mergeCell ref="G158:H158"/>
    <mergeCell ref="D159:E159"/>
    <mergeCell ref="G159:H159"/>
    <mergeCell ref="D160:E160"/>
    <mergeCell ref="G160:H160"/>
    <mergeCell ref="D167:E167"/>
    <mergeCell ref="G167:H167"/>
    <mergeCell ref="D168:E168"/>
    <mergeCell ref="G168:H168"/>
    <mergeCell ref="D169:E169"/>
    <mergeCell ref="G169:H169"/>
    <mergeCell ref="D164:E164"/>
    <mergeCell ref="G164:H164"/>
    <mergeCell ref="D165:E165"/>
    <mergeCell ref="G165:H165"/>
    <mergeCell ref="D166:E166"/>
    <mergeCell ref="G166:H166"/>
    <mergeCell ref="D173:E173"/>
    <mergeCell ref="G173:H173"/>
    <mergeCell ref="D174:E174"/>
    <mergeCell ref="G174:H174"/>
    <mergeCell ref="D175:E175"/>
    <mergeCell ref="G175:H175"/>
    <mergeCell ref="D170:E170"/>
    <mergeCell ref="G170:H170"/>
    <mergeCell ref="D171:E171"/>
    <mergeCell ref="G171:H171"/>
    <mergeCell ref="D172:E172"/>
    <mergeCell ref="G172:H172"/>
    <mergeCell ref="D179:E179"/>
    <mergeCell ref="G179:H179"/>
    <mergeCell ref="D180:E180"/>
    <mergeCell ref="G180:H180"/>
    <mergeCell ref="D181:E181"/>
    <mergeCell ref="G181:H181"/>
    <mergeCell ref="D176:E176"/>
    <mergeCell ref="G176:H176"/>
    <mergeCell ref="D177:E177"/>
    <mergeCell ref="G177:H177"/>
    <mergeCell ref="D178:E178"/>
    <mergeCell ref="G178:H178"/>
    <mergeCell ref="D188:E188"/>
    <mergeCell ref="G188:H188"/>
    <mergeCell ref="D185:E185"/>
    <mergeCell ref="G185:H185"/>
    <mergeCell ref="D186:E186"/>
    <mergeCell ref="G186:H186"/>
    <mergeCell ref="D187:E187"/>
    <mergeCell ref="G187:H187"/>
    <mergeCell ref="D182:E182"/>
    <mergeCell ref="G182:H182"/>
    <mergeCell ref="D183:E183"/>
    <mergeCell ref="G183:H183"/>
    <mergeCell ref="D184:E184"/>
    <mergeCell ref="G184:H184"/>
  </mergeCells>
  <phoneticPr fontId="6"/>
  <printOptions horizontalCentered="1"/>
  <pageMargins left="0" right="0" top="0.59055118110236227" bottom="0.19685039370078741" header="0" footer="0"/>
  <pageSetup paperSize="9" scale="82" orientation="portrait" r:id="rId1"/>
  <rowBreaks count="4" manualBreakCount="4">
    <brk id="48" max="16383" man="1"/>
    <brk id="88" max="16383" man="1"/>
    <brk id="128" max="16383" man="1"/>
    <brk id="168" max="16383" man="1"/>
  </rowBreaks>
  <ignoredErrors>
    <ignoredError sqref="B7:B188"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66"/>
  </sheetPr>
  <dimension ref="A1:U201"/>
  <sheetViews>
    <sheetView topLeftCell="A40" zoomScale="85" zoomScaleNormal="85" workbookViewId="0">
      <selection activeCell="I6" sqref="I6"/>
    </sheetView>
  </sheetViews>
  <sheetFormatPr defaultRowHeight="13.5"/>
  <cols>
    <col min="1" max="1" width="7.125" bestFit="1" customWidth="1"/>
    <col min="2" max="2" width="18.125" customWidth="1"/>
    <col min="3" max="3" width="5.125" bestFit="1" customWidth="1"/>
    <col min="4" max="4" width="17.125" bestFit="1" customWidth="1"/>
    <col min="5" max="5" width="19" bestFit="1" customWidth="1"/>
    <col min="6" max="6" width="11" bestFit="1" customWidth="1"/>
    <col min="7" max="7" width="11.625" bestFit="1" customWidth="1"/>
    <col min="8" max="8" width="16.625" customWidth="1"/>
    <col min="9" max="9" width="17.875" bestFit="1" customWidth="1"/>
    <col min="10" max="10" width="11.875" customWidth="1"/>
    <col min="11" max="11" width="5.125" bestFit="1" customWidth="1"/>
    <col min="12" max="21" width="9" customWidth="1"/>
  </cols>
  <sheetData>
    <row r="1" spans="1:14" ht="21">
      <c r="B1" s="12" t="s">
        <v>52</v>
      </c>
    </row>
    <row r="2" spans="1:14">
      <c r="A2" s="13"/>
      <c r="B2" s="1" t="s">
        <v>13</v>
      </c>
      <c r="C2" s="275"/>
      <c r="D2" s="275"/>
      <c r="E2" s="275"/>
      <c r="F2" s="275"/>
      <c r="G2" s="4"/>
      <c r="I2" s="56" t="s">
        <v>366</v>
      </c>
      <c r="J2" s="56"/>
      <c r="K2" s="266"/>
      <c r="L2" s="267"/>
      <c r="M2" s="238"/>
      <c r="N2" s="238"/>
    </row>
    <row r="3" spans="1:14">
      <c r="A3" s="13"/>
      <c r="B3" s="14" t="s">
        <v>0</v>
      </c>
      <c r="C3" s="276"/>
      <c r="D3" s="276"/>
      <c r="E3" s="276"/>
      <c r="F3" s="276"/>
      <c r="G3" s="4"/>
      <c r="I3" s="56" t="s">
        <v>367</v>
      </c>
      <c r="J3" s="238"/>
      <c r="K3" s="266"/>
      <c r="L3" s="267"/>
      <c r="M3" s="238"/>
      <c r="N3" s="238"/>
    </row>
    <row r="4" spans="1:14">
      <c r="A4" s="13"/>
      <c r="B4" s="1" t="s">
        <v>55</v>
      </c>
      <c r="C4" s="280"/>
      <c r="D4" s="281"/>
      <c r="E4" s="281"/>
      <c r="F4" s="284"/>
      <c r="G4" s="4"/>
      <c r="I4" s="56" t="s">
        <v>350</v>
      </c>
      <c r="J4" s="238"/>
      <c r="K4" s="267"/>
      <c r="L4" s="266"/>
      <c r="M4" s="238"/>
      <c r="N4" s="238"/>
    </row>
    <row r="5" spans="1:14">
      <c r="A5" s="13"/>
      <c r="B5" s="14" t="s">
        <v>2</v>
      </c>
      <c r="C5" s="276"/>
      <c r="D5" s="276"/>
      <c r="E5" s="276"/>
      <c r="F5" s="276"/>
      <c r="I5" s="56" t="s">
        <v>368</v>
      </c>
      <c r="J5" s="238"/>
      <c r="K5" s="266"/>
      <c r="L5" s="267"/>
      <c r="M5" s="238"/>
      <c r="N5" s="238"/>
    </row>
    <row r="6" spans="1:14">
      <c r="A6" s="13"/>
      <c r="B6" s="1" t="s">
        <v>7</v>
      </c>
      <c r="C6" s="275"/>
      <c r="D6" s="275"/>
      <c r="E6" s="275"/>
      <c r="F6" s="275"/>
      <c r="I6" s="56"/>
      <c r="J6" s="238"/>
      <c r="K6" s="238"/>
      <c r="L6" s="238"/>
      <c r="M6" s="238"/>
      <c r="N6" s="238"/>
    </row>
    <row r="7" spans="1:14">
      <c r="A7" s="13"/>
      <c r="B7" s="14" t="s">
        <v>1</v>
      </c>
      <c r="C7" s="276"/>
      <c r="D7" s="276"/>
      <c r="E7" s="276"/>
      <c r="F7" s="276"/>
      <c r="G7" s="4"/>
    </row>
    <row r="8" spans="1:14">
      <c r="A8" s="13"/>
      <c r="B8" s="1" t="s">
        <v>54</v>
      </c>
      <c r="C8" s="280"/>
      <c r="D8" s="281"/>
      <c r="E8" s="31" t="s">
        <v>365</v>
      </c>
      <c r="F8" s="32"/>
      <c r="G8" s="4"/>
    </row>
    <row r="9" spans="1:14">
      <c r="A9" s="13"/>
      <c r="B9" s="14" t="s">
        <v>50</v>
      </c>
      <c r="C9" s="277"/>
      <c r="D9" s="278"/>
      <c r="E9" s="278"/>
      <c r="F9" s="279"/>
      <c r="G9" s="4"/>
    </row>
    <row r="10" spans="1:14">
      <c r="A10" s="13"/>
      <c r="B10" s="1" t="s">
        <v>53</v>
      </c>
      <c r="C10" s="280"/>
      <c r="D10" s="281"/>
      <c r="E10" s="281"/>
      <c r="F10" s="284"/>
      <c r="G10" s="4"/>
    </row>
    <row r="11" spans="1:14">
      <c r="A11" s="13"/>
      <c r="B11" s="14" t="s">
        <v>14</v>
      </c>
      <c r="C11" s="276"/>
      <c r="D11" s="276"/>
      <c r="E11" s="276"/>
      <c r="F11" s="276"/>
      <c r="G11" s="4"/>
    </row>
    <row r="12" spans="1:14">
      <c r="A12" s="13"/>
      <c r="B12" s="1" t="s">
        <v>10</v>
      </c>
      <c r="C12" s="282"/>
      <c r="D12" s="283"/>
      <c r="E12" s="31" t="s">
        <v>365</v>
      </c>
      <c r="F12" s="32"/>
      <c r="G12" s="4"/>
    </row>
    <row r="13" spans="1:14">
      <c r="A13" s="13"/>
      <c r="B13" s="14" t="s">
        <v>51</v>
      </c>
      <c r="C13" s="277"/>
      <c r="D13" s="278"/>
      <c r="E13" s="278"/>
      <c r="F13" s="279"/>
      <c r="G13" s="4"/>
    </row>
    <row r="14" spans="1:14">
      <c r="A14" s="13"/>
      <c r="B14" s="1" t="s">
        <v>56</v>
      </c>
      <c r="C14" s="280"/>
      <c r="D14" s="281"/>
      <c r="E14" s="270"/>
      <c r="F14" s="271"/>
      <c r="G14" s="4"/>
    </row>
    <row r="15" spans="1:14">
      <c r="A15" s="13"/>
      <c r="B15" s="14" t="s">
        <v>8</v>
      </c>
      <c r="C15" s="276"/>
      <c r="D15" s="276"/>
      <c r="E15" s="276"/>
      <c r="F15" s="276"/>
    </row>
    <row r="16" spans="1:14">
      <c r="A16" s="13"/>
      <c r="B16" s="1" t="s">
        <v>6</v>
      </c>
      <c r="C16" s="275"/>
      <c r="D16" s="275"/>
      <c r="E16" s="275"/>
      <c r="F16" s="275"/>
    </row>
    <row r="17" spans="1:21">
      <c r="A17" s="13"/>
      <c r="B17" s="14" t="s">
        <v>354</v>
      </c>
      <c r="C17" s="277"/>
      <c r="D17" s="278"/>
      <c r="E17" s="278"/>
      <c r="F17" s="279"/>
    </row>
    <row r="18" spans="1:21">
      <c r="B18" s="11"/>
      <c r="C18" s="4"/>
      <c r="D18" s="4"/>
      <c r="E18" s="4"/>
      <c r="F18" s="4"/>
    </row>
    <row r="19" spans="1:21">
      <c r="B19" s="11"/>
      <c r="C19" s="4"/>
      <c r="D19" s="4"/>
      <c r="E19" s="4"/>
      <c r="F19" s="4"/>
    </row>
    <row r="20" spans="1:21" ht="21">
      <c r="B20" s="12" t="s">
        <v>57</v>
      </c>
      <c r="P20" s="4" t="s">
        <v>170</v>
      </c>
      <c r="Q20" s="4" t="s">
        <v>170</v>
      </c>
      <c r="R20" s="4" t="s">
        <v>171</v>
      </c>
      <c r="S20" s="4" t="s">
        <v>171</v>
      </c>
      <c r="T20" s="4" t="s">
        <v>169</v>
      </c>
      <c r="U20" s="4" t="s">
        <v>169</v>
      </c>
    </row>
    <row r="21" spans="1:21">
      <c r="A21" s="15" t="s">
        <v>58</v>
      </c>
      <c r="B21" s="15" t="s">
        <v>3</v>
      </c>
      <c r="C21" s="15" t="s">
        <v>4</v>
      </c>
      <c r="D21" s="15" t="s">
        <v>9</v>
      </c>
      <c r="E21" s="15" t="s">
        <v>87</v>
      </c>
      <c r="F21" s="15" t="s">
        <v>59</v>
      </c>
      <c r="G21" s="15" t="s">
        <v>5</v>
      </c>
      <c r="H21" s="16" t="s">
        <v>60</v>
      </c>
      <c r="I21" s="15" t="s">
        <v>24</v>
      </c>
      <c r="J21" s="15" t="s">
        <v>25</v>
      </c>
      <c r="K21" s="15" t="s">
        <v>41</v>
      </c>
      <c r="L21" s="15" t="s">
        <v>43</v>
      </c>
      <c r="M21" s="15" t="s">
        <v>44</v>
      </c>
      <c r="N21" s="15" t="s">
        <v>45</v>
      </c>
    </row>
    <row r="22" spans="1:21">
      <c r="A22" s="2">
        <v>1</v>
      </c>
      <c r="B22" s="2"/>
      <c r="C22" s="2"/>
      <c r="D22" s="2"/>
      <c r="E22" s="2"/>
      <c r="F22" s="20"/>
      <c r="G22" s="29"/>
      <c r="H22" s="6"/>
      <c r="I22" s="2"/>
      <c r="J22" s="2"/>
      <c r="K22" s="2"/>
      <c r="L22" s="2"/>
      <c r="M22" s="2"/>
      <c r="N22" s="2"/>
      <c r="O22" s="10">
        <f>ROW()-21</f>
        <v>1</v>
      </c>
      <c r="P22">
        <f>IF(L22="",O22,"")</f>
        <v>1</v>
      </c>
      <c r="Q22">
        <f t="array" ref="Q22">IFERROR(INDEX($P:$P,SMALL(IF($P$22:$P$201&lt;&gt;"",ROW($P$22:$P$201)),ROW(A1))),"")</f>
        <v>1</v>
      </c>
      <c r="R22">
        <f>IF(M22="",O22,"")</f>
        <v>1</v>
      </c>
      <c r="S22">
        <f t="array" ref="S22">IFERROR(INDEX($R:$R,SMALL(IF($R$22:$R$201&lt;&gt;"",ROW($R$22:$R$201)),ROW(A1))),"")</f>
        <v>1</v>
      </c>
      <c r="T22">
        <f>IF(N22="",O22,"")</f>
        <v>1</v>
      </c>
      <c r="U22">
        <f t="array" ref="U22">IFERROR(INDEX($T:$T,SMALL(IF($T$22:$T$201&lt;&gt;"",ROW($T$22:$T$201)),ROW(A1))),"")</f>
        <v>1</v>
      </c>
    </row>
    <row r="23" spans="1:21">
      <c r="A23" s="17">
        <v>2</v>
      </c>
      <c r="B23" s="17"/>
      <c r="C23" s="2"/>
      <c r="D23" s="17"/>
      <c r="E23" s="17"/>
      <c r="F23" s="22"/>
      <c r="G23" s="30"/>
      <c r="H23" s="19"/>
      <c r="I23" s="17"/>
      <c r="J23" s="17"/>
      <c r="K23" s="17"/>
      <c r="L23" s="17"/>
      <c r="M23" s="17"/>
      <c r="N23" s="17"/>
      <c r="O23" s="10">
        <f t="shared" ref="O23:O86" si="0">ROW()-21</f>
        <v>2</v>
      </c>
      <c r="P23">
        <f t="shared" ref="P23:P46" si="1">IF(L23="",O23,"")</f>
        <v>2</v>
      </c>
      <c r="Q23">
        <f t="array" ref="Q23">IFERROR(INDEX($P:$P,SMALL(IF($P$22:$P$201&lt;&gt;"",ROW($P$22:$P$201)),ROW(A2))),"")</f>
        <v>2</v>
      </c>
      <c r="R23">
        <f t="shared" ref="R23:R86" si="2">IF(M23="",O23,"")</f>
        <v>2</v>
      </c>
      <c r="S23">
        <f t="array" ref="S23">IFERROR(INDEX($R:$R,SMALL(IF($R$22:$R$201&lt;&gt;"",ROW($R$22:$R$201)),ROW(A2))),"")</f>
        <v>2</v>
      </c>
      <c r="T23">
        <f t="shared" ref="T23:T86" si="3">IF(N23="",O23,"")</f>
        <v>2</v>
      </c>
      <c r="U23">
        <f t="array" ref="U23">IFERROR(INDEX($T:$T,SMALL(IF($T$22:$T$201&lt;&gt;"",ROW($T$22:$T$201)),ROW(A2))),"")</f>
        <v>2</v>
      </c>
    </row>
    <row r="24" spans="1:21">
      <c r="A24" s="2">
        <v>3</v>
      </c>
      <c r="B24" s="2"/>
      <c r="C24" s="2"/>
      <c r="D24" s="2"/>
      <c r="E24" s="2"/>
      <c r="F24" s="20"/>
      <c r="G24" s="29"/>
      <c r="H24" s="6"/>
      <c r="I24" s="2"/>
      <c r="J24" s="2"/>
      <c r="K24" s="2"/>
      <c r="L24" s="2"/>
      <c r="M24" s="2"/>
      <c r="N24" s="2"/>
      <c r="O24" s="10">
        <f t="shared" si="0"/>
        <v>3</v>
      </c>
      <c r="P24">
        <f t="shared" si="1"/>
        <v>3</v>
      </c>
      <c r="Q24">
        <f t="array" ref="Q24">IFERROR(INDEX($P:$P,SMALL(IF($P$22:$P$201&lt;&gt;"",ROW($P$22:$P$201)),ROW(A3))),"")</f>
        <v>3</v>
      </c>
      <c r="R24">
        <f t="shared" si="2"/>
        <v>3</v>
      </c>
      <c r="S24">
        <f t="array" ref="S24">IFERROR(INDEX($R:$R,SMALL(IF($R$22:$R$201&lt;&gt;"",ROW($R$22:$R$201)),ROW(A3))),"")</f>
        <v>3</v>
      </c>
      <c r="T24">
        <f t="shared" si="3"/>
        <v>3</v>
      </c>
      <c r="U24">
        <f t="array" ref="U24">IFERROR(INDEX($T:$T,SMALL(IF($T$22:$T$201&lt;&gt;"",ROW($T$22:$T$201)),ROW(A3))),"")</f>
        <v>3</v>
      </c>
    </row>
    <row r="25" spans="1:21">
      <c r="A25" s="17">
        <v>4</v>
      </c>
      <c r="B25" s="17"/>
      <c r="C25" s="2"/>
      <c r="D25" s="17"/>
      <c r="E25" s="17"/>
      <c r="F25" s="20"/>
      <c r="G25" s="30"/>
      <c r="H25" s="19"/>
      <c r="I25" s="17"/>
      <c r="J25" s="17"/>
      <c r="K25" s="17"/>
      <c r="L25" s="17"/>
      <c r="M25" s="17"/>
      <c r="N25" s="17"/>
      <c r="O25" s="10">
        <f t="shared" si="0"/>
        <v>4</v>
      </c>
      <c r="P25">
        <f t="shared" si="1"/>
        <v>4</v>
      </c>
      <c r="Q25">
        <f t="array" ref="Q25">IFERROR(INDEX($P:$P,SMALL(IF($P$22:$P$201&lt;&gt;"",ROW($P$22:$P$201)),ROW(A4))),"")</f>
        <v>4</v>
      </c>
      <c r="R25">
        <f t="shared" si="2"/>
        <v>4</v>
      </c>
      <c r="S25">
        <f t="array" ref="S25">IFERROR(INDEX($R:$R,SMALL(IF($R$22:$R$201&lt;&gt;"",ROW($R$22:$R$201)),ROW(A4))),"")</f>
        <v>4</v>
      </c>
      <c r="T25">
        <f t="shared" si="3"/>
        <v>4</v>
      </c>
      <c r="U25">
        <f t="array" ref="U25">IFERROR(INDEX($T:$T,SMALL(IF($T$22:$T$201&lt;&gt;"",ROW($T$22:$T$201)),ROW(A4))),"")</f>
        <v>4</v>
      </c>
    </row>
    <row r="26" spans="1:21">
      <c r="A26" s="2">
        <v>5</v>
      </c>
      <c r="B26" s="2"/>
      <c r="C26" s="2"/>
      <c r="D26" s="2"/>
      <c r="E26" s="2"/>
      <c r="F26" s="20"/>
      <c r="G26" s="29"/>
      <c r="H26" s="6"/>
      <c r="I26" s="2"/>
      <c r="J26" s="2"/>
      <c r="K26" s="2"/>
      <c r="L26" s="2"/>
      <c r="M26" s="2"/>
      <c r="N26" s="2"/>
      <c r="O26" s="10">
        <f t="shared" si="0"/>
        <v>5</v>
      </c>
      <c r="P26">
        <f t="shared" si="1"/>
        <v>5</v>
      </c>
      <c r="Q26">
        <f t="array" ref="Q26">IFERROR(INDEX($P:$P,SMALL(IF($P$22:$P$201&lt;&gt;"",ROW($P$22:$P$201)),ROW(A5))),"")</f>
        <v>5</v>
      </c>
      <c r="R26">
        <f t="shared" si="2"/>
        <v>5</v>
      </c>
      <c r="S26">
        <f t="array" ref="S26">IFERROR(INDEX($R:$R,SMALL(IF($R$22:$R$201&lt;&gt;"",ROW($R$22:$R$201)),ROW(A5))),"")</f>
        <v>5</v>
      </c>
      <c r="T26">
        <f t="shared" si="3"/>
        <v>5</v>
      </c>
      <c r="U26">
        <f t="array" ref="U26">IFERROR(INDEX($T:$T,SMALL(IF($T$22:$T$201&lt;&gt;"",ROW($T$22:$T$201)),ROW(A5))),"")</f>
        <v>5</v>
      </c>
    </row>
    <row r="27" spans="1:21">
      <c r="A27" s="17">
        <v>6</v>
      </c>
      <c r="B27" s="17"/>
      <c r="C27" s="2"/>
      <c r="D27" s="17"/>
      <c r="E27" s="17"/>
      <c r="F27" s="22"/>
      <c r="G27" s="30"/>
      <c r="H27" s="19"/>
      <c r="I27" s="17"/>
      <c r="J27" s="17"/>
      <c r="K27" s="17"/>
      <c r="L27" s="17"/>
      <c r="M27" s="17"/>
      <c r="N27" s="17"/>
      <c r="O27" s="10">
        <f t="shared" si="0"/>
        <v>6</v>
      </c>
      <c r="P27">
        <f t="shared" si="1"/>
        <v>6</v>
      </c>
      <c r="Q27">
        <f t="array" ref="Q27">IFERROR(INDEX($P:$P,SMALL(IF($P$22:$P$201&lt;&gt;"",ROW($P$22:$P$201)),ROW(A6))),"")</f>
        <v>6</v>
      </c>
      <c r="R27">
        <f t="shared" si="2"/>
        <v>6</v>
      </c>
      <c r="S27">
        <f t="array" ref="S27">IFERROR(INDEX($R:$R,SMALL(IF($R$22:$R$201&lt;&gt;"",ROW($R$22:$R$201)),ROW(A6))),"")</f>
        <v>6</v>
      </c>
      <c r="T27">
        <f t="shared" si="3"/>
        <v>6</v>
      </c>
      <c r="U27">
        <f t="array" ref="U27">IFERROR(INDEX($T:$T,SMALL(IF($T$22:$T$201&lt;&gt;"",ROW($T$22:$T$201)),ROW(A6))),"")</f>
        <v>6</v>
      </c>
    </row>
    <row r="28" spans="1:21">
      <c r="A28" s="2">
        <v>7</v>
      </c>
      <c r="B28" s="2"/>
      <c r="C28" s="2"/>
      <c r="D28" s="2"/>
      <c r="E28" s="2"/>
      <c r="F28" s="20"/>
      <c r="G28" s="29"/>
      <c r="H28" s="6"/>
      <c r="I28" s="2"/>
      <c r="J28" s="2"/>
      <c r="K28" s="2"/>
      <c r="L28" s="2"/>
      <c r="M28" s="2"/>
      <c r="N28" s="2"/>
      <c r="O28" s="10">
        <f t="shared" si="0"/>
        <v>7</v>
      </c>
      <c r="P28">
        <f t="shared" si="1"/>
        <v>7</v>
      </c>
      <c r="Q28">
        <f t="array" ref="Q28">IFERROR(INDEX($P:$P,SMALL(IF($P$22:$P$201&lt;&gt;"",ROW($P$22:$P$201)),ROW(A7))),"")</f>
        <v>7</v>
      </c>
      <c r="R28">
        <f t="shared" si="2"/>
        <v>7</v>
      </c>
      <c r="S28">
        <f t="array" ref="S28">IFERROR(INDEX($R:$R,SMALL(IF($R$22:$R$201&lt;&gt;"",ROW($R$22:$R$201)),ROW(A7))),"")</f>
        <v>7</v>
      </c>
      <c r="T28">
        <f t="shared" si="3"/>
        <v>7</v>
      </c>
      <c r="U28">
        <f t="array" ref="U28">IFERROR(INDEX($T:$T,SMALL(IF($T$22:$T$201&lt;&gt;"",ROW($T$22:$T$201)),ROW(A7))),"")</f>
        <v>7</v>
      </c>
    </row>
    <row r="29" spans="1:21">
      <c r="A29" s="17">
        <v>8</v>
      </c>
      <c r="B29" s="17"/>
      <c r="C29" s="2"/>
      <c r="D29" s="17"/>
      <c r="E29" s="17"/>
      <c r="F29" s="22"/>
      <c r="G29" s="30"/>
      <c r="H29" s="19"/>
      <c r="I29" s="17"/>
      <c r="J29" s="17"/>
      <c r="K29" s="17"/>
      <c r="L29" s="17"/>
      <c r="M29" s="17"/>
      <c r="N29" s="17"/>
      <c r="O29" s="10">
        <f t="shared" si="0"/>
        <v>8</v>
      </c>
      <c r="P29">
        <f t="shared" si="1"/>
        <v>8</v>
      </c>
      <c r="Q29">
        <f t="array" ref="Q29">IFERROR(INDEX($P:$P,SMALL(IF($P$22:$P$201&lt;&gt;"",ROW($P$22:$P$201)),ROW(A8))),"")</f>
        <v>8</v>
      </c>
      <c r="R29">
        <f t="shared" si="2"/>
        <v>8</v>
      </c>
      <c r="S29">
        <f t="array" ref="S29">IFERROR(INDEX($R:$R,SMALL(IF($R$22:$R$201&lt;&gt;"",ROW($R$22:$R$201)),ROW(A8))),"")</f>
        <v>8</v>
      </c>
      <c r="T29">
        <f t="shared" si="3"/>
        <v>8</v>
      </c>
      <c r="U29">
        <f t="array" ref="U29">IFERROR(INDEX($T:$T,SMALL(IF($T$22:$T$201&lt;&gt;"",ROW($T$22:$T$201)),ROW(A8))),"")</f>
        <v>8</v>
      </c>
    </row>
    <row r="30" spans="1:21">
      <c r="A30" s="2">
        <v>9</v>
      </c>
      <c r="B30" s="2"/>
      <c r="C30" s="2"/>
      <c r="D30" s="2"/>
      <c r="E30" s="2"/>
      <c r="F30" s="20"/>
      <c r="G30" s="29"/>
      <c r="H30" s="6"/>
      <c r="I30" s="2"/>
      <c r="J30" s="2"/>
      <c r="K30" s="2"/>
      <c r="L30" s="2"/>
      <c r="M30" s="2"/>
      <c r="N30" s="2"/>
      <c r="O30" s="10">
        <f t="shared" si="0"/>
        <v>9</v>
      </c>
      <c r="P30">
        <f t="shared" si="1"/>
        <v>9</v>
      </c>
      <c r="Q30">
        <f t="array" ref="Q30">IFERROR(INDEX($P:$P,SMALL(IF($P$22:$P$201&lt;&gt;"",ROW($P$22:$P$201)),ROW(A9))),"")</f>
        <v>9</v>
      </c>
      <c r="R30">
        <f t="shared" si="2"/>
        <v>9</v>
      </c>
      <c r="S30">
        <f t="array" ref="S30">IFERROR(INDEX($R:$R,SMALL(IF($R$22:$R$201&lt;&gt;"",ROW($R$22:$R$201)),ROW(A9))),"")</f>
        <v>9</v>
      </c>
      <c r="T30">
        <f t="shared" si="3"/>
        <v>9</v>
      </c>
      <c r="U30">
        <f t="array" ref="U30">IFERROR(INDEX($T:$T,SMALL(IF($T$22:$T$201&lt;&gt;"",ROW($T$22:$T$201)),ROW(A9))),"")</f>
        <v>9</v>
      </c>
    </row>
    <row r="31" spans="1:21">
      <c r="A31" s="17">
        <v>10</v>
      </c>
      <c r="B31" s="17"/>
      <c r="C31" s="2"/>
      <c r="D31" s="17"/>
      <c r="E31" s="17"/>
      <c r="F31" s="22"/>
      <c r="G31" s="30"/>
      <c r="H31" s="19"/>
      <c r="I31" s="17"/>
      <c r="J31" s="17"/>
      <c r="K31" s="17"/>
      <c r="L31" s="17"/>
      <c r="M31" s="17"/>
      <c r="N31" s="17"/>
      <c r="O31" s="10">
        <f t="shared" si="0"/>
        <v>10</v>
      </c>
      <c r="P31">
        <f t="shared" si="1"/>
        <v>10</v>
      </c>
      <c r="Q31">
        <f t="array" ref="Q31">IFERROR(INDEX($P:$P,SMALL(IF($P$22:$P$201&lt;&gt;"",ROW($P$22:$P$201)),ROW(A10))),"")</f>
        <v>10</v>
      </c>
      <c r="R31">
        <f t="shared" si="2"/>
        <v>10</v>
      </c>
      <c r="S31">
        <f t="array" ref="S31">IFERROR(INDEX($R:$R,SMALL(IF($R$22:$R$201&lt;&gt;"",ROW($R$22:$R$201)),ROW(A10))),"")</f>
        <v>10</v>
      </c>
      <c r="T31">
        <f t="shared" si="3"/>
        <v>10</v>
      </c>
      <c r="U31">
        <f t="array" ref="U31">IFERROR(INDEX($T:$T,SMALL(IF($T$22:$T$201&lt;&gt;"",ROW($T$22:$T$201)),ROW(A10))),"")</f>
        <v>10</v>
      </c>
    </row>
    <row r="32" spans="1:21">
      <c r="A32" s="2">
        <v>11</v>
      </c>
      <c r="B32" s="2"/>
      <c r="C32" s="2"/>
      <c r="D32" s="2"/>
      <c r="E32" s="2"/>
      <c r="F32" s="20"/>
      <c r="G32" s="29"/>
      <c r="H32" s="6"/>
      <c r="I32" s="2"/>
      <c r="J32" s="2"/>
      <c r="K32" s="2"/>
      <c r="L32" s="2"/>
      <c r="M32" s="2"/>
      <c r="N32" s="2"/>
      <c r="O32" s="10">
        <f t="shared" si="0"/>
        <v>11</v>
      </c>
      <c r="P32">
        <f t="shared" si="1"/>
        <v>11</v>
      </c>
      <c r="Q32">
        <f t="array" ref="Q32">IFERROR(INDEX($P:$P,SMALL(IF($P$22:$P$201&lt;&gt;"",ROW($P$22:$P$201)),ROW(A11))),"")</f>
        <v>11</v>
      </c>
      <c r="R32">
        <f t="shared" si="2"/>
        <v>11</v>
      </c>
      <c r="S32">
        <f t="array" ref="S32">IFERROR(INDEX($R:$R,SMALL(IF($R$22:$R$201&lt;&gt;"",ROW($R$22:$R$201)),ROW(A11))),"")</f>
        <v>11</v>
      </c>
      <c r="T32">
        <f t="shared" si="3"/>
        <v>11</v>
      </c>
      <c r="U32">
        <f t="array" ref="U32">IFERROR(INDEX($T:$T,SMALL(IF($T$22:$T$201&lt;&gt;"",ROW($T$22:$T$201)),ROW(A11))),"")</f>
        <v>11</v>
      </c>
    </row>
    <row r="33" spans="1:21">
      <c r="A33" s="17">
        <v>12</v>
      </c>
      <c r="B33" s="17"/>
      <c r="C33" s="2"/>
      <c r="D33" s="17"/>
      <c r="E33" s="17"/>
      <c r="F33" s="22"/>
      <c r="G33" s="30"/>
      <c r="H33" s="19"/>
      <c r="I33" s="17"/>
      <c r="J33" s="17"/>
      <c r="K33" s="17"/>
      <c r="L33" s="17"/>
      <c r="M33" s="17"/>
      <c r="N33" s="17"/>
      <c r="O33" s="10">
        <f t="shared" si="0"/>
        <v>12</v>
      </c>
      <c r="P33">
        <f t="shared" si="1"/>
        <v>12</v>
      </c>
      <c r="Q33">
        <f t="array" ref="Q33">IFERROR(INDEX($P:$P,SMALL(IF($P$22:$P$201&lt;&gt;"",ROW($P$22:$P$201)),ROW(A12))),"")</f>
        <v>12</v>
      </c>
      <c r="R33">
        <f t="shared" si="2"/>
        <v>12</v>
      </c>
      <c r="S33">
        <f t="array" ref="S33">IFERROR(INDEX($R:$R,SMALL(IF($R$22:$R$201&lt;&gt;"",ROW($R$22:$R$201)),ROW(A12))),"")</f>
        <v>12</v>
      </c>
      <c r="T33">
        <f t="shared" si="3"/>
        <v>12</v>
      </c>
      <c r="U33">
        <f t="array" ref="U33">IFERROR(INDEX($T:$T,SMALL(IF($T$22:$T$201&lt;&gt;"",ROW($T$22:$T$201)),ROW(A12))),"")</f>
        <v>12</v>
      </c>
    </row>
    <row r="34" spans="1:21">
      <c r="A34" s="2">
        <v>13</v>
      </c>
      <c r="B34" s="2"/>
      <c r="C34" s="2"/>
      <c r="D34" s="2"/>
      <c r="E34" s="2"/>
      <c r="F34" s="20"/>
      <c r="G34" s="29"/>
      <c r="H34" s="6"/>
      <c r="I34" s="2"/>
      <c r="J34" s="2"/>
      <c r="K34" s="2"/>
      <c r="L34" s="2"/>
      <c r="M34" s="2"/>
      <c r="N34" s="2"/>
      <c r="O34" s="10">
        <f t="shared" si="0"/>
        <v>13</v>
      </c>
      <c r="P34">
        <f t="shared" si="1"/>
        <v>13</v>
      </c>
      <c r="Q34">
        <f t="array" ref="Q34">IFERROR(INDEX($P:$P,SMALL(IF($P$22:$P$201&lt;&gt;"",ROW($P$22:$P$201)),ROW(A13))),"")</f>
        <v>13</v>
      </c>
      <c r="R34">
        <f t="shared" si="2"/>
        <v>13</v>
      </c>
      <c r="S34">
        <f t="array" ref="S34">IFERROR(INDEX($R:$R,SMALL(IF($R$22:$R$201&lt;&gt;"",ROW($R$22:$R$201)),ROW(A13))),"")</f>
        <v>13</v>
      </c>
      <c r="T34">
        <f t="shared" si="3"/>
        <v>13</v>
      </c>
      <c r="U34">
        <f t="array" ref="U34">IFERROR(INDEX($T:$T,SMALL(IF($T$22:$T$201&lt;&gt;"",ROW($T$22:$T$201)),ROW(A13))),"")</f>
        <v>13</v>
      </c>
    </row>
    <row r="35" spans="1:21">
      <c r="A35" s="17">
        <v>14</v>
      </c>
      <c r="B35" s="17"/>
      <c r="C35" s="2"/>
      <c r="D35" s="17"/>
      <c r="E35" s="17"/>
      <c r="F35" s="22"/>
      <c r="G35" s="30"/>
      <c r="H35" s="19"/>
      <c r="I35" s="17"/>
      <c r="J35" s="17"/>
      <c r="K35" s="17"/>
      <c r="L35" s="17"/>
      <c r="M35" s="17"/>
      <c r="N35" s="17"/>
      <c r="O35" s="10">
        <f t="shared" si="0"/>
        <v>14</v>
      </c>
      <c r="P35">
        <f t="shared" si="1"/>
        <v>14</v>
      </c>
      <c r="Q35">
        <f t="array" ref="Q35">IFERROR(INDEX($P:$P,SMALL(IF($P$22:$P$201&lt;&gt;"",ROW($P$22:$P$201)),ROW(A14))),"")</f>
        <v>14</v>
      </c>
      <c r="R35">
        <f t="shared" si="2"/>
        <v>14</v>
      </c>
      <c r="S35">
        <f t="array" ref="S35">IFERROR(INDEX($R:$R,SMALL(IF($R$22:$R$201&lt;&gt;"",ROW($R$22:$R$201)),ROW(A14))),"")</f>
        <v>14</v>
      </c>
      <c r="T35">
        <f t="shared" si="3"/>
        <v>14</v>
      </c>
      <c r="U35">
        <f t="array" ref="U35">IFERROR(INDEX($T:$T,SMALL(IF($T$22:$T$201&lt;&gt;"",ROW($T$22:$T$201)),ROW(A14))),"")</f>
        <v>14</v>
      </c>
    </row>
    <row r="36" spans="1:21">
      <c r="A36" s="2">
        <v>15</v>
      </c>
      <c r="B36" s="2"/>
      <c r="C36" s="2"/>
      <c r="D36" s="2"/>
      <c r="E36" s="2"/>
      <c r="F36" s="20"/>
      <c r="G36" s="29"/>
      <c r="H36" s="6"/>
      <c r="I36" s="2"/>
      <c r="J36" s="2"/>
      <c r="K36" s="2"/>
      <c r="L36" s="2"/>
      <c r="M36" s="2"/>
      <c r="N36" s="2"/>
      <c r="O36" s="10">
        <f t="shared" si="0"/>
        <v>15</v>
      </c>
      <c r="P36">
        <f t="shared" si="1"/>
        <v>15</v>
      </c>
      <c r="Q36">
        <f t="array" ref="Q36">IFERROR(INDEX($P:$P,SMALL(IF($P$22:$P$201&lt;&gt;"",ROW($P$22:$P$201)),ROW(A15))),"")</f>
        <v>15</v>
      </c>
      <c r="R36">
        <f t="shared" si="2"/>
        <v>15</v>
      </c>
      <c r="S36">
        <f t="array" ref="S36">IFERROR(INDEX($R:$R,SMALL(IF($R$22:$R$201&lt;&gt;"",ROW($R$22:$R$201)),ROW(A15))),"")</f>
        <v>15</v>
      </c>
      <c r="T36">
        <f t="shared" si="3"/>
        <v>15</v>
      </c>
      <c r="U36">
        <f t="array" ref="U36">IFERROR(INDEX($T:$T,SMALL(IF($T$22:$T$201&lt;&gt;"",ROW($T$22:$T$201)),ROW(A15))),"")</f>
        <v>15</v>
      </c>
    </row>
    <row r="37" spans="1:21">
      <c r="A37" s="17">
        <v>16</v>
      </c>
      <c r="B37" s="17"/>
      <c r="C37" s="2"/>
      <c r="D37" s="17"/>
      <c r="E37" s="17"/>
      <c r="F37" s="22"/>
      <c r="G37" s="30"/>
      <c r="H37" s="19"/>
      <c r="I37" s="17"/>
      <c r="J37" s="17"/>
      <c r="K37" s="17"/>
      <c r="L37" s="17"/>
      <c r="M37" s="17"/>
      <c r="N37" s="17"/>
      <c r="O37" s="10">
        <f t="shared" si="0"/>
        <v>16</v>
      </c>
      <c r="P37">
        <f t="shared" si="1"/>
        <v>16</v>
      </c>
      <c r="Q37">
        <f t="array" ref="Q37">IFERROR(INDEX($P:$P,SMALL(IF($P$22:$P$201&lt;&gt;"",ROW($P$22:$P$201)),ROW(A16))),"")</f>
        <v>16</v>
      </c>
      <c r="R37">
        <f t="shared" si="2"/>
        <v>16</v>
      </c>
      <c r="S37">
        <f t="array" ref="S37">IFERROR(INDEX($R:$R,SMALL(IF($R$22:$R$201&lt;&gt;"",ROW($R$22:$R$201)),ROW(A16))),"")</f>
        <v>16</v>
      </c>
      <c r="T37">
        <f t="shared" si="3"/>
        <v>16</v>
      </c>
      <c r="U37">
        <f t="array" ref="U37">IFERROR(INDEX($T:$T,SMALL(IF($T$22:$T$201&lt;&gt;"",ROW($T$22:$T$201)),ROW(A16))),"")</f>
        <v>16</v>
      </c>
    </row>
    <row r="38" spans="1:21">
      <c r="A38" s="2">
        <v>17</v>
      </c>
      <c r="B38" s="2"/>
      <c r="C38" s="2"/>
      <c r="D38" s="2"/>
      <c r="E38" s="2"/>
      <c r="F38" s="20"/>
      <c r="G38" s="29"/>
      <c r="H38" s="6"/>
      <c r="I38" s="2"/>
      <c r="J38" s="2"/>
      <c r="K38" s="2"/>
      <c r="L38" s="2"/>
      <c r="M38" s="2"/>
      <c r="N38" s="2"/>
      <c r="O38" s="10">
        <f t="shared" si="0"/>
        <v>17</v>
      </c>
      <c r="P38">
        <f t="shared" si="1"/>
        <v>17</v>
      </c>
      <c r="Q38">
        <f t="array" ref="Q38">IFERROR(INDEX($P:$P,SMALL(IF($P$22:$P$201&lt;&gt;"",ROW($P$22:$P$201)),ROW(A17))),"")</f>
        <v>17</v>
      </c>
      <c r="R38">
        <f t="shared" si="2"/>
        <v>17</v>
      </c>
      <c r="S38">
        <f t="array" ref="S38">IFERROR(INDEX($R:$R,SMALL(IF($R$22:$R$201&lt;&gt;"",ROW($R$22:$R$201)),ROW(A17))),"")</f>
        <v>17</v>
      </c>
      <c r="T38">
        <f t="shared" si="3"/>
        <v>17</v>
      </c>
      <c r="U38">
        <f t="array" ref="U38">IFERROR(INDEX($T:$T,SMALL(IF($T$22:$T$201&lt;&gt;"",ROW($T$22:$T$201)),ROW(A17))),"")</f>
        <v>17</v>
      </c>
    </row>
    <row r="39" spans="1:21">
      <c r="A39" s="17">
        <v>18</v>
      </c>
      <c r="B39" s="17"/>
      <c r="C39" s="17"/>
      <c r="D39" s="17"/>
      <c r="E39" s="17"/>
      <c r="F39" s="22"/>
      <c r="G39" s="30"/>
      <c r="H39" s="19"/>
      <c r="I39" s="17"/>
      <c r="J39" s="17"/>
      <c r="K39" s="17"/>
      <c r="L39" s="17"/>
      <c r="M39" s="17"/>
      <c r="N39" s="17"/>
      <c r="O39" s="10">
        <f t="shared" si="0"/>
        <v>18</v>
      </c>
      <c r="P39">
        <f t="shared" si="1"/>
        <v>18</v>
      </c>
      <c r="Q39">
        <f t="array" ref="Q39">IFERROR(INDEX($P:$P,SMALL(IF($P$22:$P$201&lt;&gt;"",ROW($P$22:$P$201)),ROW(A18))),"")</f>
        <v>18</v>
      </c>
      <c r="R39">
        <f t="shared" si="2"/>
        <v>18</v>
      </c>
      <c r="S39">
        <f t="array" ref="S39">IFERROR(INDEX($R:$R,SMALL(IF($R$22:$R$201&lt;&gt;"",ROW($R$22:$R$201)),ROW(A18))),"")</f>
        <v>18</v>
      </c>
      <c r="T39">
        <f t="shared" si="3"/>
        <v>18</v>
      </c>
      <c r="U39">
        <f t="array" ref="U39">IFERROR(INDEX($T:$T,SMALL(IF($T$22:$T$201&lt;&gt;"",ROW($T$22:$T$201)),ROW(A18))),"")</f>
        <v>18</v>
      </c>
    </row>
    <row r="40" spans="1:21">
      <c r="A40" s="2">
        <v>19</v>
      </c>
      <c r="B40" s="2"/>
      <c r="C40" s="17"/>
      <c r="D40" s="2"/>
      <c r="E40" s="2"/>
      <c r="F40" s="20"/>
      <c r="G40" s="29"/>
      <c r="H40" s="6"/>
      <c r="I40" s="2"/>
      <c r="J40" s="2"/>
      <c r="K40" s="2"/>
      <c r="L40" s="2"/>
      <c r="M40" s="2"/>
      <c r="N40" s="2"/>
      <c r="O40" s="10">
        <f t="shared" si="0"/>
        <v>19</v>
      </c>
      <c r="P40">
        <f t="shared" si="1"/>
        <v>19</v>
      </c>
      <c r="Q40">
        <f t="array" ref="Q40">IFERROR(INDEX($P:$P,SMALL(IF($P$22:$P$201&lt;&gt;"",ROW($P$22:$P$201)),ROW(A19))),"")</f>
        <v>19</v>
      </c>
      <c r="R40">
        <f t="shared" si="2"/>
        <v>19</v>
      </c>
      <c r="S40">
        <f t="array" ref="S40">IFERROR(INDEX($R:$R,SMALL(IF($R$22:$R$201&lt;&gt;"",ROW($R$22:$R$201)),ROW(A19))),"")</f>
        <v>19</v>
      </c>
      <c r="T40">
        <f t="shared" si="3"/>
        <v>19</v>
      </c>
      <c r="U40">
        <f t="array" ref="U40">IFERROR(INDEX($T:$T,SMALL(IF($T$22:$T$201&lt;&gt;"",ROW($T$22:$T$201)),ROW(A19))),"")</f>
        <v>19</v>
      </c>
    </row>
    <row r="41" spans="1:21">
      <c r="A41" s="17">
        <v>20</v>
      </c>
      <c r="B41" s="17"/>
      <c r="C41" s="17"/>
      <c r="D41" s="17"/>
      <c r="E41" s="17"/>
      <c r="F41" s="22"/>
      <c r="G41" s="30"/>
      <c r="H41" s="19"/>
      <c r="I41" s="17"/>
      <c r="J41" s="17"/>
      <c r="K41" s="17"/>
      <c r="L41" s="17"/>
      <c r="M41" s="17"/>
      <c r="N41" s="17"/>
      <c r="O41" s="10">
        <f t="shared" si="0"/>
        <v>20</v>
      </c>
      <c r="P41">
        <f t="shared" si="1"/>
        <v>20</v>
      </c>
      <c r="Q41">
        <f t="array" ref="Q41">IFERROR(INDEX($P:$P,SMALL(IF($P$22:$P$201&lt;&gt;"",ROW($P$22:$P$201)),ROW(A20))),"")</f>
        <v>20</v>
      </c>
      <c r="R41">
        <f t="shared" si="2"/>
        <v>20</v>
      </c>
      <c r="S41">
        <f t="array" ref="S41">IFERROR(INDEX($R:$R,SMALL(IF($R$22:$R$201&lt;&gt;"",ROW($R$22:$R$201)),ROW(A20))),"")</f>
        <v>20</v>
      </c>
      <c r="T41">
        <f t="shared" si="3"/>
        <v>20</v>
      </c>
      <c r="U41">
        <f t="array" ref="U41">IFERROR(INDEX($T:$T,SMALL(IF($T$22:$T$201&lt;&gt;"",ROW($T$22:$T$201)),ROW(A20))),"")</f>
        <v>20</v>
      </c>
    </row>
    <row r="42" spans="1:21">
      <c r="A42" s="2">
        <v>21</v>
      </c>
      <c r="B42" s="2"/>
      <c r="C42" s="17"/>
      <c r="D42" s="2"/>
      <c r="E42" s="2"/>
      <c r="F42" s="20"/>
      <c r="G42" s="29"/>
      <c r="H42" s="6"/>
      <c r="I42" s="2"/>
      <c r="J42" s="2"/>
      <c r="K42" s="2"/>
      <c r="L42" s="2"/>
      <c r="M42" s="2"/>
      <c r="N42" s="2"/>
      <c r="O42" s="10">
        <f t="shared" si="0"/>
        <v>21</v>
      </c>
      <c r="P42">
        <f t="shared" si="1"/>
        <v>21</v>
      </c>
      <c r="Q42">
        <f t="array" ref="Q42">IFERROR(INDEX($P:$P,SMALL(IF($P$22:$P$201&lt;&gt;"",ROW($P$22:$P$201)),ROW(A21))),"")</f>
        <v>21</v>
      </c>
      <c r="R42">
        <f t="shared" si="2"/>
        <v>21</v>
      </c>
      <c r="S42">
        <f t="array" ref="S42">IFERROR(INDEX($R:$R,SMALL(IF($R$22:$R$201&lt;&gt;"",ROW($R$22:$R$201)),ROW(A21))),"")</f>
        <v>21</v>
      </c>
      <c r="T42">
        <f t="shared" si="3"/>
        <v>21</v>
      </c>
      <c r="U42">
        <f t="array" ref="U42">IFERROR(INDEX($T:$T,SMALL(IF($T$22:$T$201&lt;&gt;"",ROW($T$22:$T$201)),ROW(A21))),"")</f>
        <v>21</v>
      </c>
    </row>
    <row r="43" spans="1:21">
      <c r="A43" s="17">
        <v>22</v>
      </c>
      <c r="B43" s="17"/>
      <c r="C43" s="17"/>
      <c r="D43" s="17"/>
      <c r="E43" s="17"/>
      <c r="F43" s="22"/>
      <c r="G43" s="30"/>
      <c r="H43" s="19"/>
      <c r="I43" s="17"/>
      <c r="J43" s="17"/>
      <c r="K43" s="17"/>
      <c r="L43" s="17"/>
      <c r="M43" s="17"/>
      <c r="N43" s="17"/>
      <c r="O43" s="10">
        <f t="shared" si="0"/>
        <v>22</v>
      </c>
      <c r="P43">
        <f t="shared" si="1"/>
        <v>22</v>
      </c>
      <c r="Q43">
        <f t="array" ref="Q43">IFERROR(INDEX($P:$P,SMALL(IF($P$22:$P$201&lt;&gt;"",ROW($P$22:$P$201)),ROW(A22))),"")</f>
        <v>22</v>
      </c>
      <c r="R43">
        <f t="shared" si="2"/>
        <v>22</v>
      </c>
      <c r="S43">
        <f t="array" ref="S43">IFERROR(INDEX($R:$R,SMALL(IF($R$22:$R$201&lt;&gt;"",ROW($R$22:$R$201)),ROW(A22))),"")</f>
        <v>22</v>
      </c>
      <c r="T43">
        <f t="shared" si="3"/>
        <v>22</v>
      </c>
      <c r="U43">
        <f t="array" ref="U43">IFERROR(INDEX($T:$T,SMALL(IF($T$22:$T$201&lt;&gt;"",ROW($T$22:$T$201)),ROW(A22))),"")</f>
        <v>22</v>
      </c>
    </row>
    <row r="44" spans="1:21">
      <c r="A44" s="2">
        <v>23</v>
      </c>
      <c r="B44" s="2"/>
      <c r="C44" s="17"/>
      <c r="D44" s="2"/>
      <c r="E44" s="2"/>
      <c r="F44" s="20"/>
      <c r="G44" s="29"/>
      <c r="H44" s="6"/>
      <c r="I44" s="2"/>
      <c r="J44" s="2"/>
      <c r="K44" s="2"/>
      <c r="L44" s="2"/>
      <c r="M44" s="2"/>
      <c r="N44" s="2"/>
      <c r="O44" s="10">
        <f t="shared" si="0"/>
        <v>23</v>
      </c>
      <c r="P44">
        <f t="shared" si="1"/>
        <v>23</v>
      </c>
      <c r="Q44">
        <f t="array" ref="Q44">IFERROR(INDEX($P:$P,SMALL(IF($P$22:$P$201&lt;&gt;"",ROW($P$22:$P$201)),ROW(A23))),"")</f>
        <v>23</v>
      </c>
      <c r="R44">
        <f t="shared" si="2"/>
        <v>23</v>
      </c>
      <c r="S44">
        <f t="array" ref="S44">IFERROR(INDEX($R:$R,SMALL(IF($R$22:$R$201&lt;&gt;"",ROW($R$22:$R$201)),ROW(A23))),"")</f>
        <v>23</v>
      </c>
      <c r="T44">
        <f t="shared" si="3"/>
        <v>23</v>
      </c>
      <c r="U44">
        <f t="array" ref="U44">IFERROR(INDEX($T:$T,SMALL(IF($T$22:$T$201&lt;&gt;"",ROW($T$22:$T$201)),ROW(A23))),"")</f>
        <v>23</v>
      </c>
    </row>
    <row r="45" spans="1:21">
      <c r="A45" s="17">
        <v>24</v>
      </c>
      <c r="B45" s="17"/>
      <c r="C45" s="17"/>
      <c r="D45" s="17"/>
      <c r="E45" s="17"/>
      <c r="F45" s="22"/>
      <c r="G45" s="30"/>
      <c r="H45" s="19"/>
      <c r="I45" s="17"/>
      <c r="J45" s="17"/>
      <c r="K45" s="17"/>
      <c r="L45" s="17"/>
      <c r="M45" s="17"/>
      <c r="N45" s="17"/>
      <c r="O45" s="10">
        <f t="shared" si="0"/>
        <v>24</v>
      </c>
      <c r="P45">
        <f t="shared" si="1"/>
        <v>24</v>
      </c>
      <c r="Q45">
        <f t="array" ref="Q45">IFERROR(INDEX($P:$P,SMALL(IF($P$22:$P$201&lt;&gt;"",ROW($P$22:$P$201)),ROW(A24))),"")</f>
        <v>24</v>
      </c>
      <c r="R45">
        <f t="shared" si="2"/>
        <v>24</v>
      </c>
      <c r="S45">
        <f t="array" ref="S45">IFERROR(INDEX($R:$R,SMALL(IF($R$22:$R$201&lt;&gt;"",ROW($R$22:$R$201)),ROW(A24))),"")</f>
        <v>24</v>
      </c>
      <c r="T45">
        <f t="shared" si="3"/>
        <v>24</v>
      </c>
      <c r="U45">
        <f t="array" ref="U45">IFERROR(INDEX($T:$T,SMALL(IF($T$22:$T$201&lt;&gt;"",ROW($T$22:$T$201)),ROW(A24))),"")</f>
        <v>24</v>
      </c>
    </row>
    <row r="46" spans="1:21">
      <c r="A46" s="2">
        <v>25</v>
      </c>
      <c r="B46" s="2"/>
      <c r="C46" s="17"/>
      <c r="D46" s="2"/>
      <c r="E46" s="2"/>
      <c r="F46" s="20"/>
      <c r="G46" s="29"/>
      <c r="H46" s="6"/>
      <c r="I46" s="2"/>
      <c r="J46" s="2"/>
      <c r="K46" s="2"/>
      <c r="L46" s="2"/>
      <c r="M46" s="2"/>
      <c r="N46" s="2"/>
      <c r="O46" s="10">
        <f t="shared" si="0"/>
        <v>25</v>
      </c>
      <c r="P46">
        <f t="shared" si="1"/>
        <v>25</v>
      </c>
      <c r="Q46">
        <f t="array" ref="Q46">IFERROR(INDEX($P:$P,SMALL(IF($P$22:$P$201&lt;&gt;"",ROW($P$22:$P$201)),ROW(A25))),"")</f>
        <v>25</v>
      </c>
      <c r="R46">
        <f t="shared" si="2"/>
        <v>25</v>
      </c>
      <c r="S46">
        <f t="array" ref="S46">IFERROR(INDEX($R:$R,SMALL(IF($R$22:$R$201&lt;&gt;"",ROW($R$22:$R$201)),ROW(A25))),"")</f>
        <v>25</v>
      </c>
      <c r="T46">
        <f t="shared" si="3"/>
        <v>25</v>
      </c>
      <c r="U46">
        <f t="array" ref="U46">IFERROR(INDEX($T:$T,SMALL(IF($T$22:$T$201&lt;&gt;"",ROW($T$22:$T$201)),ROW(A25))),"")</f>
        <v>25</v>
      </c>
    </row>
    <row r="47" spans="1:21">
      <c r="A47" s="17">
        <v>26</v>
      </c>
      <c r="B47" s="17"/>
      <c r="C47" s="17"/>
      <c r="D47" s="17"/>
      <c r="E47" s="17"/>
      <c r="F47" s="22"/>
      <c r="G47" s="30"/>
      <c r="H47" s="19"/>
      <c r="I47" s="17"/>
      <c r="J47" s="17"/>
      <c r="K47" s="17"/>
      <c r="L47" s="17"/>
      <c r="M47" s="17"/>
      <c r="N47" s="17"/>
      <c r="O47" s="10">
        <f t="shared" si="0"/>
        <v>26</v>
      </c>
      <c r="P47">
        <f t="shared" ref="P47:P66" si="4">IF(L47="",O47,"")</f>
        <v>26</v>
      </c>
      <c r="Q47">
        <f t="array" ref="Q47">IFERROR(INDEX($P:$P,SMALL(IF($P$22:$P$201&lt;&gt;"",ROW($P$22:$P$201)),ROW(A26))),"")</f>
        <v>26</v>
      </c>
      <c r="R47">
        <f t="shared" si="2"/>
        <v>26</v>
      </c>
      <c r="S47">
        <f t="array" ref="S47">IFERROR(INDEX($R:$R,SMALL(IF($R$22:$R$201&lt;&gt;"",ROW($R$22:$R$201)),ROW(A26))),"")</f>
        <v>26</v>
      </c>
      <c r="T47">
        <f t="shared" si="3"/>
        <v>26</v>
      </c>
      <c r="U47">
        <f t="array" ref="U47">IFERROR(INDEX($T:$T,SMALL(IF($T$22:$T$201&lt;&gt;"",ROW($T$22:$T$201)),ROW(A26))),"")</f>
        <v>26</v>
      </c>
    </row>
    <row r="48" spans="1:21">
      <c r="A48" s="2">
        <v>27</v>
      </c>
      <c r="B48" s="2"/>
      <c r="C48" s="2"/>
      <c r="D48" s="2"/>
      <c r="E48" s="2"/>
      <c r="F48" s="20"/>
      <c r="G48" s="29"/>
      <c r="H48" s="6"/>
      <c r="I48" s="2"/>
      <c r="J48" s="2"/>
      <c r="K48" s="2"/>
      <c r="L48" s="2"/>
      <c r="M48" s="2"/>
      <c r="N48" s="2"/>
      <c r="O48" s="10">
        <f t="shared" si="0"/>
        <v>27</v>
      </c>
      <c r="P48">
        <f t="shared" si="4"/>
        <v>27</v>
      </c>
      <c r="Q48">
        <f t="array" ref="Q48">IFERROR(INDEX($P:$P,SMALL(IF($P$22:$P$201&lt;&gt;"",ROW($P$22:$P$201)),ROW(A27))),"")</f>
        <v>27</v>
      </c>
      <c r="R48">
        <f t="shared" si="2"/>
        <v>27</v>
      </c>
      <c r="S48">
        <f t="array" ref="S48">IFERROR(INDEX($R:$R,SMALL(IF($R$22:$R$201&lt;&gt;"",ROW($R$22:$R$201)),ROW(A27))),"")</f>
        <v>27</v>
      </c>
      <c r="T48">
        <f t="shared" si="3"/>
        <v>27</v>
      </c>
      <c r="U48">
        <f t="array" ref="U48">IFERROR(INDEX($T:$T,SMALL(IF($T$22:$T$201&lt;&gt;"",ROW($T$22:$T$201)),ROW(A27))),"")</f>
        <v>27</v>
      </c>
    </row>
    <row r="49" spans="1:21">
      <c r="A49" s="17">
        <v>28</v>
      </c>
      <c r="B49" s="17"/>
      <c r="C49" s="17"/>
      <c r="D49" s="17"/>
      <c r="E49" s="17"/>
      <c r="F49" s="22"/>
      <c r="G49" s="30"/>
      <c r="H49" s="19"/>
      <c r="I49" s="17"/>
      <c r="J49" s="17"/>
      <c r="K49" s="17"/>
      <c r="L49" s="17"/>
      <c r="M49" s="17"/>
      <c r="N49" s="17"/>
      <c r="O49" s="10">
        <f t="shared" si="0"/>
        <v>28</v>
      </c>
      <c r="P49">
        <f t="shared" si="4"/>
        <v>28</v>
      </c>
      <c r="Q49">
        <f t="array" ref="Q49">IFERROR(INDEX($P:$P,SMALL(IF($P$22:$P$201&lt;&gt;"",ROW($P$22:$P$201)),ROW(A28))),"")</f>
        <v>28</v>
      </c>
      <c r="R49">
        <f t="shared" si="2"/>
        <v>28</v>
      </c>
      <c r="S49">
        <f t="array" ref="S49">IFERROR(INDEX($R:$R,SMALL(IF($R$22:$R$201&lt;&gt;"",ROW($R$22:$R$201)),ROW(A28))),"")</f>
        <v>28</v>
      </c>
      <c r="T49">
        <f t="shared" si="3"/>
        <v>28</v>
      </c>
      <c r="U49">
        <f t="array" ref="U49">IFERROR(INDEX($T:$T,SMALL(IF($T$22:$T$201&lt;&gt;"",ROW($T$22:$T$201)),ROW(A28))),"")</f>
        <v>28</v>
      </c>
    </row>
    <row r="50" spans="1:21">
      <c r="A50" s="2">
        <v>29</v>
      </c>
      <c r="B50" s="2"/>
      <c r="C50" s="2"/>
      <c r="D50" s="2"/>
      <c r="E50" s="2"/>
      <c r="F50" s="20"/>
      <c r="G50" s="29"/>
      <c r="H50" s="6"/>
      <c r="I50" s="2"/>
      <c r="J50" s="2"/>
      <c r="K50" s="2"/>
      <c r="L50" s="2"/>
      <c r="M50" s="2"/>
      <c r="N50" s="2"/>
      <c r="O50" s="10">
        <f t="shared" si="0"/>
        <v>29</v>
      </c>
      <c r="P50">
        <f t="shared" si="4"/>
        <v>29</v>
      </c>
      <c r="Q50">
        <f t="array" ref="Q50">IFERROR(INDEX($P:$P,SMALL(IF($P$22:$P$201&lt;&gt;"",ROW($P$22:$P$201)),ROW(A29))),"")</f>
        <v>29</v>
      </c>
      <c r="R50">
        <f t="shared" si="2"/>
        <v>29</v>
      </c>
      <c r="S50">
        <f t="array" ref="S50">IFERROR(INDEX($R:$R,SMALL(IF($R$22:$R$201&lt;&gt;"",ROW($R$22:$R$201)),ROW(A29))),"")</f>
        <v>29</v>
      </c>
      <c r="T50">
        <f t="shared" si="3"/>
        <v>29</v>
      </c>
      <c r="U50">
        <f t="array" ref="U50">IFERROR(INDEX($T:$T,SMALL(IF($T$22:$T$201&lt;&gt;"",ROW($T$22:$T$201)),ROW(A29))),"")</f>
        <v>29</v>
      </c>
    </row>
    <row r="51" spans="1:21">
      <c r="A51" s="17">
        <v>30</v>
      </c>
      <c r="B51" s="17"/>
      <c r="C51" s="17"/>
      <c r="D51" s="17"/>
      <c r="E51" s="17"/>
      <c r="F51" s="22"/>
      <c r="G51" s="30"/>
      <c r="H51" s="19"/>
      <c r="I51" s="17"/>
      <c r="J51" s="17"/>
      <c r="K51" s="17"/>
      <c r="L51" s="17"/>
      <c r="M51" s="17"/>
      <c r="N51" s="17"/>
      <c r="O51" s="10">
        <f t="shared" si="0"/>
        <v>30</v>
      </c>
      <c r="P51">
        <f t="shared" si="4"/>
        <v>30</v>
      </c>
      <c r="Q51">
        <f t="array" ref="Q51">IFERROR(INDEX($P:$P,SMALL(IF($P$22:$P$201&lt;&gt;"",ROW($P$22:$P$201)),ROW(A30))),"")</f>
        <v>30</v>
      </c>
      <c r="R51">
        <f t="shared" si="2"/>
        <v>30</v>
      </c>
      <c r="S51">
        <f t="array" ref="S51">IFERROR(INDEX($R:$R,SMALL(IF($R$22:$R$201&lt;&gt;"",ROW($R$22:$R$201)),ROW(A30))),"")</f>
        <v>30</v>
      </c>
      <c r="T51">
        <f t="shared" si="3"/>
        <v>30</v>
      </c>
      <c r="U51">
        <f t="array" ref="U51">IFERROR(INDEX($T:$T,SMALL(IF($T$22:$T$201&lt;&gt;"",ROW($T$22:$T$201)),ROW(A30))),"")</f>
        <v>30</v>
      </c>
    </row>
    <row r="52" spans="1:21">
      <c r="A52" s="2">
        <v>31</v>
      </c>
      <c r="B52" s="2"/>
      <c r="C52" s="2"/>
      <c r="D52" s="2"/>
      <c r="E52" s="2"/>
      <c r="F52" s="20"/>
      <c r="G52" s="29"/>
      <c r="H52" s="6"/>
      <c r="I52" s="2"/>
      <c r="J52" s="2"/>
      <c r="K52" s="2"/>
      <c r="L52" s="2"/>
      <c r="M52" s="2"/>
      <c r="N52" s="2"/>
      <c r="O52" s="10">
        <f t="shared" si="0"/>
        <v>31</v>
      </c>
      <c r="P52">
        <f t="shared" si="4"/>
        <v>31</v>
      </c>
      <c r="Q52">
        <f t="array" ref="Q52">IFERROR(INDEX($P:$P,SMALL(IF($P$22:$P$201&lt;&gt;"",ROW($P$22:$P$201)),ROW(A31))),"")</f>
        <v>31</v>
      </c>
      <c r="R52">
        <f t="shared" si="2"/>
        <v>31</v>
      </c>
      <c r="S52">
        <f t="array" ref="S52">IFERROR(INDEX($R:$R,SMALL(IF($R$22:$R$201&lt;&gt;"",ROW($R$22:$R$201)),ROW(A31))),"")</f>
        <v>31</v>
      </c>
      <c r="T52">
        <f t="shared" si="3"/>
        <v>31</v>
      </c>
      <c r="U52">
        <f t="array" ref="U52">IFERROR(INDEX($T:$T,SMALL(IF($T$22:$T$201&lt;&gt;"",ROW($T$22:$T$201)),ROW(A31))),"")</f>
        <v>31</v>
      </c>
    </row>
    <row r="53" spans="1:21">
      <c r="A53" s="17">
        <v>32</v>
      </c>
      <c r="B53" s="17"/>
      <c r="C53" s="17"/>
      <c r="D53" s="17"/>
      <c r="E53" s="17"/>
      <c r="F53" s="22"/>
      <c r="G53" s="30"/>
      <c r="H53" s="19"/>
      <c r="I53" s="17"/>
      <c r="J53" s="17"/>
      <c r="K53" s="17"/>
      <c r="L53" s="17"/>
      <c r="M53" s="17"/>
      <c r="N53" s="17"/>
      <c r="O53" s="10">
        <f t="shared" si="0"/>
        <v>32</v>
      </c>
      <c r="P53">
        <f t="shared" si="4"/>
        <v>32</v>
      </c>
      <c r="Q53">
        <f t="array" ref="Q53">IFERROR(INDEX($P:$P,SMALL(IF($P$22:$P$201&lt;&gt;"",ROW($P$22:$P$201)),ROW(A32))),"")</f>
        <v>32</v>
      </c>
      <c r="R53">
        <f t="shared" si="2"/>
        <v>32</v>
      </c>
      <c r="S53">
        <f t="array" ref="S53">IFERROR(INDEX($R:$R,SMALL(IF($R$22:$R$201&lt;&gt;"",ROW($R$22:$R$201)),ROW(A32))),"")</f>
        <v>32</v>
      </c>
      <c r="T53">
        <f t="shared" si="3"/>
        <v>32</v>
      </c>
      <c r="U53">
        <f t="array" ref="U53">IFERROR(INDEX($T:$T,SMALL(IF($T$22:$T$201&lt;&gt;"",ROW($T$22:$T$201)),ROW(A32))),"")</f>
        <v>32</v>
      </c>
    </row>
    <row r="54" spans="1:21">
      <c r="A54" s="2">
        <v>33</v>
      </c>
      <c r="B54" s="2"/>
      <c r="C54" s="2"/>
      <c r="D54" s="2"/>
      <c r="E54" s="2"/>
      <c r="F54" s="20"/>
      <c r="G54" s="29"/>
      <c r="H54" s="6"/>
      <c r="I54" s="2"/>
      <c r="J54" s="2"/>
      <c r="K54" s="2"/>
      <c r="L54" s="2"/>
      <c r="M54" s="2"/>
      <c r="N54" s="2"/>
      <c r="O54" s="10">
        <f t="shared" si="0"/>
        <v>33</v>
      </c>
      <c r="P54">
        <f t="shared" si="4"/>
        <v>33</v>
      </c>
      <c r="Q54">
        <f t="array" ref="Q54">IFERROR(INDEX($P:$P,SMALL(IF($P$22:$P$201&lt;&gt;"",ROW($P$22:$P$201)),ROW(A33))),"")</f>
        <v>33</v>
      </c>
      <c r="R54">
        <f t="shared" si="2"/>
        <v>33</v>
      </c>
      <c r="S54">
        <f t="array" ref="S54">IFERROR(INDEX($R:$R,SMALL(IF($R$22:$R$201&lt;&gt;"",ROW($R$22:$R$201)),ROW(A33))),"")</f>
        <v>33</v>
      </c>
      <c r="T54">
        <f t="shared" si="3"/>
        <v>33</v>
      </c>
      <c r="U54">
        <f t="array" ref="U54">IFERROR(INDEX($T:$T,SMALL(IF($T$22:$T$201&lt;&gt;"",ROW($T$22:$T$201)),ROW(A33))),"")</f>
        <v>33</v>
      </c>
    </row>
    <row r="55" spans="1:21">
      <c r="A55" s="17">
        <v>34</v>
      </c>
      <c r="B55" s="17"/>
      <c r="C55" s="17"/>
      <c r="D55" s="17"/>
      <c r="E55" s="17"/>
      <c r="F55" s="22"/>
      <c r="G55" s="30"/>
      <c r="H55" s="19"/>
      <c r="I55" s="17"/>
      <c r="J55" s="17"/>
      <c r="K55" s="17"/>
      <c r="L55" s="17"/>
      <c r="M55" s="17"/>
      <c r="N55" s="17"/>
      <c r="O55" s="10">
        <f t="shared" si="0"/>
        <v>34</v>
      </c>
      <c r="P55">
        <f t="shared" si="4"/>
        <v>34</v>
      </c>
      <c r="Q55">
        <f t="array" ref="Q55">IFERROR(INDEX($P:$P,SMALL(IF($P$22:$P$201&lt;&gt;"",ROW($P$22:$P$201)),ROW(A34))),"")</f>
        <v>34</v>
      </c>
      <c r="R55">
        <f t="shared" si="2"/>
        <v>34</v>
      </c>
      <c r="S55">
        <f t="array" ref="S55">IFERROR(INDEX($R:$R,SMALL(IF($R$22:$R$201&lt;&gt;"",ROW($R$22:$R$201)),ROW(A34))),"")</f>
        <v>34</v>
      </c>
      <c r="T55">
        <f t="shared" si="3"/>
        <v>34</v>
      </c>
      <c r="U55">
        <f t="array" ref="U55">IFERROR(INDEX($T:$T,SMALL(IF($T$22:$T$201&lt;&gt;"",ROW($T$22:$T$201)),ROW(A34))),"")</f>
        <v>34</v>
      </c>
    </row>
    <row r="56" spans="1:21">
      <c r="A56" s="2">
        <v>35</v>
      </c>
      <c r="B56" s="2"/>
      <c r="C56" s="2"/>
      <c r="D56" s="2"/>
      <c r="E56" s="2"/>
      <c r="F56" s="20"/>
      <c r="G56" s="29"/>
      <c r="H56" s="6"/>
      <c r="I56" s="2"/>
      <c r="J56" s="2"/>
      <c r="K56" s="2"/>
      <c r="L56" s="2"/>
      <c r="M56" s="2"/>
      <c r="N56" s="2"/>
      <c r="O56" s="10">
        <f t="shared" si="0"/>
        <v>35</v>
      </c>
      <c r="P56">
        <f t="shared" si="4"/>
        <v>35</v>
      </c>
      <c r="Q56">
        <f t="array" ref="Q56">IFERROR(INDEX($P:$P,SMALL(IF($P$22:$P$201&lt;&gt;"",ROW($P$22:$P$201)),ROW(A35))),"")</f>
        <v>35</v>
      </c>
      <c r="R56">
        <f t="shared" si="2"/>
        <v>35</v>
      </c>
      <c r="S56">
        <f t="array" ref="S56">IFERROR(INDEX($R:$R,SMALL(IF($R$22:$R$201&lt;&gt;"",ROW($R$22:$R$201)),ROW(A35))),"")</f>
        <v>35</v>
      </c>
      <c r="T56">
        <f t="shared" si="3"/>
        <v>35</v>
      </c>
      <c r="U56">
        <f t="array" ref="U56">IFERROR(INDEX($T:$T,SMALL(IF($T$22:$T$201&lt;&gt;"",ROW($T$22:$T$201)),ROW(A35))),"")</f>
        <v>35</v>
      </c>
    </row>
    <row r="57" spans="1:21">
      <c r="A57" s="17"/>
      <c r="B57" s="17"/>
      <c r="C57" s="17"/>
      <c r="D57" s="17"/>
      <c r="E57" s="17"/>
      <c r="F57" s="22"/>
      <c r="G57" s="30"/>
      <c r="H57" s="19"/>
      <c r="I57" s="17"/>
      <c r="J57" s="17"/>
      <c r="K57" s="17"/>
      <c r="L57" s="17"/>
      <c r="M57" s="17"/>
      <c r="N57" s="17"/>
      <c r="O57" s="10">
        <f t="shared" si="0"/>
        <v>36</v>
      </c>
      <c r="P57">
        <f t="shared" si="4"/>
        <v>36</v>
      </c>
      <c r="Q57">
        <f t="array" ref="Q57">IFERROR(INDEX($P:$P,SMALL(IF($P$22:$P$201&lt;&gt;"",ROW($P$22:$P$201)),ROW(A36))),"")</f>
        <v>36</v>
      </c>
      <c r="R57">
        <f t="shared" si="2"/>
        <v>36</v>
      </c>
      <c r="S57">
        <f t="array" ref="S57">IFERROR(INDEX($R:$R,SMALL(IF($R$22:$R$201&lt;&gt;"",ROW($R$22:$R$201)),ROW(A36))),"")</f>
        <v>36</v>
      </c>
      <c r="T57">
        <f t="shared" si="3"/>
        <v>36</v>
      </c>
      <c r="U57">
        <f t="array" ref="U57">IFERROR(INDEX($T:$T,SMALL(IF($T$22:$T$201&lt;&gt;"",ROW($T$22:$T$201)),ROW(A36))),"")</f>
        <v>36</v>
      </c>
    </row>
    <row r="58" spans="1:21">
      <c r="A58" s="2"/>
      <c r="B58" s="2"/>
      <c r="C58" s="2"/>
      <c r="D58" s="2"/>
      <c r="E58" s="2"/>
      <c r="F58" s="20"/>
      <c r="G58" s="29"/>
      <c r="H58" s="6"/>
      <c r="I58" s="2"/>
      <c r="J58" s="2"/>
      <c r="K58" s="2"/>
      <c r="L58" s="2"/>
      <c r="M58" s="2"/>
      <c r="N58" s="2"/>
      <c r="O58" s="10">
        <f t="shared" si="0"/>
        <v>37</v>
      </c>
      <c r="P58">
        <f t="shared" si="4"/>
        <v>37</v>
      </c>
      <c r="Q58">
        <f t="array" ref="Q58">IFERROR(INDEX($P:$P,SMALL(IF($P$22:$P$201&lt;&gt;"",ROW($P$22:$P$201)),ROW(A37))),"")</f>
        <v>37</v>
      </c>
      <c r="R58">
        <f t="shared" si="2"/>
        <v>37</v>
      </c>
      <c r="S58">
        <f t="array" ref="S58">IFERROR(INDEX($R:$R,SMALL(IF($R$22:$R$201&lt;&gt;"",ROW($R$22:$R$201)),ROW(A37))),"")</f>
        <v>37</v>
      </c>
      <c r="T58">
        <f t="shared" si="3"/>
        <v>37</v>
      </c>
      <c r="U58">
        <f t="array" ref="U58">IFERROR(INDEX($T:$T,SMALL(IF($T$22:$T$201&lt;&gt;"",ROW($T$22:$T$201)),ROW(A37))),"")</f>
        <v>37</v>
      </c>
    </row>
    <row r="59" spans="1:21">
      <c r="A59" s="17"/>
      <c r="B59" s="17"/>
      <c r="C59" s="17"/>
      <c r="D59" s="17"/>
      <c r="E59" s="17"/>
      <c r="F59" s="22"/>
      <c r="G59" s="30"/>
      <c r="H59" s="19"/>
      <c r="I59" s="17"/>
      <c r="J59" s="17"/>
      <c r="K59" s="17"/>
      <c r="L59" s="17"/>
      <c r="M59" s="17"/>
      <c r="N59" s="17"/>
      <c r="O59" s="10">
        <f t="shared" si="0"/>
        <v>38</v>
      </c>
      <c r="P59">
        <f t="shared" si="4"/>
        <v>38</v>
      </c>
      <c r="Q59">
        <f t="array" ref="Q59">IFERROR(INDEX($P:$P,SMALL(IF($P$22:$P$201&lt;&gt;"",ROW($P$22:$P$201)),ROW(A38))),"")</f>
        <v>38</v>
      </c>
      <c r="R59">
        <f t="shared" si="2"/>
        <v>38</v>
      </c>
      <c r="S59">
        <f t="array" ref="S59">IFERROR(INDEX($R:$R,SMALL(IF($R$22:$R$201&lt;&gt;"",ROW($R$22:$R$201)),ROW(A38))),"")</f>
        <v>38</v>
      </c>
      <c r="T59">
        <f t="shared" si="3"/>
        <v>38</v>
      </c>
      <c r="U59">
        <f t="array" ref="U59">IFERROR(INDEX($T:$T,SMALL(IF($T$22:$T$201&lt;&gt;"",ROW($T$22:$T$201)),ROW(A38))),"")</f>
        <v>38</v>
      </c>
    </row>
    <row r="60" spans="1:21">
      <c r="A60" s="2"/>
      <c r="B60" s="2"/>
      <c r="C60" s="2"/>
      <c r="D60" s="2"/>
      <c r="E60" s="2"/>
      <c r="F60" s="20"/>
      <c r="G60" s="29"/>
      <c r="H60" s="6"/>
      <c r="I60" s="2"/>
      <c r="J60" s="2"/>
      <c r="K60" s="2"/>
      <c r="L60" s="2"/>
      <c r="M60" s="2"/>
      <c r="N60" s="2"/>
      <c r="O60" s="10">
        <f t="shared" si="0"/>
        <v>39</v>
      </c>
      <c r="P60">
        <f t="shared" si="4"/>
        <v>39</v>
      </c>
      <c r="Q60">
        <f t="array" ref="Q60">IFERROR(INDEX($P:$P,SMALL(IF($P$22:$P$201&lt;&gt;"",ROW($P$22:$P$201)),ROW(A39))),"")</f>
        <v>39</v>
      </c>
      <c r="R60">
        <f t="shared" si="2"/>
        <v>39</v>
      </c>
      <c r="S60">
        <f t="array" ref="S60">IFERROR(INDEX($R:$R,SMALL(IF($R$22:$R$201&lt;&gt;"",ROW($R$22:$R$201)),ROW(A39))),"")</f>
        <v>39</v>
      </c>
      <c r="T60">
        <f t="shared" si="3"/>
        <v>39</v>
      </c>
      <c r="U60">
        <f t="array" ref="U60">IFERROR(INDEX($T:$T,SMALL(IF($T$22:$T$201&lt;&gt;"",ROW($T$22:$T$201)),ROW(A39))),"")</f>
        <v>39</v>
      </c>
    </row>
    <row r="61" spans="1:21">
      <c r="A61" s="17"/>
      <c r="B61" s="17"/>
      <c r="C61" s="17"/>
      <c r="D61" s="17"/>
      <c r="E61" s="17"/>
      <c r="F61" s="22"/>
      <c r="G61" s="30"/>
      <c r="H61" s="19"/>
      <c r="I61" s="17"/>
      <c r="J61" s="17"/>
      <c r="K61" s="17"/>
      <c r="L61" s="17"/>
      <c r="M61" s="17"/>
      <c r="N61" s="17"/>
      <c r="O61" s="10">
        <f t="shared" si="0"/>
        <v>40</v>
      </c>
      <c r="P61">
        <f t="shared" si="4"/>
        <v>40</v>
      </c>
      <c r="Q61">
        <f t="array" ref="Q61">IFERROR(INDEX($P:$P,SMALL(IF($P$22:$P$201&lt;&gt;"",ROW($P$22:$P$201)),ROW(A40))),"")</f>
        <v>40</v>
      </c>
      <c r="R61">
        <f t="shared" si="2"/>
        <v>40</v>
      </c>
      <c r="S61">
        <f t="array" ref="S61">IFERROR(INDEX($R:$R,SMALL(IF($R$22:$R$201&lt;&gt;"",ROW($R$22:$R$201)),ROW(A40))),"")</f>
        <v>40</v>
      </c>
      <c r="T61">
        <f t="shared" si="3"/>
        <v>40</v>
      </c>
      <c r="U61">
        <f t="array" ref="U61">IFERROR(INDEX($T:$T,SMALL(IF($T$22:$T$201&lt;&gt;"",ROW($T$22:$T$201)),ROW(A40))),"")</f>
        <v>40</v>
      </c>
    </row>
    <row r="62" spans="1:21">
      <c r="A62" s="2"/>
      <c r="B62" s="2"/>
      <c r="C62" s="2"/>
      <c r="D62" s="2"/>
      <c r="E62" s="2"/>
      <c r="F62" s="20"/>
      <c r="G62" s="29"/>
      <c r="H62" s="6"/>
      <c r="I62" s="2"/>
      <c r="J62" s="2"/>
      <c r="K62" s="2"/>
      <c r="L62" s="2"/>
      <c r="M62" s="2"/>
      <c r="N62" s="2"/>
      <c r="O62" s="10">
        <f t="shared" si="0"/>
        <v>41</v>
      </c>
      <c r="P62">
        <f t="shared" si="4"/>
        <v>41</v>
      </c>
      <c r="Q62">
        <f t="array" ref="Q62">IFERROR(INDEX($P:$P,SMALL(IF($P$22:$P$201&lt;&gt;"",ROW($P$22:$P$201)),ROW(A41))),"")</f>
        <v>41</v>
      </c>
      <c r="R62">
        <f t="shared" si="2"/>
        <v>41</v>
      </c>
      <c r="S62">
        <f t="array" ref="S62">IFERROR(INDEX($R:$R,SMALL(IF($R$22:$R$201&lt;&gt;"",ROW($R$22:$R$201)),ROW(A41))),"")</f>
        <v>41</v>
      </c>
      <c r="T62">
        <f t="shared" si="3"/>
        <v>41</v>
      </c>
      <c r="U62">
        <f t="array" ref="U62">IFERROR(INDEX($T:$T,SMALL(IF($T$22:$T$201&lt;&gt;"",ROW($T$22:$T$201)),ROW(A41))),"")</f>
        <v>41</v>
      </c>
    </row>
    <row r="63" spans="1:21">
      <c r="A63" s="17"/>
      <c r="B63" s="17"/>
      <c r="C63" s="17"/>
      <c r="D63" s="17"/>
      <c r="E63" s="17"/>
      <c r="F63" s="22"/>
      <c r="G63" s="30"/>
      <c r="H63" s="19"/>
      <c r="I63" s="17"/>
      <c r="J63" s="17"/>
      <c r="K63" s="17"/>
      <c r="L63" s="17"/>
      <c r="M63" s="17"/>
      <c r="N63" s="17"/>
      <c r="O63" s="10">
        <f t="shared" si="0"/>
        <v>42</v>
      </c>
      <c r="P63">
        <f t="shared" si="4"/>
        <v>42</v>
      </c>
      <c r="Q63">
        <f t="array" ref="Q63">IFERROR(INDEX($P:$P,SMALL(IF($P$22:$P$201&lt;&gt;"",ROW($P$22:$P$201)),ROW(A42))),"")</f>
        <v>42</v>
      </c>
      <c r="R63">
        <f t="shared" si="2"/>
        <v>42</v>
      </c>
      <c r="S63">
        <f t="array" ref="S63">IFERROR(INDEX($R:$R,SMALL(IF($R$22:$R$201&lt;&gt;"",ROW($R$22:$R$201)),ROW(A42))),"")</f>
        <v>42</v>
      </c>
      <c r="T63">
        <f t="shared" si="3"/>
        <v>42</v>
      </c>
      <c r="U63">
        <f t="array" ref="U63">IFERROR(INDEX($T:$T,SMALL(IF($T$22:$T$201&lt;&gt;"",ROW($T$22:$T$201)),ROW(A42))),"")</f>
        <v>42</v>
      </c>
    </row>
    <row r="64" spans="1:21">
      <c r="A64" s="2"/>
      <c r="B64" s="2"/>
      <c r="C64" s="2"/>
      <c r="D64" s="2"/>
      <c r="E64" s="2"/>
      <c r="F64" s="20"/>
      <c r="G64" s="29"/>
      <c r="H64" s="6"/>
      <c r="I64" s="2"/>
      <c r="J64" s="2"/>
      <c r="K64" s="2"/>
      <c r="L64" s="2"/>
      <c r="M64" s="2"/>
      <c r="N64" s="2"/>
      <c r="O64" s="10">
        <f t="shared" si="0"/>
        <v>43</v>
      </c>
      <c r="P64">
        <f t="shared" si="4"/>
        <v>43</v>
      </c>
      <c r="Q64">
        <f t="array" ref="Q64">IFERROR(INDEX($P:$P,SMALL(IF($P$22:$P$201&lt;&gt;"",ROW($P$22:$P$201)),ROW(A43))),"")</f>
        <v>43</v>
      </c>
      <c r="R64">
        <f t="shared" si="2"/>
        <v>43</v>
      </c>
      <c r="S64">
        <f t="array" ref="S64">IFERROR(INDEX($R:$R,SMALL(IF($R$22:$R$201&lt;&gt;"",ROW($R$22:$R$201)),ROW(A43))),"")</f>
        <v>43</v>
      </c>
      <c r="T64">
        <f t="shared" si="3"/>
        <v>43</v>
      </c>
      <c r="U64">
        <f t="array" ref="U64">IFERROR(INDEX($T:$T,SMALL(IF($T$22:$T$201&lt;&gt;"",ROW($T$22:$T$201)),ROW(A43))),"")</f>
        <v>43</v>
      </c>
    </row>
    <row r="65" spans="1:21">
      <c r="A65" s="17"/>
      <c r="B65" s="17"/>
      <c r="C65" s="17"/>
      <c r="D65" s="17"/>
      <c r="E65" s="17"/>
      <c r="F65" s="22"/>
      <c r="G65" s="30"/>
      <c r="H65" s="19"/>
      <c r="I65" s="17"/>
      <c r="J65" s="17"/>
      <c r="K65" s="17"/>
      <c r="L65" s="17"/>
      <c r="M65" s="17"/>
      <c r="N65" s="17"/>
      <c r="O65" s="10">
        <f t="shared" si="0"/>
        <v>44</v>
      </c>
      <c r="P65">
        <f t="shared" si="4"/>
        <v>44</v>
      </c>
      <c r="Q65">
        <f t="array" ref="Q65">IFERROR(INDEX($P:$P,SMALL(IF($P$22:$P$201&lt;&gt;"",ROW($P$22:$P$201)),ROW(A44))),"")</f>
        <v>44</v>
      </c>
      <c r="R65">
        <f t="shared" si="2"/>
        <v>44</v>
      </c>
      <c r="S65">
        <f t="array" ref="S65">IFERROR(INDEX($R:$R,SMALL(IF($R$22:$R$201&lt;&gt;"",ROW($R$22:$R$201)),ROW(A44))),"")</f>
        <v>44</v>
      </c>
      <c r="T65">
        <f t="shared" si="3"/>
        <v>44</v>
      </c>
      <c r="U65">
        <f t="array" ref="U65">IFERROR(INDEX($T:$T,SMALL(IF($T$22:$T$201&lt;&gt;"",ROW($T$22:$T$201)),ROW(A44))),"")</f>
        <v>44</v>
      </c>
    </row>
    <row r="66" spans="1:21">
      <c r="A66" s="2"/>
      <c r="B66" s="2"/>
      <c r="C66" s="2"/>
      <c r="D66" s="2"/>
      <c r="E66" s="2"/>
      <c r="F66" s="20"/>
      <c r="G66" s="29"/>
      <c r="H66" s="6"/>
      <c r="I66" s="2"/>
      <c r="J66" s="2"/>
      <c r="K66" s="2"/>
      <c r="L66" s="2"/>
      <c r="M66" s="2"/>
      <c r="N66" s="2"/>
      <c r="O66" s="10">
        <f t="shared" si="0"/>
        <v>45</v>
      </c>
      <c r="P66">
        <f t="shared" si="4"/>
        <v>45</v>
      </c>
      <c r="Q66">
        <f t="array" ref="Q66">IFERROR(INDEX($P:$P,SMALL(IF($P$22:$P$201&lt;&gt;"",ROW($P$22:$P$201)),ROW(A45))),"")</f>
        <v>45</v>
      </c>
      <c r="R66">
        <f t="shared" si="2"/>
        <v>45</v>
      </c>
      <c r="S66">
        <f t="array" ref="S66">IFERROR(INDEX($R:$R,SMALL(IF($R$22:$R$201&lt;&gt;"",ROW($R$22:$R$201)),ROW(A45))),"")</f>
        <v>45</v>
      </c>
      <c r="T66">
        <f t="shared" si="3"/>
        <v>45</v>
      </c>
      <c r="U66">
        <f t="array" ref="U66">IFERROR(INDEX($T:$T,SMALL(IF($T$22:$T$201&lt;&gt;"",ROW($T$22:$T$201)),ROW(A45))),"")</f>
        <v>45</v>
      </c>
    </row>
    <row r="67" spans="1:21">
      <c r="A67" s="17"/>
      <c r="B67" s="17"/>
      <c r="C67" s="17"/>
      <c r="D67" s="17"/>
      <c r="E67" s="17"/>
      <c r="F67" s="22"/>
      <c r="G67" s="30"/>
      <c r="H67" s="19"/>
      <c r="I67" s="17"/>
      <c r="J67" s="17"/>
      <c r="K67" s="17"/>
      <c r="L67" s="17"/>
      <c r="M67" s="17"/>
      <c r="N67" s="17"/>
      <c r="O67" s="10">
        <f t="shared" si="0"/>
        <v>46</v>
      </c>
      <c r="P67">
        <f t="shared" ref="P67:P110" si="5">IF(L67="",O67,"")</f>
        <v>46</v>
      </c>
      <c r="Q67">
        <f t="array" ref="Q67">IFERROR(INDEX($P:$P,SMALL(IF($P$22:$P$201&lt;&gt;"",ROW($P$22:$P$201)),ROW(A46))),"")</f>
        <v>46</v>
      </c>
      <c r="R67">
        <f t="shared" si="2"/>
        <v>46</v>
      </c>
      <c r="S67">
        <f t="array" ref="S67">IFERROR(INDEX($R:$R,SMALL(IF($R$22:$R$201&lt;&gt;"",ROW($R$22:$R$201)),ROW(A46))),"")</f>
        <v>46</v>
      </c>
      <c r="T67">
        <f t="shared" si="3"/>
        <v>46</v>
      </c>
      <c r="U67">
        <f t="array" ref="U67">IFERROR(INDEX($T:$T,SMALL(IF($T$22:$T$201&lt;&gt;"",ROW($T$22:$T$201)),ROW(A46))),"")</f>
        <v>46</v>
      </c>
    </row>
    <row r="68" spans="1:21">
      <c r="A68" s="2">
        <v>47</v>
      </c>
      <c r="B68" s="2"/>
      <c r="C68" s="2"/>
      <c r="D68" s="2"/>
      <c r="E68" s="2"/>
      <c r="F68" s="20"/>
      <c r="G68" s="29"/>
      <c r="H68" s="6"/>
      <c r="I68" s="2"/>
      <c r="J68" s="2"/>
      <c r="K68" s="2"/>
      <c r="L68" s="2"/>
      <c r="M68" s="2"/>
      <c r="N68" s="2"/>
      <c r="O68" s="10">
        <f t="shared" si="0"/>
        <v>47</v>
      </c>
      <c r="P68">
        <f t="shared" si="5"/>
        <v>47</v>
      </c>
      <c r="Q68">
        <f t="array" ref="Q68">IFERROR(INDEX($P:$P,SMALL(IF($P$22:$P$201&lt;&gt;"",ROW($P$22:$P$201)),ROW(A47))),"")</f>
        <v>47</v>
      </c>
      <c r="R68">
        <f t="shared" si="2"/>
        <v>47</v>
      </c>
      <c r="S68">
        <f t="array" ref="S68">IFERROR(INDEX($R:$R,SMALL(IF($R$22:$R$201&lt;&gt;"",ROW($R$22:$R$201)),ROW(A47))),"")</f>
        <v>47</v>
      </c>
      <c r="T68">
        <f t="shared" si="3"/>
        <v>47</v>
      </c>
      <c r="U68">
        <f t="array" ref="U68">IFERROR(INDEX($T:$T,SMALL(IF($T$22:$T$201&lt;&gt;"",ROW($T$22:$T$201)),ROW(A47))),"")</f>
        <v>47</v>
      </c>
    </row>
    <row r="69" spans="1:21">
      <c r="A69" s="17">
        <v>48</v>
      </c>
      <c r="B69" s="17"/>
      <c r="C69" s="17"/>
      <c r="D69" s="17"/>
      <c r="E69" s="17"/>
      <c r="F69" s="22"/>
      <c r="G69" s="30"/>
      <c r="H69" s="19"/>
      <c r="I69" s="17"/>
      <c r="J69" s="17"/>
      <c r="K69" s="17"/>
      <c r="L69" s="17"/>
      <c r="M69" s="17"/>
      <c r="N69" s="17"/>
      <c r="O69" s="10">
        <f t="shared" si="0"/>
        <v>48</v>
      </c>
      <c r="P69">
        <f t="shared" si="5"/>
        <v>48</v>
      </c>
      <c r="Q69">
        <f t="array" ref="Q69">IFERROR(INDEX($P:$P,SMALL(IF($P$22:$P$201&lt;&gt;"",ROW($P$22:$P$201)),ROW(A48))),"")</f>
        <v>48</v>
      </c>
      <c r="R69">
        <f t="shared" si="2"/>
        <v>48</v>
      </c>
      <c r="S69">
        <f t="array" ref="S69">IFERROR(INDEX($R:$R,SMALL(IF($R$22:$R$201&lt;&gt;"",ROW($R$22:$R$201)),ROW(A48))),"")</f>
        <v>48</v>
      </c>
      <c r="T69">
        <f t="shared" si="3"/>
        <v>48</v>
      </c>
      <c r="U69">
        <f t="array" ref="U69">IFERROR(INDEX($T:$T,SMALL(IF($T$22:$T$201&lt;&gt;"",ROW($T$22:$T$201)),ROW(A48))),"")</f>
        <v>48</v>
      </c>
    </row>
    <row r="70" spans="1:21">
      <c r="A70" s="2">
        <v>49</v>
      </c>
      <c r="B70" s="2"/>
      <c r="C70" s="2"/>
      <c r="D70" s="2"/>
      <c r="E70" s="2"/>
      <c r="F70" s="20"/>
      <c r="G70" s="29"/>
      <c r="H70" s="6"/>
      <c r="I70" s="2"/>
      <c r="J70" s="2"/>
      <c r="K70" s="2"/>
      <c r="L70" s="2"/>
      <c r="M70" s="2"/>
      <c r="N70" s="2"/>
      <c r="O70" s="10">
        <f t="shared" si="0"/>
        <v>49</v>
      </c>
      <c r="P70">
        <f t="shared" si="5"/>
        <v>49</v>
      </c>
      <c r="Q70">
        <f t="array" ref="Q70">IFERROR(INDEX($P:$P,SMALL(IF($P$22:$P$201&lt;&gt;"",ROW($P$22:$P$201)),ROW(A49))),"")</f>
        <v>49</v>
      </c>
      <c r="R70">
        <f t="shared" si="2"/>
        <v>49</v>
      </c>
      <c r="S70">
        <f t="array" ref="S70">IFERROR(INDEX($R:$R,SMALL(IF($R$22:$R$201&lt;&gt;"",ROW($R$22:$R$201)),ROW(A49))),"")</f>
        <v>49</v>
      </c>
      <c r="T70">
        <f t="shared" si="3"/>
        <v>49</v>
      </c>
      <c r="U70">
        <f t="array" ref="U70">IFERROR(INDEX($T:$T,SMALL(IF($T$22:$T$201&lt;&gt;"",ROW($T$22:$T$201)),ROW(A49))),"")</f>
        <v>49</v>
      </c>
    </row>
    <row r="71" spans="1:21">
      <c r="A71" s="17">
        <v>50</v>
      </c>
      <c r="B71" s="17"/>
      <c r="C71" s="17"/>
      <c r="D71" s="17"/>
      <c r="E71" s="17"/>
      <c r="F71" s="22"/>
      <c r="G71" s="30"/>
      <c r="H71" s="19"/>
      <c r="I71" s="17"/>
      <c r="J71" s="17"/>
      <c r="K71" s="17"/>
      <c r="L71" s="17"/>
      <c r="M71" s="17"/>
      <c r="N71" s="17"/>
      <c r="O71" s="10">
        <f t="shared" si="0"/>
        <v>50</v>
      </c>
      <c r="P71">
        <f t="shared" si="5"/>
        <v>50</v>
      </c>
      <c r="Q71">
        <f t="array" ref="Q71">IFERROR(INDEX($P:$P,SMALL(IF($P$22:$P$201&lt;&gt;"",ROW($P$22:$P$201)),ROW(A50))),"")</f>
        <v>50</v>
      </c>
      <c r="R71">
        <f t="shared" si="2"/>
        <v>50</v>
      </c>
      <c r="S71">
        <f t="array" ref="S71">IFERROR(INDEX($R:$R,SMALL(IF($R$22:$R$201&lt;&gt;"",ROW($R$22:$R$201)),ROW(A50))),"")</f>
        <v>50</v>
      </c>
      <c r="T71">
        <f t="shared" si="3"/>
        <v>50</v>
      </c>
      <c r="U71">
        <f t="array" ref="U71">IFERROR(INDEX($T:$T,SMALL(IF($T$22:$T$201&lt;&gt;"",ROW($T$22:$T$201)),ROW(A50))),"")</f>
        <v>50</v>
      </c>
    </row>
    <row r="72" spans="1:21">
      <c r="A72" s="2">
        <v>51</v>
      </c>
      <c r="B72" s="2"/>
      <c r="C72" s="2"/>
      <c r="D72" s="2"/>
      <c r="E72" s="2"/>
      <c r="F72" s="20"/>
      <c r="G72" s="29"/>
      <c r="H72" s="6"/>
      <c r="I72" s="2"/>
      <c r="J72" s="2"/>
      <c r="K72" s="2"/>
      <c r="L72" s="2"/>
      <c r="M72" s="2"/>
      <c r="N72" s="2"/>
      <c r="O72" s="10">
        <f t="shared" si="0"/>
        <v>51</v>
      </c>
      <c r="P72">
        <f t="shared" si="5"/>
        <v>51</v>
      </c>
      <c r="Q72">
        <f t="array" ref="Q72">IFERROR(INDEX($P:$P,SMALL(IF($P$22:$P$201&lt;&gt;"",ROW($P$22:$P$201)),ROW(A51))),"")</f>
        <v>51</v>
      </c>
      <c r="R72">
        <f t="shared" si="2"/>
        <v>51</v>
      </c>
      <c r="S72">
        <f t="array" ref="S72">IFERROR(INDEX($R:$R,SMALL(IF($R$22:$R$201&lt;&gt;"",ROW($R$22:$R$201)),ROW(A51))),"")</f>
        <v>51</v>
      </c>
      <c r="T72">
        <f t="shared" si="3"/>
        <v>51</v>
      </c>
      <c r="U72">
        <f t="array" ref="U72">IFERROR(INDEX($T:$T,SMALL(IF($T$22:$T$201&lt;&gt;"",ROW($T$22:$T$201)),ROW(A51))),"")</f>
        <v>51</v>
      </c>
    </row>
    <row r="73" spans="1:21">
      <c r="A73" s="17">
        <v>52</v>
      </c>
      <c r="B73" s="17"/>
      <c r="C73" s="17"/>
      <c r="D73" s="17"/>
      <c r="E73" s="17"/>
      <c r="F73" s="22"/>
      <c r="G73" s="30"/>
      <c r="H73" s="19"/>
      <c r="I73" s="17"/>
      <c r="J73" s="17"/>
      <c r="K73" s="17"/>
      <c r="L73" s="17"/>
      <c r="M73" s="17"/>
      <c r="N73" s="17"/>
      <c r="O73" s="10">
        <f t="shared" si="0"/>
        <v>52</v>
      </c>
      <c r="P73">
        <f t="shared" si="5"/>
        <v>52</v>
      </c>
      <c r="Q73">
        <f t="array" ref="Q73">IFERROR(INDEX($P:$P,SMALL(IF($P$22:$P$201&lt;&gt;"",ROW($P$22:$P$201)),ROW(A52))),"")</f>
        <v>52</v>
      </c>
      <c r="R73">
        <f t="shared" si="2"/>
        <v>52</v>
      </c>
      <c r="S73">
        <f t="array" ref="S73">IFERROR(INDEX($R:$R,SMALL(IF($R$22:$R$201&lt;&gt;"",ROW($R$22:$R$201)),ROW(A52))),"")</f>
        <v>52</v>
      </c>
      <c r="T73">
        <f t="shared" si="3"/>
        <v>52</v>
      </c>
      <c r="U73">
        <f t="array" ref="U73">IFERROR(INDEX($T:$T,SMALL(IF($T$22:$T$201&lt;&gt;"",ROW($T$22:$T$201)),ROW(A52))),"")</f>
        <v>52</v>
      </c>
    </row>
    <row r="74" spans="1:21">
      <c r="A74" s="2">
        <v>53</v>
      </c>
      <c r="B74" s="2"/>
      <c r="C74" s="2"/>
      <c r="D74" s="2"/>
      <c r="E74" s="2"/>
      <c r="F74" s="20"/>
      <c r="G74" s="29"/>
      <c r="H74" s="6"/>
      <c r="I74" s="2"/>
      <c r="J74" s="2"/>
      <c r="K74" s="2"/>
      <c r="L74" s="2"/>
      <c r="M74" s="2"/>
      <c r="N74" s="2"/>
      <c r="O74" s="10">
        <f t="shared" si="0"/>
        <v>53</v>
      </c>
      <c r="P74">
        <f t="shared" si="5"/>
        <v>53</v>
      </c>
      <c r="Q74">
        <f t="array" ref="Q74">IFERROR(INDEX($P:$P,SMALL(IF($P$22:$P$201&lt;&gt;"",ROW($P$22:$P$201)),ROW(A53))),"")</f>
        <v>53</v>
      </c>
      <c r="R74">
        <f t="shared" si="2"/>
        <v>53</v>
      </c>
      <c r="S74">
        <f t="array" ref="S74">IFERROR(INDEX($R:$R,SMALL(IF($R$22:$R$201&lt;&gt;"",ROW($R$22:$R$201)),ROW(A53))),"")</f>
        <v>53</v>
      </c>
      <c r="T74">
        <f t="shared" si="3"/>
        <v>53</v>
      </c>
      <c r="U74">
        <f t="array" ref="U74">IFERROR(INDEX($T:$T,SMALL(IF($T$22:$T$201&lt;&gt;"",ROW($T$22:$T$201)),ROW(A53))),"")</f>
        <v>53</v>
      </c>
    </row>
    <row r="75" spans="1:21">
      <c r="A75" s="17">
        <v>54</v>
      </c>
      <c r="B75" s="17"/>
      <c r="C75" s="17"/>
      <c r="D75" s="17"/>
      <c r="E75" s="17"/>
      <c r="F75" s="22"/>
      <c r="G75" s="30"/>
      <c r="H75" s="19"/>
      <c r="I75" s="17"/>
      <c r="J75" s="17"/>
      <c r="K75" s="17"/>
      <c r="L75" s="17"/>
      <c r="M75" s="17"/>
      <c r="N75" s="17"/>
      <c r="O75" s="10">
        <f t="shared" si="0"/>
        <v>54</v>
      </c>
      <c r="P75">
        <f t="shared" si="5"/>
        <v>54</v>
      </c>
      <c r="Q75">
        <f t="array" ref="Q75">IFERROR(INDEX($P:$P,SMALL(IF($P$22:$P$201&lt;&gt;"",ROW($P$22:$P$201)),ROW(A54))),"")</f>
        <v>54</v>
      </c>
      <c r="R75">
        <f t="shared" si="2"/>
        <v>54</v>
      </c>
      <c r="S75">
        <f t="array" ref="S75">IFERROR(INDEX($R:$R,SMALL(IF($R$22:$R$201&lt;&gt;"",ROW($R$22:$R$201)),ROW(A54))),"")</f>
        <v>54</v>
      </c>
      <c r="T75">
        <f t="shared" si="3"/>
        <v>54</v>
      </c>
      <c r="U75">
        <f t="array" ref="U75">IFERROR(INDEX($T:$T,SMALL(IF($T$22:$T$201&lt;&gt;"",ROW($T$22:$T$201)),ROW(A54))),"")</f>
        <v>54</v>
      </c>
    </row>
    <row r="76" spans="1:21">
      <c r="A76" s="2">
        <v>55</v>
      </c>
      <c r="B76" s="2"/>
      <c r="C76" s="2"/>
      <c r="D76" s="2"/>
      <c r="E76" s="2"/>
      <c r="F76" s="20"/>
      <c r="G76" s="29"/>
      <c r="H76" s="6"/>
      <c r="I76" s="2"/>
      <c r="J76" s="2"/>
      <c r="K76" s="2"/>
      <c r="L76" s="2"/>
      <c r="M76" s="2"/>
      <c r="N76" s="2"/>
      <c r="O76" s="10">
        <f t="shared" si="0"/>
        <v>55</v>
      </c>
      <c r="P76">
        <f t="shared" si="5"/>
        <v>55</v>
      </c>
      <c r="Q76">
        <f t="array" ref="Q76">IFERROR(INDEX($P:$P,SMALL(IF($P$22:$P$201&lt;&gt;"",ROW($P$22:$P$201)),ROW(A55))),"")</f>
        <v>55</v>
      </c>
      <c r="R76">
        <f t="shared" si="2"/>
        <v>55</v>
      </c>
      <c r="S76">
        <f t="array" ref="S76">IFERROR(INDEX($R:$R,SMALL(IF($R$22:$R$201&lt;&gt;"",ROW($R$22:$R$201)),ROW(A55))),"")</f>
        <v>55</v>
      </c>
      <c r="T76">
        <f t="shared" si="3"/>
        <v>55</v>
      </c>
      <c r="U76">
        <f t="array" ref="U76">IFERROR(INDEX($T:$T,SMALL(IF($T$22:$T$201&lt;&gt;"",ROW($T$22:$T$201)),ROW(A55))),"")</f>
        <v>55</v>
      </c>
    </row>
    <row r="77" spans="1:21">
      <c r="A77" s="17">
        <v>56</v>
      </c>
      <c r="B77" s="17"/>
      <c r="C77" s="17"/>
      <c r="D77" s="17"/>
      <c r="E77" s="17"/>
      <c r="F77" s="22"/>
      <c r="G77" s="30"/>
      <c r="H77" s="19"/>
      <c r="I77" s="17"/>
      <c r="J77" s="17"/>
      <c r="K77" s="17"/>
      <c r="L77" s="17"/>
      <c r="M77" s="17"/>
      <c r="N77" s="17"/>
      <c r="O77" s="10">
        <f t="shared" si="0"/>
        <v>56</v>
      </c>
      <c r="P77">
        <f t="shared" si="5"/>
        <v>56</v>
      </c>
      <c r="Q77">
        <f t="array" ref="Q77">IFERROR(INDEX($P:$P,SMALL(IF($P$22:$P$201&lt;&gt;"",ROW($P$22:$P$201)),ROW(A56))),"")</f>
        <v>56</v>
      </c>
      <c r="R77">
        <f t="shared" si="2"/>
        <v>56</v>
      </c>
      <c r="S77">
        <f t="array" ref="S77">IFERROR(INDEX($R:$R,SMALL(IF($R$22:$R$201&lt;&gt;"",ROW($R$22:$R$201)),ROW(A56))),"")</f>
        <v>56</v>
      </c>
      <c r="T77">
        <f t="shared" si="3"/>
        <v>56</v>
      </c>
      <c r="U77">
        <f t="array" ref="U77">IFERROR(INDEX($T:$T,SMALL(IF($T$22:$T$201&lt;&gt;"",ROW($T$22:$T$201)),ROW(A56))),"")</f>
        <v>56</v>
      </c>
    </row>
    <row r="78" spans="1:21">
      <c r="A78" s="2">
        <v>57</v>
      </c>
      <c r="B78" s="2"/>
      <c r="C78" s="2"/>
      <c r="D78" s="2"/>
      <c r="E78" s="2"/>
      <c r="F78" s="20"/>
      <c r="G78" s="29"/>
      <c r="H78" s="6"/>
      <c r="I78" s="2"/>
      <c r="J78" s="2"/>
      <c r="K78" s="2"/>
      <c r="L78" s="2"/>
      <c r="M78" s="2"/>
      <c r="N78" s="2"/>
      <c r="O78" s="10">
        <f t="shared" si="0"/>
        <v>57</v>
      </c>
      <c r="P78">
        <f t="shared" si="5"/>
        <v>57</v>
      </c>
      <c r="Q78">
        <f t="array" ref="Q78">IFERROR(INDEX($P:$P,SMALL(IF($P$22:$P$201&lt;&gt;"",ROW($P$22:$P$201)),ROW(A57))),"")</f>
        <v>57</v>
      </c>
      <c r="R78">
        <f t="shared" si="2"/>
        <v>57</v>
      </c>
      <c r="S78">
        <f t="array" ref="S78">IFERROR(INDEX($R:$R,SMALL(IF($R$22:$R$201&lt;&gt;"",ROW($R$22:$R$201)),ROW(A57))),"")</f>
        <v>57</v>
      </c>
      <c r="T78">
        <f t="shared" si="3"/>
        <v>57</v>
      </c>
      <c r="U78">
        <f t="array" ref="U78">IFERROR(INDEX($T:$T,SMALL(IF($T$22:$T$201&lt;&gt;"",ROW($T$22:$T$201)),ROW(A57))),"")</f>
        <v>57</v>
      </c>
    </row>
    <row r="79" spans="1:21">
      <c r="A79" s="17">
        <v>58</v>
      </c>
      <c r="B79" s="17"/>
      <c r="C79" s="17"/>
      <c r="D79" s="17"/>
      <c r="E79" s="17"/>
      <c r="F79" s="22"/>
      <c r="G79" s="30"/>
      <c r="H79" s="19"/>
      <c r="I79" s="17"/>
      <c r="J79" s="17"/>
      <c r="K79" s="17"/>
      <c r="L79" s="17"/>
      <c r="M79" s="17"/>
      <c r="N79" s="17"/>
      <c r="O79" s="10">
        <f t="shared" si="0"/>
        <v>58</v>
      </c>
      <c r="P79">
        <f t="shared" si="5"/>
        <v>58</v>
      </c>
      <c r="Q79">
        <f t="array" ref="Q79">IFERROR(INDEX($P:$P,SMALL(IF($P$22:$P$201&lt;&gt;"",ROW($P$22:$P$201)),ROW(A58))),"")</f>
        <v>58</v>
      </c>
      <c r="R79">
        <f t="shared" si="2"/>
        <v>58</v>
      </c>
      <c r="S79">
        <f t="array" ref="S79">IFERROR(INDEX($R:$R,SMALL(IF($R$22:$R$201&lt;&gt;"",ROW($R$22:$R$201)),ROW(A58))),"")</f>
        <v>58</v>
      </c>
      <c r="T79">
        <f t="shared" si="3"/>
        <v>58</v>
      </c>
      <c r="U79">
        <f t="array" ref="U79">IFERROR(INDEX($T:$T,SMALL(IF($T$22:$T$201&lt;&gt;"",ROW($T$22:$T$201)),ROW(A58))),"")</f>
        <v>58</v>
      </c>
    </row>
    <row r="80" spans="1:21">
      <c r="A80" s="2">
        <v>59</v>
      </c>
      <c r="B80" s="2"/>
      <c r="C80" s="2"/>
      <c r="D80" s="2"/>
      <c r="E80" s="2"/>
      <c r="F80" s="20"/>
      <c r="G80" s="29"/>
      <c r="H80" s="6"/>
      <c r="I80" s="2"/>
      <c r="J80" s="2"/>
      <c r="K80" s="2"/>
      <c r="L80" s="2"/>
      <c r="M80" s="2"/>
      <c r="N80" s="2"/>
      <c r="O80" s="10">
        <f t="shared" si="0"/>
        <v>59</v>
      </c>
      <c r="P80">
        <f t="shared" si="5"/>
        <v>59</v>
      </c>
      <c r="Q80">
        <f t="array" ref="Q80">IFERROR(INDEX($P:$P,SMALL(IF($P$22:$P$201&lt;&gt;"",ROW($P$22:$P$201)),ROW(A59))),"")</f>
        <v>59</v>
      </c>
      <c r="R80">
        <f t="shared" si="2"/>
        <v>59</v>
      </c>
      <c r="S80">
        <f t="array" ref="S80">IFERROR(INDEX($R:$R,SMALL(IF($R$22:$R$201&lt;&gt;"",ROW($R$22:$R$201)),ROW(A59))),"")</f>
        <v>59</v>
      </c>
      <c r="T80">
        <f t="shared" si="3"/>
        <v>59</v>
      </c>
      <c r="U80">
        <f t="array" ref="U80">IFERROR(INDEX($T:$T,SMALL(IF($T$22:$T$201&lt;&gt;"",ROW($T$22:$T$201)),ROW(A59))),"")</f>
        <v>59</v>
      </c>
    </row>
    <row r="81" spans="1:21">
      <c r="A81" s="17">
        <v>60</v>
      </c>
      <c r="B81" s="17"/>
      <c r="C81" s="17"/>
      <c r="D81" s="17"/>
      <c r="E81" s="17"/>
      <c r="F81" s="22"/>
      <c r="G81" s="30"/>
      <c r="H81" s="19"/>
      <c r="I81" s="17"/>
      <c r="J81" s="17"/>
      <c r="K81" s="17"/>
      <c r="L81" s="17"/>
      <c r="M81" s="17"/>
      <c r="N81" s="17"/>
      <c r="O81" s="10">
        <f t="shared" si="0"/>
        <v>60</v>
      </c>
      <c r="P81">
        <f t="shared" si="5"/>
        <v>60</v>
      </c>
      <c r="Q81">
        <f t="array" ref="Q81">IFERROR(INDEX($P:$P,SMALL(IF($P$22:$P$201&lt;&gt;"",ROW($P$22:$P$201)),ROW(A60))),"")</f>
        <v>60</v>
      </c>
      <c r="R81">
        <f t="shared" si="2"/>
        <v>60</v>
      </c>
      <c r="S81">
        <f t="array" ref="S81">IFERROR(INDEX($R:$R,SMALL(IF($R$22:$R$201&lt;&gt;"",ROW($R$22:$R$201)),ROW(A60))),"")</f>
        <v>60</v>
      </c>
      <c r="T81">
        <f t="shared" si="3"/>
        <v>60</v>
      </c>
      <c r="U81">
        <f t="array" ref="U81">IFERROR(INDEX($T:$T,SMALL(IF($T$22:$T$201&lt;&gt;"",ROW($T$22:$T$201)),ROW(A60))),"")</f>
        <v>60</v>
      </c>
    </row>
    <row r="82" spans="1:21">
      <c r="A82" s="2">
        <v>61</v>
      </c>
      <c r="B82" s="2"/>
      <c r="C82" s="2"/>
      <c r="D82" s="2"/>
      <c r="E82" s="2"/>
      <c r="F82" s="20"/>
      <c r="G82" s="29"/>
      <c r="H82" s="6"/>
      <c r="I82" s="2"/>
      <c r="J82" s="2"/>
      <c r="K82" s="2"/>
      <c r="L82" s="2"/>
      <c r="M82" s="2"/>
      <c r="N82" s="2"/>
      <c r="O82" s="10">
        <f t="shared" si="0"/>
        <v>61</v>
      </c>
      <c r="P82">
        <f t="shared" si="5"/>
        <v>61</v>
      </c>
      <c r="Q82">
        <f t="array" ref="Q82">IFERROR(INDEX($P:$P,SMALL(IF($P$22:$P$201&lt;&gt;"",ROW($P$22:$P$201)),ROW(A61))),"")</f>
        <v>61</v>
      </c>
      <c r="R82">
        <f t="shared" si="2"/>
        <v>61</v>
      </c>
      <c r="S82">
        <f t="array" ref="S82">IFERROR(INDEX($R:$R,SMALL(IF($R$22:$R$201&lt;&gt;"",ROW($R$22:$R$201)),ROW(A61))),"")</f>
        <v>61</v>
      </c>
      <c r="T82">
        <f t="shared" si="3"/>
        <v>61</v>
      </c>
      <c r="U82">
        <f t="array" ref="U82">IFERROR(INDEX($T:$T,SMALL(IF($T$22:$T$201&lt;&gt;"",ROW($T$22:$T$201)),ROW(A61))),"")</f>
        <v>61</v>
      </c>
    </row>
    <row r="83" spans="1:21">
      <c r="A83" s="17">
        <v>62</v>
      </c>
      <c r="B83" s="17"/>
      <c r="C83" s="17"/>
      <c r="D83" s="17"/>
      <c r="E83" s="17"/>
      <c r="F83" s="22"/>
      <c r="G83" s="30"/>
      <c r="H83" s="19"/>
      <c r="I83" s="17"/>
      <c r="J83" s="17"/>
      <c r="K83" s="17"/>
      <c r="L83" s="17"/>
      <c r="M83" s="17"/>
      <c r="N83" s="17"/>
      <c r="O83" s="10">
        <f t="shared" si="0"/>
        <v>62</v>
      </c>
      <c r="P83">
        <f t="shared" si="5"/>
        <v>62</v>
      </c>
      <c r="Q83">
        <f t="array" ref="Q83">IFERROR(INDEX($P:$P,SMALL(IF($P$22:$P$201&lt;&gt;"",ROW($P$22:$P$201)),ROW(A62))),"")</f>
        <v>62</v>
      </c>
      <c r="R83">
        <f t="shared" si="2"/>
        <v>62</v>
      </c>
      <c r="S83">
        <f t="array" ref="S83">IFERROR(INDEX($R:$R,SMALL(IF($R$22:$R$201&lt;&gt;"",ROW($R$22:$R$201)),ROW(A62))),"")</f>
        <v>62</v>
      </c>
      <c r="T83">
        <f t="shared" si="3"/>
        <v>62</v>
      </c>
      <c r="U83">
        <f t="array" ref="U83">IFERROR(INDEX($T:$T,SMALL(IF($T$22:$T$201&lt;&gt;"",ROW($T$22:$T$201)),ROW(A62))),"")</f>
        <v>62</v>
      </c>
    </row>
    <row r="84" spans="1:21">
      <c r="A84" s="2">
        <v>63</v>
      </c>
      <c r="B84" s="2"/>
      <c r="C84" s="2"/>
      <c r="D84" s="2"/>
      <c r="E84" s="2"/>
      <c r="F84" s="20"/>
      <c r="G84" s="29"/>
      <c r="H84" s="6"/>
      <c r="I84" s="2"/>
      <c r="J84" s="2"/>
      <c r="K84" s="2"/>
      <c r="L84" s="2"/>
      <c r="M84" s="2"/>
      <c r="N84" s="2"/>
      <c r="O84" s="10">
        <f t="shared" si="0"/>
        <v>63</v>
      </c>
      <c r="P84">
        <f t="shared" si="5"/>
        <v>63</v>
      </c>
      <c r="Q84">
        <f t="array" ref="Q84">IFERROR(INDEX($P:$P,SMALL(IF($P$22:$P$201&lt;&gt;"",ROW($P$22:$P$201)),ROW(A63))),"")</f>
        <v>63</v>
      </c>
      <c r="R84">
        <f t="shared" si="2"/>
        <v>63</v>
      </c>
      <c r="S84">
        <f t="array" ref="S84">IFERROR(INDEX($R:$R,SMALL(IF($R$22:$R$201&lt;&gt;"",ROW($R$22:$R$201)),ROW(A63))),"")</f>
        <v>63</v>
      </c>
      <c r="T84">
        <f t="shared" si="3"/>
        <v>63</v>
      </c>
      <c r="U84">
        <f t="array" ref="U84">IFERROR(INDEX($T:$T,SMALL(IF($T$22:$T$201&lt;&gt;"",ROW($T$22:$T$201)),ROW(A63))),"")</f>
        <v>63</v>
      </c>
    </row>
    <row r="85" spans="1:21">
      <c r="A85" s="17">
        <v>64</v>
      </c>
      <c r="B85" s="17"/>
      <c r="C85" s="17"/>
      <c r="D85" s="17"/>
      <c r="E85" s="17"/>
      <c r="F85" s="22"/>
      <c r="G85" s="30"/>
      <c r="H85" s="19"/>
      <c r="I85" s="17"/>
      <c r="J85" s="17"/>
      <c r="K85" s="17"/>
      <c r="L85" s="17"/>
      <c r="M85" s="17"/>
      <c r="N85" s="17"/>
      <c r="O85" s="10">
        <f t="shared" si="0"/>
        <v>64</v>
      </c>
      <c r="P85">
        <f t="shared" si="5"/>
        <v>64</v>
      </c>
      <c r="Q85">
        <f t="array" ref="Q85">IFERROR(INDEX($P:$P,SMALL(IF($P$22:$P$201&lt;&gt;"",ROW($P$22:$P$201)),ROW(A64))),"")</f>
        <v>64</v>
      </c>
      <c r="R85">
        <f t="shared" si="2"/>
        <v>64</v>
      </c>
      <c r="S85">
        <f t="array" ref="S85">IFERROR(INDEX($R:$R,SMALL(IF($R$22:$R$201&lt;&gt;"",ROW($R$22:$R$201)),ROW(A64))),"")</f>
        <v>64</v>
      </c>
      <c r="T85">
        <f t="shared" si="3"/>
        <v>64</v>
      </c>
      <c r="U85">
        <f t="array" ref="U85">IFERROR(INDEX($T:$T,SMALL(IF($T$22:$T$201&lt;&gt;"",ROW($T$22:$T$201)),ROW(A64))),"")</f>
        <v>64</v>
      </c>
    </row>
    <row r="86" spans="1:21">
      <c r="A86" s="2">
        <v>65</v>
      </c>
      <c r="B86" s="2"/>
      <c r="C86" s="2"/>
      <c r="D86" s="2"/>
      <c r="E86" s="2"/>
      <c r="F86" s="20"/>
      <c r="G86" s="29"/>
      <c r="H86" s="6"/>
      <c r="I86" s="2"/>
      <c r="J86" s="2"/>
      <c r="K86" s="2"/>
      <c r="L86" s="2"/>
      <c r="M86" s="2"/>
      <c r="N86" s="2"/>
      <c r="O86" s="10">
        <f t="shared" si="0"/>
        <v>65</v>
      </c>
      <c r="P86">
        <f t="shared" si="5"/>
        <v>65</v>
      </c>
      <c r="Q86">
        <f t="array" ref="Q86">IFERROR(INDEX($P:$P,SMALL(IF($P$22:$P$201&lt;&gt;"",ROW($P$22:$P$201)),ROW(A65))),"")</f>
        <v>65</v>
      </c>
      <c r="R86">
        <f t="shared" si="2"/>
        <v>65</v>
      </c>
      <c r="S86">
        <f t="array" ref="S86">IFERROR(INDEX($R:$R,SMALL(IF($R$22:$R$201&lt;&gt;"",ROW($R$22:$R$201)),ROW(A65))),"")</f>
        <v>65</v>
      </c>
      <c r="T86">
        <f t="shared" si="3"/>
        <v>65</v>
      </c>
      <c r="U86">
        <f t="array" ref="U86">IFERROR(INDEX($T:$T,SMALL(IF($T$22:$T$201&lt;&gt;"",ROW($T$22:$T$201)),ROW(A65))),"")</f>
        <v>65</v>
      </c>
    </row>
    <row r="87" spans="1:21">
      <c r="A87" s="17">
        <v>66</v>
      </c>
      <c r="B87" s="17"/>
      <c r="C87" s="17"/>
      <c r="D87" s="17"/>
      <c r="E87" s="17"/>
      <c r="F87" s="22"/>
      <c r="G87" s="30"/>
      <c r="H87" s="19"/>
      <c r="I87" s="17"/>
      <c r="J87" s="17"/>
      <c r="K87" s="17"/>
      <c r="L87" s="17"/>
      <c r="M87" s="17"/>
      <c r="N87" s="17"/>
      <c r="O87" s="10">
        <f t="shared" ref="O87:O150" si="6">ROW()-21</f>
        <v>66</v>
      </c>
      <c r="P87">
        <f t="shared" si="5"/>
        <v>66</v>
      </c>
      <c r="Q87">
        <f t="array" ref="Q87">IFERROR(INDEX($P:$P,SMALL(IF($P$22:$P$201&lt;&gt;"",ROW($P$22:$P$201)),ROW(A66))),"")</f>
        <v>66</v>
      </c>
      <c r="R87">
        <f t="shared" ref="R87:R150" si="7">IF(M87="",O87,"")</f>
        <v>66</v>
      </c>
      <c r="S87">
        <f t="array" ref="S87">IFERROR(INDEX($R:$R,SMALL(IF($R$22:$R$201&lt;&gt;"",ROW($R$22:$R$201)),ROW(A66))),"")</f>
        <v>66</v>
      </c>
      <c r="T87">
        <f t="shared" ref="T87:T150" si="8">IF(N87="",O87,"")</f>
        <v>66</v>
      </c>
      <c r="U87">
        <f t="array" ref="U87">IFERROR(INDEX($T:$T,SMALL(IF($T$22:$T$201&lt;&gt;"",ROW($T$22:$T$201)),ROW(A66))),"")</f>
        <v>66</v>
      </c>
    </row>
    <row r="88" spans="1:21">
      <c r="A88" s="2">
        <v>67</v>
      </c>
      <c r="B88" s="2"/>
      <c r="C88" s="2"/>
      <c r="D88" s="2"/>
      <c r="E88" s="2"/>
      <c r="F88" s="20"/>
      <c r="G88" s="29"/>
      <c r="H88" s="6"/>
      <c r="I88" s="2"/>
      <c r="J88" s="2"/>
      <c r="K88" s="2"/>
      <c r="L88" s="2"/>
      <c r="M88" s="2"/>
      <c r="N88" s="2"/>
      <c r="O88" s="10">
        <f t="shared" si="6"/>
        <v>67</v>
      </c>
      <c r="P88">
        <f t="shared" si="5"/>
        <v>67</v>
      </c>
      <c r="Q88">
        <f t="array" ref="Q88">IFERROR(INDEX($P:$P,SMALL(IF($P$22:$P$201&lt;&gt;"",ROW($P$22:$P$201)),ROW(A67))),"")</f>
        <v>67</v>
      </c>
      <c r="R88">
        <f t="shared" si="7"/>
        <v>67</v>
      </c>
      <c r="S88">
        <f t="array" ref="S88">IFERROR(INDEX($R:$R,SMALL(IF($R$22:$R$201&lt;&gt;"",ROW($R$22:$R$201)),ROW(A67))),"")</f>
        <v>67</v>
      </c>
      <c r="T88">
        <f t="shared" si="8"/>
        <v>67</v>
      </c>
      <c r="U88">
        <f t="array" ref="U88">IFERROR(INDEX($T:$T,SMALL(IF($T$22:$T$201&lt;&gt;"",ROW($T$22:$T$201)),ROW(A67))),"")</f>
        <v>67</v>
      </c>
    </row>
    <row r="89" spans="1:21">
      <c r="A89" s="17">
        <v>68</v>
      </c>
      <c r="B89" s="17"/>
      <c r="C89" s="17"/>
      <c r="D89" s="17"/>
      <c r="E89" s="17"/>
      <c r="F89" s="22"/>
      <c r="G89" s="30"/>
      <c r="H89" s="19"/>
      <c r="I89" s="17"/>
      <c r="J89" s="17"/>
      <c r="K89" s="17"/>
      <c r="L89" s="17"/>
      <c r="M89" s="17"/>
      <c r="N89" s="17"/>
      <c r="O89" s="10">
        <f t="shared" si="6"/>
        <v>68</v>
      </c>
      <c r="P89">
        <f t="shared" si="5"/>
        <v>68</v>
      </c>
      <c r="Q89">
        <f t="array" ref="Q89">IFERROR(INDEX($P:$P,SMALL(IF($P$22:$P$201&lt;&gt;"",ROW($P$22:$P$201)),ROW(A68))),"")</f>
        <v>68</v>
      </c>
      <c r="R89">
        <f t="shared" si="7"/>
        <v>68</v>
      </c>
      <c r="S89">
        <f t="array" ref="S89">IFERROR(INDEX($R:$R,SMALL(IF($R$22:$R$201&lt;&gt;"",ROW($R$22:$R$201)),ROW(A68))),"")</f>
        <v>68</v>
      </c>
      <c r="T89">
        <f t="shared" si="8"/>
        <v>68</v>
      </c>
      <c r="U89">
        <f t="array" ref="U89">IFERROR(INDEX($T:$T,SMALL(IF($T$22:$T$201&lt;&gt;"",ROW($T$22:$T$201)),ROW(A68))),"")</f>
        <v>68</v>
      </c>
    </row>
    <row r="90" spans="1:21">
      <c r="A90" s="2">
        <v>69</v>
      </c>
      <c r="B90" s="2"/>
      <c r="C90" s="2"/>
      <c r="D90" s="2"/>
      <c r="E90" s="2"/>
      <c r="F90" s="20"/>
      <c r="G90" s="29"/>
      <c r="H90" s="6"/>
      <c r="I90" s="2"/>
      <c r="J90" s="2"/>
      <c r="K90" s="2"/>
      <c r="L90" s="2"/>
      <c r="M90" s="2"/>
      <c r="N90" s="2"/>
      <c r="O90" s="10">
        <f t="shared" si="6"/>
        <v>69</v>
      </c>
      <c r="P90">
        <f t="shared" si="5"/>
        <v>69</v>
      </c>
      <c r="Q90">
        <f t="array" ref="Q90">IFERROR(INDEX($P:$P,SMALL(IF($P$22:$P$201&lt;&gt;"",ROW($P$22:$P$201)),ROW(A69))),"")</f>
        <v>69</v>
      </c>
      <c r="R90">
        <f t="shared" si="7"/>
        <v>69</v>
      </c>
      <c r="S90">
        <f t="array" ref="S90">IFERROR(INDEX($R:$R,SMALL(IF($R$22:$R$201&lt;&gt;"",ROW($R$22:$R$201)),ROW(A69))),"")</f>
        <v>69</v>
      </c>
      <c r="T90">
        <f t="shared" si="8"/>
        <v>69</v>
      </c>
      <c r="U90">
        <f t="array" ref="U90">IFERROR(INDEX($T:$T,SMALL(IF($T$22:$T$201&lt;&gt;"",ROW($T$22:$T$201)),ROW(A69))),"")</f>
        <v>69</v>
      </c>
    </row>
    <row r="91" spans="1:21">
      <c r="A91" s="17">
        <v>70</v>
      </c>
      <c r="B91" s="17"/>
      <c r="C91" s="17"/>
      <c r="D91" s="17"/>
      <c r="E91" s="17"/>
      <c r="F91" s="22"/>
      <c r="G91" s="30"/>
      <c r="H91" s="19"/>
      <c r="I91" s="17"/>
      <c r="J91" s="17"/>
      <c r="K91" s="17"/>
      <c r="L91" s="17"/>
      <c r="M91" s="17"/>
      <c r="N91" s="17"/>
      <c r="O91" s="10">
        <f t="shared" si="6"/>
        <v>70</v>
      </c>
      <c r="P91">
        <f t="shared" si="5"/>
        <v>70</v>
      </c>
      <c r="Q91">
        <f t="array" ref="Q91">IFERROR(INDEX($P:$P,SMALL(IF($P$22:$P$201&lt;&gt;"",ROW($P$22:$P$201)),ROW(A70))),"")</f>
        <v>70</v>
      </c>
      <c r="R91">
        <f t="shared" si="7"/>
        <v>70</v>
      </c>
      <c r="S91">
        <f t="array" ref="S91">IFERROR(INDEX($R:$R,SMALL(IF($R$22:$R$201&lt;&gt;"",ROW($R$22:$R$201)),ROW(A70))),"")</f>
        <v>70</v>
      </c>
      <c r="T91">
        <f t="shared" si="8"/>
        <v>70</v>
      </c>
      <c r="U91">
        <f t="array" ref="U91">IFERROR(INDEX($T:$T,SMALL(IF($T$22:$T$201&lt;&gt;"",ROW($T$22:$T$201)),ROW(A70))),"")</f>
        <v>70</v>
      </c>
    </row>
    <row r="92" spans="1:21">
      <c r="A92" s="2">
        <v>71</v>
      </c>
      <c r="B92" s="2"/>
      <c r="C92" s="2"/>
      <c r="D92" s="2"/>
      <c r="E92" s="2"/>
      <c r="F92" s="20"/>
      <c r="G92" s="29"/>
      <c r="H92" s="6"/>
      <c r="I92" s="2"/>
      <c r="J92" s="2"/>
      <c r="K92" s="2"/>
      <c r="L92" s="2"/>
      <c r="M92" s="2"/>
      <c r="N92" s="2"/>
      <c r="O92" s="10">
        <f t="shared" si="6"/>
        <v>71</v>
      </c>
      <c r="P92">
        <f t="shared" si="5"/>
        <v>71</v>
      </c>
      <c r="Q92">
        <f t="array" ref="Q92">IFERROR(INDEX($P:$P,SMALL(IF($P$22:$P$201&lt;&gt;"",ROW($P$22:$P$201)),ROW(A71))),"")</f>
        <v>71</v>
      </c>
      <c r="R92">
        <f t="shared" si="7"/>
        <v>71</v>
      </c>
      <c r="S92">
        <f t="array" ref="S92">IFERROR(INDEX($R:$R,SMALL(IF($R$22:$R$201&lt;&gt;"",ROW($R$22:$R$201)),ROW(A71))),"")</f>
        <v>71</v>
      </c>
      <c r="T92">
        <f t="shared" si="8"/>
        <v>71</v>
      </c>
      <c r="U92">
        <f t="array" ref="U92">IFERROR(INDEX($T:$T,SMALL(IF($T$22:$T$201&lt;&gt;"",ROW($T$22:$T$201)),ROW(A71))),"")</f>
        <v>71</v>
      </c>
    </row>
    <row r="93" spans="1:21">
      <c r="A93" s="17">
        <v>72</v>
      </c>
      <c r="B93" s="17"/>
      <c r="C93" s="17"/>
      <c r="D93" s="17"/>
      <c r="E93" s="17"/>
      <c r="F93" s="22"/>
      <c r="G93" s="30"/>
      <c r="H93" s="19"/>
      <c r="I93" s="17"/>
      <c r="J93" s="17"/>
      <c r="K93" s="17"/>
      <c r="L93" s="17"/>
      <c r="M93" s="17"/>
      <c r="N93" s="17"/>
      <c r="O93" s="10">
        <f t="shared" si="6"/>
        <v>72</v>
      </c>
      <c r="P93">
        <f t="shared" si="5"/>
        <v>72</v>
      </c>
      <c r="Q93">
        <f t="array" ref="Q93">IFERROR(INDEX($P:$P,SMALL(IF($P$22:$P$201&lt;&gt;"",ROW($P$22:$P$201)),ROW(A72))),"")</f>
        <v>72</v>
      </c>
      <c r="R93">
        <f t="shared" si="7"/>
        <v>72</v>
      </c>
      <c r="S93">
        <f t="array" ref="S93">IFERROR(INDEX($R:$R,SMALL(IF($R$22:$R$201&lt;&gt;"",ROW($R$22:$R$201)),ROW(A72))),"")</f>
        <v>72</v>
      </c>
      <c r="T93">
        <f t="shared" si="8"/>
        <v>72</v>
      </c>
      <c r="U93">
        <f t="array" ref="U93">IFERROR(INDEX($T:$T,SMALL(IF($T$22:$T$201&lt;&gt;"",ROW($T$22:$T$201)),ROW(A72))),"")</f>
        <v>72</v>
      </c>
    </row>
    <row r="94" spans="1:21">
      <c r="A94" s="2">
        <v>73</v>
      </c>
      <c r="B94" s="2"/>
      <c r="C94" s="2"/>
      <c r="D94" s="2"/>
      <c r="E94" s="2"/>
      <c r="F94" s="20"/>
      <c r="G94" s="29"/>
      <c r="H94" s="6"/>
      <c r="I94" s="2"/>
      <c r="J94" s="2"/>
      <c r="K94" s="2"/>
      <c r="L94" s="2"/>
      <c r="M94" s="2"/>
      <c r="N94" s="2"/>
      <c r="O94" s="10">
        <f t="shared" si="6"/>
        <v>73</v>
      </c>
      <c r="P94">
        <f t="shared" si="5"/>
        <v>73</v>
      </c>
      <c r="Q94">
        <f t="array" ref="Q94">IFERROR(INDEX($P:$P,SMALL(IF($P$22:$P$201&lt;&gt;"",ROW($P$22:$P$201)),ROW(A73))),"")</f>
        <v>73</v>
      </c>
      <c r="R94">
        <f t="shared" si="7"/>
        <v>73</v>
      </c>
      <c r="S94">
        <f t="array" ref="S94">IFERROR(INDEX($R:$R,SMALL(IF($R$22:$R$201&lt;&gt;"",ROW($R$22:$R$201)),ROW(A73))),"")</f>
        <v>73</v>
      </c>
      <c r="T94">
        <f t="shared" si="8"/>
        <v>73</v>
      </c>
      <c r="U94">
        <f t="array" ref="U94">IFERROR(INDEX($T:$T,SMALL(IF($T$22:$T$201&lt;&gt;"",ROW($T$22:$T$201)),ROW(A73))),"")</f>
        <v>73</v>
      </c>
    </row>
    <row r="95" spans="1:21">
      <c r="A95" s="17">
        <v>74</v>
      </c>
      <c r="B95" s="17"/>
      <c r="C95" s="17"/>
      <c r="D95" s="17"/>
      <c r="E95" s="17"/>
      <c r="F95" s="22"/>
      <c r="G95" s="30"/>
      <c r="H95" s="19"/>
      <c r="I95" s="17"/>
      <c r="J95" s="17"/>
      <c r="K95" s="17"/>
      <c r="L95" s="17"/>
      <c r="M95" s="17"/>
      <c r="N95" s="17"/>
      <c r="O95" s="10">
        <f t="shared" si="6"/>
        <v>74</v>
      </c>
      <c r="P95">
        <f t="shared" si="5"/>
        <v>74</v>
      </c>
      <c r="Q95">
        <f t="array" ref="Q95">IFERROR(INDEX($P:$P,SMALL(IF($P$22:$P$201&lt;&gt;"",ROW($P$22:$P$201)),ROW(A74))),"")</f>
        <v>74</v>
      </c>
      <c r="R95">
        <f t="shared" si="7"/>
        <v>74</v>
      </c>
      <c r="S95">
        <f t="array" ref="S95">IFERROR(INDEX($R:$R,SMALL(IF($R$22:$R$201&lt;&gt;"",ROW($R$22:$R$201)),ROW(A74))),"")</f>
        <v>74</v>
      </c>
      <c r="T95">
        <f t="shared" si="8"/>
        <v>74</v>
      </c>
      <c r="U95">
        <f t="array" ref="U95">IFERROR(INDEX($T:$T,SMALL(IF($T$22:$T$201&lt;&gt;"",ROW($T$22:$T$201)),ROW(A74))),"")</f>
        <v>74</v>
      </c>
    </row>
    <row r="96" spans="1:21">
      <c r="A96" s="2">
        <v>75</v>
      </c>
      <c r="B96" s="2"/>
      <c r="C96" s="2"/>
      <c r="D96" s="2"/>
      <c r="E96" s="2"/>
      <c r="F96" s="20"/>
      <c r="G96" s="29"/>
      <c r="H96" s="6"/>
      <c r="I96" s="2"/>
      <c r="J96" s="2"/>
      <c r="K96" s="2"/>
      <c r="L96" s="2"/>
      <c r="M96" s="2"/>
      <c r="N96" s="2"/>
      <c r="O96" s="10">
        <f t="shared" si="6"/>
        <v>75</v>
      </c>
      <c r="P96">
        <f t="shared" si="5"/>
        <v>75</v>
      </c>
      <c r="Q96">
        <f t="array" ref="Q96">IFERROR(INDEX($P:$P,SMALL(IF($P$22:$P$201&lt;&gt;"",ROW($P$22:$P$201)),ROW(A75))),"")</f>
        <v>75</v>
      </c>
      <c r="R96">
        <f t="shared" si="7"/>
        <v>75</v>
      </c>
      <c r="S96">
        <f t="array" ref="S96">IFERROR(INDEX($R:$R,SMALL(IF($R$22:$R$201&lt;&gt;"",ROW($R$22:$R$201)),ROW(A75))),"")</f>
        <v>75</v>
      </c>
      <c r="T96">
        <f t="shared" si="8"/>
        <v>75</v>
      </c>
      <c r="U96">
        <f t="array" ref="U96">IFERROR(INDEX($T:$T,SMALL(IF($T$22:$T$201&lt;&gt;"",ROW($T$22:$T$201)),ROW(A75))),"")</f>
        <v>75</v>
      </c>
    </row>
    <row r="97" spans="1:21">
      <c r="A97" s="17">
        <v>76</v>
      </c>
      <c r="B97" s="17"/>
      <c r="C97" s="17"/>
      <c r="D97" s="17"/>
      <c r="E97" s="17"/>
      <c r="F97" s="22"/>
      <c r="G97" s="30"/>
      <c r="H97" s="19"/>
      <c r="I97" s="17"/>
      <c r="J97" s="17"/>
      <c r="K97" s="17"/>
      <c r="L97" s="17"/>
      <c r="M97" s="17"/>
      <c r="N97" s="17"/>
      <c r="O97" s="10">
        <f t="shared" si="6"/>
        <v>76</v>
      </c>
      <c r="P97">
        <f t="shared" si="5"/>
        <v>76</v>
      </c>
      <c r="Q97">
        <f t="array" ref="Q97">IFERROR(INDEX($P:$P,SMALL(IF($P$22:$P$201&lt;&gt;"",ROW($P$22:$P$201)),ROW(A76))),"")</f>
        <v>76</v>
      </c>
      <c r="R97">
        <f t="shared" si="7"/>
        <v>76</v>
      </c>
      <c r="S97">
        <f t="array" ref="S97">IFERROR(INDEX($R:$R,SMALL(IF($R$22:$R$201&lt;&gt;"",ROW($R$22:$R$201)),ROW(A76))),"")</f>
        <v>76</v>
      </c>
      <c r="T97">
        <f t="shared" si="8"/>
        <v>76</v>
      </c>
      <c r="U97">
        <f t="array" ref="U97">IFERROR(INDEX($T:$T,SMALL(IF($T$22:$T$201&lt;&gt;"",ROW($T$22:$T$201)),ROW(A76))),"")</f>
        <v>76</v>
      </c>
    </row>
    <row r="98" spans="1:21">
      <c r="A98" s="2">
        <v>77</v>
      </c>
      <c r="B98" s="2"/>
      <c r="C98" s="2"/>
      <c r="D98" s="2"/>
      <c r="E98" s="2"/>
      <c r="F98" s="20"/>
      <c r="G98" s="29"/>
      <c r="H98" s="6"/>
      <c r="I98" s="2"/>
      <c r="J98" s="2"/>
      <c r="K98" s="2"/>
      <c r="L98" s="2"/>
      <c r="M98" s="2"/>
      <c r="N98" s="2"/>
      <c r="O98" s="10">
        <f t="shared" si="6"/>
        <v>77</v>
      </c>
      <c r="P98">
        <f t="shared" si="5"/>
        <v>77</v>
      </c>
      <c r="Q98">
        <f t="array" ref="Q98">IFERROR(INDEX($P:$P,SMALL(IF($P$22:$P$201&lt;&gt;"",ROW($P$22:$P$201)),ROW(A77))),"")</f>
        <v>77</v>
      </c>
      <c r="R98">
        <f t="shared" si="7"/>
        <v>77</v>
      </c>
      <c r="S98">
        <f t="array" ref="S98">IFERROR(INDEX($R:$R,SMALL(IF($R$22:$R$201&lt;&gt;"",ROW($R$22:$R$201)),ROW(A77))),"")</f>
        <v>77</v>
      </c>
      <c r="T98">
        <f t="shared" si="8"/>
        <v>77</v>
      </c>
      <c r="U98">
        <f t="array" ref="U98">IFERROR(INDEX($T:$T,SMALL(IF($T$22:$T$201&lt;&gt;"",ROW($T$22:$T$201)),ROW(A77))),"")</f>
        <v>77</v>
      </c>
    </row>
    <row r="99" spans="1:21">
      <c r="A99" s="17">
        <v>78</v>
      </c>
      <c r="B99" s="17"/>
      <c r="C99" s="17"/>
      <c r="D99" s="17"/>
      <c r="E99" s="17"/>
      <c r="F99" s="22"/>
      <c r="G99" s="30"/>
      <c r="H99" s="19"/>
      <c r="I99" s="17"/>
      <c r="J99" s="17"/>
      <c r="K99" s="17"/>
      <c r="L99" s="17"/>
      <c r="M99" s="17"/>
      <c r="N99" s="17"/>
      <c r="O99" s="10">
        <f t="shared" si="6"/>
        <v>78</v>
      </c>
      <c r="P99">
        <f t="shared" si="5"/>
        <v>78</v>
      </c>
      <c r="Q99">
        <f t="array" ref="Q99">IFERROR(INDEX($P:$P,SMALL(IF($P$22:$P$201&lt;&gt;"",ROW($P$22:$P$201)),ROW(A78))),"")</f>
        <v>78</v>
      </c>
      <c r="R99">
        <f t="shared" si="7"/>
        <v>78</v>
      </c>
      <c r="S99">
        <f t="array" ref="S99">IFERROR(INDEX($R:$R,SMALL(IF($R$22:$R$201&lt;&gt;"",ROW($R$22:$R$201)),ROW(A78))),"")</f>
        <v>78</v>
      </c>
      <c r="T99">
        <f t="shared" si="8"/>
        <v>78</v>
      </c>
      <c r="U99">
        <f t="array" ref="U99">IFERROR(INDEX($T:$T,SMALL(IF($T$22:$T$201&lt;&gt;"",ROW($T$22:$T$201)),ROW(A78))),"")</f>
        <v>78</v>
      </c>
    </row>
    <row r="100" spans="1:21">
      <c r="A100" s="2">
        <v>79</v>
      </c>
      <c r="B100" s="2"/>
      <c r="C100" s="2"/>
      <c r="D100" s="2"/>
      <c r="E100" s="2"/>
      <c r="F100" s="20"/>
      <c r="G100" s="29"/>
      <c r="H100" s="6"/>
      <c r="I100" s="2"/>
      <c r="J100" s="2"/>
      <c r="K100" s="2"/>
      <c r="L100" s="2"/>
      <c r="M100" s="2"/>
      <c r="N100" s="2"/>
      <c r="O100" s="10">
        <f t="shared" si="6"/>
        <v>79</v>
      </c>
      <c r="P100">
        <f t="shared" si="5"/>
        <v>79</v>
      </c>
      <c r="Q100">
        <f t="array" ref="Q100">IFERROR(INDEX($P:$P,SMALL(IF($P$22:$P$201&lt;&gt;"",ROW($P$22:$P$201)),ROW(A79))),"")</f>
        <v>79</v>
      </c>
      <c r="R100">
        <f t="shared" si="7"/>
        <v>79</v>
      </c>
      <c r="S100">
        <f t="array" ref="S100">IFERROR(INDEX($R:$R,SMALL(IF($R$22:$R$201&lt;&gt;"",ROW($R$22:$R$201)),ROW(A79))),"")</f>
        <v>79</v>
      </c>
      <c r="T100">
        <f t="shared" si="8"/>
        <v>79</v>
      </c>
      <c r="U100">
        <f t="array" ref="U100">IFERROR(INDEX($T:$T,SMALL(IF($T$22:$T$201&lt;&gt;"",ROW($T$22:$T$201)),ROW(A79))),"")</f>
        <v>79</v>
      </c>
    </row>
    <row r="101" spans="1:21">
      <c r="A101" s="17">
        <v>80</v>
      </c>
      <c r="B101" s="17"/>
      <c r="C101" s="17"/>
      <c r="D101" s="17"/>
      <c r="E101" s="17"/>
      <c r="F101" s="22"/>
      <c r="G101" s="30"/>
      <c r="H101" s="19"/>
      <c r="I101" s="17"/>
      <c r="J101" s="17"/>
      <c r="K101" s="17"/>
      <c r="L101" s="17"/>
      <c r="M101" s="17"/>
      <c r="N101" s="17"/>
      <c r="O101" s="10">
        <f t="shared" si="6"/>
        <v>80</v>
      </c>
      <c r="P101">
        <f t="shared" si="5"/>
        <v>80</v>
      </c>
      <c r="Q101">
        <f t="array" ref="Q101">IFERROR(INDEX($P:$P,SMALL(IF($P$22:$P$201&lt;&gt;"",ROW($P$22:$P$201)),ROW(A80))),"")</f>
        <v>80</v>
      </c>
      <c r="R101">
        <f t="shared" si="7"/>
        <v>80</v>
      </c>
      <c r="S101">
        <f t="array" ref="S101">IFERROR(INDEX($R:$R,SMALL(IF($R$22:$R$201&lt;&gt;"",ROW($R$22:$R$201)),ROW(A80))),"")</f>
        <v>80</v>
      </c>
      <c r="T101">
        <f t="shared" si="8"/>
        <v>80</v>
      </c>
      <c r="U101">
        <f t="array" ref="U101">IFERROR(INDEX($T:$T,SMALL(IF($T$22:$T$201&lt;&gt;"",ROW($T$22:$T$201)),ROW(A80))),"")</f>
        <v>80</v>
      </c>
    </row>
    <row r="102" spans="1:21">
      <c r="A102" s="2">
        <v>81</v>
      </c>
      <c r="B102" s="2"/>
      <c r="C102" s="2"/>
      <c r="D102" s="2"/>
      <c r="E102" s="2"/>
      <c r="F102" s="20"/>
      <c r="G102" s="29"/>
      <c r="H102" s="6"/>
      <c r="I102" s="2"/>
      <c r="J102" s="2"/>
      <c r="K102" s="2"/>
      <c r="L102" s="2"/>
      <c r="M102" s="2"/>
      <c r="N102" s="2"/>
      <c r="O102" s="10">
        <f t="shared" si="6"/>
        <v>81</v>
      </c>
      <c r="P102">
        <f t="shared" si="5"/>
        <v>81</v>
      </c>
      <c r="Q102">
        <f t="array" ref="Q102">IFERROR(INDEX($P:$P,SMALL(IF($P$22:$P$201&lt;&gt;"",ROW($P$22:$P$201)),ROW(A81))),"")</f>
        <v>81</v>
      </c>
      <c r="R102">
        <f t="shared" si="7"/>
        <v>81</v>
      </c>
      <c r="S102">
        <f t="array" ref="S102">IFERROR(INDEX($R:$R,SMALL(IF($R$22:$R$201&lt;&gt;"",ROW($R$22:$R$201)),ROW(A81))),"")</f>
        <v>81</v>
      </c>
      <c r="T102">
        <f t="shared" si="8"/>
        <v>81</v>
      </c>
      <c r="U102">
        <f t="array" ref="U102">IFERROR(INDEX($T:$T,SMALL(IF($T$22:$T$201&lt;&gt;"",ROW($T$22:$T$201)),ROW(A81))),"")</f>
        <v>81</v>
      </c>
    </row>
    <row r="103" spans="1:21">
      <c r="A103" s="17">
        <v>82</v>
      </c>
      <c r="B103" s="17"/>
      <c r="C103" s="17"/>
      <c r="D103" s="17"/>
      <c r="E103" s="17"/>
      <c r="F103" s="22"/>
      <c r="G103" s="30"/>
      <c r="H103" s="19"/>
      <c r="I103" s="17"/>
      <c r="J103" s="17"/>
      <c r="K103" s="17"/>
      <c r="L103" s="17"/>
      <c r="M103" s="17"/>
      <c r="N103" s="17"/>
      <c r="O103" s="10">
        <f t="shared" si="6"/>
        <v>82</v>
      </c>
      <c r="P103">
        <f t="shared" si="5"/>
        <v>82</v>
      </c>
      <c r="Q103">
        <f t="array" ref="Q103">IFERROR(INDEX($P:$P,SMALL(IF($P$22:$P$201&lt;&gt;"",ROW($P$22:$P$201)),ROW(A82))),"")</f>
        <v>82</v>
      </c>
      <c r="R103">
        <f t="shared" si="7"/>
        <v>82</v>
      </c>
      <c r="S103">
        <f t="array" ref="S103">IFERROR(INDEX($R:$R,SMALL(IF($R$22:$R$201&lt;&gt;"",ROW($R$22:$R$201)),ROW(A82))),"")</f>
        <v>82</v>
      </c>
      <c r="T103">
        <f t="shared" si="8"/>
        <v>82</v>
      </c>
      <c r="U103">
        <f t="array" ref="U103">IFERROR(INDEX($T:$T,SMALL(IF($T$22:$T$201&lt;&gt;"",ROW($T$22:$T$201)),ROW(A82))),"")</f>
        <v>82</v>
      </c>
    </row>
    <row r="104" spans="1:21">
      <c r="A104" s="2">
        <v>83</v>
      </c>
      <c r="B104" s="2"/>
      <c r="C104" s="2"/>
      <c r="D104" s="2"/>
      <c r="E104" s="2"/>
      <c r="F104" s="20"/>
      <c r="G104" s="29"/>
      <c r="H104" s="6"/>
      <c r="I104" s="2"/>
      <c r="J104" s="2"/>
      <c r="K104" s="2"/>
      <c r="L104" s="2"/>
      <c r="M104" s="2"/>
      <c r="N104" s="2"/>
      <c r="O104" s="10">
        <f t="shared" si="6"/>
        <v>83</v>
      </c>
      <c r="P104">
        <f t="shared" si="5"/>
        <v>83</v>
      </c>
      <c r="Q104">
        <f t="array" ref="Q104">IFERROR(INDEX($P:$P,SMALL(IF($P$22:$P$201&lt;&gt;"",ROW($P$22:$P$201)),ROW(A83))),"")</f>
        <v>83</v>
      </c>
      <c r="R104">
        <f t="shared" si="7"/>
        <v>83</v>
      </c>
      <c r="S104">
        <f t="array" ref="S104">IFERROR(INDEX($R:$R,SMALL(IF($R$22:$R$201&lt;&gt;"",ROW($R$22:$R$201)),ROW(A83))),"")</f>
        <v>83</v>
      </c>
      <c r="T104">
        <f t="shared" si="8"/>
        <v>83</v>
      </c>
      <c r="U104">
        <f t="array" ref="U104">IFERROR(INDEX($T:$T,SMALL(IF($T$22:$T$201&lt;&gt;"",ROW($T$22:$T$201)),ROW(A83))),"")</f>
        <v>83</v>
      </c>
    </row>
    <row r="105" spans="1:21">
      <c r="A105" s="17">
        <v>84</v>
      </c>
      <c r="B105" s="17"/>
      <c r="C105" s="17"/>
      <c r="D105" s="17"/>
      <c r="E105" s="17"/>
      <c r="F105" s="22"/>
      <c r="G105" s="30"/>
      <c r="H105" s="19"/>
      <c r="I105" s="17"/>
      <c r="J105" s="17"/>
      <c r="K105" s="17"/>
      <c r="L105" s="17"/>
      <c r="M105" s="17"/>
      <c r="N105" s="17"/>
      <c r="O105" s="10">
        <f t="shared" si="6"/>
        <v>84</v>
      </c>
      <c r="P105">
        <f t="shared" si="5"/>
        <v>84</v>
      </c>
      <c r="Q105">
        <f t="array" ref="Q105">IFERROR(INDEX($P:$P,SMALL(IF($P$22:$P$201&lt;&gt;"",ROW($P$22:$P$201)),ROW(A84))),"")</f>
        <v>84</v>
      </c>
      <c r="R105">
        <f t="shared" si="7"/>
        <v>84</v>
      </c>
      <c r="S105">
        <f t="array" ref="S105">IFERROR(INDEX($R:$R,SMALL(IF($R$22:$R$201&lt;&gt;"",ROW($R$22:$R$201)),ROW(A84))),"")</f>
        <v>84</v>
      </c>
      <c r="T105">
        <f t="shared" si="8"/>
        <v>84</v>
      </c>
      <c r="U105">
        <f t="array" ref="U105">IFERROR(INDEX($T:$T,SMALL(IF($T$22:$T$201&lt;&gt;"",ROW($T$22:$T$201)),ROW(A84))),"")</f>
        <v>84</v>
      </c>
    </row>
    <row r="106" spans="1:21">
      <c r="A106" s="2">
        <v>85</v>
      </c>
      <c r="B106" s="2"/>
      <c r="C106" s="2"/>
      <c r="D106" s="2"/>
      <c r="E106" s="2"/>
      <c r="F106" s="20"/>
      <c r="G106" s="29"/>
      <c r="H106" s="6"/>
      <c r="I106" s="2"/>
      <c r="J106" s="2"/>
      <c r="K106" s="2"/>
      <c r="L106" s="2"/>
      <c r="M106" s="2"/>
      <c r="N106" s="2"/>
      <c r="O106" s="10">
        <f t="shared" si="6"/>
        <v>85</v>
      </c>
      <c r="P106">
        <f t="shared" si="5"/>
        <v>85</v>
      </c>
      <c r="Q106">
        <f t="array" ref="Q106">IFERROR(INDEX($P:$P,SMALL(IF($P$22:$P$201&lt;&gt;"",ROW($P$22:$P$201)),ROW(A85))),"")</f>
        <v>85</v>
      </c>
      <c r="R106">
        <f t="shared" si="7"/>
        <v>85</v>
      </c>
      <c r="S106">
        <f t="array" ref="S106">IFERROR(INDEX($R:$R,SMALL(IF($R$22:$R$201&lt;&gt;"",ROW($R$22:$R$201)),ROW(A85))),"")</f>
        <v>85</v>
      </c>
      <c r="T106">
        <f t="shared" si="8"/>
        <v>85</v>
      </c>
      <c r="U106">
        <f t="array" ref="U106">IFERROR(INDEX($T:$T,SMALL(IF($T$22:$T$201&lt;&gt;"",ROW($T$22:$T$201)),ROW(A85))),"")</f>
        <v>85</v>
      </c>
    </row>
    <row r="107" spans="1:21">
      <c r="A107" s="17">
        <v>86</v>
      </c>
      <c r="B107" s="17"/>
      <c r="C107" s="17"/>
      <c r="D107" s="17"/>
      <c r="E107" s="17"/>
      <c r="F107" s="22"/>
      <c r="G107" s="30"/>
      <c r="H107" s="19"/>
      <c r="I107" s="17"/>
      <c r="J107" s="17"/>
      <c r="K107" s="17"/>
      <c r="L107" s="17"/>
      <c r="M107" s="17"/>
      <c r="N107" s="17"/>
      <c r="O107" s="10">
        <f t="shared" si="6"/>
        <v>86</v>
      </c>
      <c r="P107">
        <f t="shared" si="5"/>
        <v>86</v>
      </c>
      <c r="Q107">
        <f t="array" ref="Q107">IFERROR(INDEX($P:$P,SMALL(IF($P$22:$P$201&lt;&gt;"",ROW($P$22:$P$201)),ROW(A86))),"")</f>
        <v>86</v>
      </c>
      <c r="R107">
        <f t="shared" si="7"/>
        <v>86</v>
      </c>
      <c r="S107">
        <f t="array" ref="S107">IFERROR(INDEX($R:$R,SMALL(IF($R$22:$R$201&lt;&gt;"",ROW($R$22:$R$201)),ROW(A86))),"")</f>
        <v>86</v>
      </c>
      <c r="T107">
        <f t="shared" si="8"/>
        <v>86</v>
      </c>
      <c r="U107">
        <f t="array" ref="U107">IFERROR(INDEX($T:$T,SMALL(IF($T$22:$T$201&lt;&gt;"",ROW($T$22:$T$201)),ROW(A86))),"")</f>
        <v>86</v>
      </c>
    </row>
    <row r="108" spans="1:21">
      <c r="A108" s="2">
        <v>87</v>
      </c>
      <c r="B108" s="2"/>
      <c r="C108" s="2"/>
      <c r="D108" s="2"/>
      <c r="E108" s="2"/>
      <c r="F108" s="20"/>
      <c r="G108" s="29"/>
      <c r="H108" s="6"/>
      <c r="I108" s="2"/>
      <c r="J108" s="2"/>
      <c r="K108" s="2"/>
      <c r="L108" s="2"/>
      <c r="M108" s="2"/>
      <c r="N108" s="2"/>
      <c r="O108" s="10">
        <f t="shared" si="6"/>
        <v>87</v>
      </c>
      <c r="P108">
        <f t="shared" si="5"/>
        <v>87</v>
      </c>
      <c r="Q108">
        <f t="array" ref="Q108">IFERROR(INDEX($P:$P,SMALL(IF($P$22:$P$201&lt;&gt;"",ROW($P$22:$P$201)),ROW(A87))),"")</f>
        <v>87</v>
      </c>
      <c r="R108">
        <f t="shared" si="7"/>
        <v>87</v>
      </c>
      <c r="S108">
        <f t="array" ref="S108">IFERROR(INDEX($R:$R,SMALL(IF($R$22:$R$201&lt;&gt;"",ROW($R$22:$R$201)),ROW(A87))),"")</f>
        <v>87</v>
      </c>
      <c r="T108">
        <f t="shared" si="8"/>
        <v>87</v>
      </c>
      <c r="U108">
        <f t="array" ref="U108">IFERROR(INDEX($T:$T,SMALL(IF($T$22:$T$201&lt;&gt;"",ROW($T$22:$T$201)),ROW(A87))),"")</f>
        <v>87</v>
      </c>
    </row>
    <row r="109" spans="1:21">
      <c r="A109" s="17">
        <v>88</v>
      </c>
      <c r="B109" s="17"/>
      <c r="C109" s="17"/>
      <c r="D109" s="17"/>
      <c r="E109" s="17"/>
      <c r="F109" s="22"/>
      <c r="G109" s="30"/>
      <c r="H109" s="19"/>
      <c r="I109" s="17"/>
      <c r="J109" s="17"/>
      <c r="K109" s="17"/>
      <c r="L109" s="17"/>
      <c r="M109" s="17"/>
      <c r="N109" s="17"/>
      <c r="O109" s="10">
        <f t="shared" si="6"/>
        <v>88</v>
      </c>
      <c r="P109">
        <f t="shared" si="5"/>
        <v>88</v>
      </c>
      <c r="Q109">
        <f t="array" ref="Q109">IFERROR(INDEX($P:$P,SMALL(IF($P$22:$P$201&lt;&gt;"",ROW($P$22:$P$201)),ROW(A88))),"")</f>
        <v>88</v>
      </c>
      <c r="R109">
        <f t="shared" si="7"/>
        <v>88</v>
      </c>
      <c r="S109">
        <f t="array" ref="S109">IFERROR(INDEX($R:$R,SMALL(IF($R$22:$R$201&lt;&gt;"",ROW($R$22:$R$201)),ROW(A88))),"")</f>
        <v>88</v>
      </c>
      <c r="T109">
        <f t="shared" si="8"/>
        <v>88</v>
      </c>
      <c r="U109">
        <f t="array" ref="U109">IFERROR(INDEX($T:$T,SMALL(IF($T$22:$T$201&lt;&gt;"",ROW($T$22:$T$201)),ROW(A88))),"")</f>
        <v>88</v>
      </c>
    </row>
    <row r="110" spans="1:21">
      <c r="A110" s="2">
        <v>89</v>
      </c>
      <c r="B110" s="2"/>
      <c r="C110" s="2"/>
      <c r="D110" s="2"/>
      <c r="E110" s="2"/>
      <c r="F110" s="20"/>
      <c r="G110" s="29"/>
      <c r="H110" s="6"/>
      <c r="I110" s="2"/>
      <c r="J110" s="2"/>
      <c r="K110" s="2"/>
      <c r="L110" s="2"/>
      <c r="M110" s="2"/>
      <c r="N110" s="2"/>
      <c r="O110" s="10">
        <f t="shared" si="6"/>
        <v>89</v>
      </c>
      <c r="P110">
        <f t="shared" si="5"/>
        <v>89</v>
      </c>
      <c r="Q110">
        <f t="array" ref="Q110">IFERROR(INDEX($P:$P,SMALL(IF($P$22:$P$201&lt;&gt;"",ROW($P$22:$P$201)),ROW(A89))),"")</f>
        <v>89</v>
      </c>
      <c r="R110">
        <f t="shared" si="7"/>
        <v>89</v>
      </c>
      <c r="S110">
        <f t="array" ref="S110">IFERROR(INDEX($R:$R,SMALL(IF($R$22:$R$201&lt;&gt;"",ROW($R$22:$R$201)),ROW(A89))),"")</f>
        <v>89</v>
      </c>
      <c r="T110">
        <f t="shared" si="8"/>
        <v>89</v>
      </c>
      <c r="U110">
        <f t="array" ref="U110">IFERROR(INDEX($T:$T,SMALL(IF($T$22:$T$201&lt;&gt;"",ROW($T$22:$T$201)),ROW(A89))),"")</f>
        <v>89</v>
      </c>
    </row>
    <row r="111" spans="1:21">
      <c r="A111" s="17">
        <v>90</v>
      </c>
      <c r="B111" s="17"/>
      <c r="C111" s="17"/>
      <c r="D111" s="17"/>
      <c r="E111" s="17"/>
      <c r="F111" s="22"/>
      <c r="G111" s="30"/>
      <c r="H111" s="19"/>
      <c r="I111" s="17"/>
      <c r="J111" s="17"/>
      <c r="K111" s="17"/>
      <c r="L111" s="17"/>
      <c r="M111" s="17"/>
      <c r="N111" s="17"/>
      <c r="O111" s="10">
        <f t="shared" si="6"/>
        <v>90</v>
      </c>
      <c r="P111">
        <f t="shared" ref="P111:P174" si="9">IF(L111="",O111,"")</f>
        <v>90</v>
      </c>
      <c r="Q111">
        <f t="array" ref="Q111">IFERROR(INDEX($P:$P,SMALL(IF($P$22:$P$201&lt;&gt;"",ROW($P$22:$P$201)),ROW(A90))),"")</f>
        <v>90</v>
      </c>
      <c r="R111">
        <f t="shared" si="7"/>
        <v>90</v>
      </c>
      <c r="S111">
        <f t="array" ref="S111">IFERROR(INDEX($R:$R,SMALL(IF($R$22:$R$201&lt;&gt;"",ROW($R$22:$R$201)),ROW(A90))),"")</f>
        <v>90</v>
      </c>
      <c r="T111">
        <f t="shared" si="8"/>
        <v>90</v>
      </c>
      <c r="U111">
        <f t="array" ref="U111">IFERROR(INDEX($T:$T,SMALL(IF($T$22:$T$201&lt;&gt;"",ROW($T$22:$T$201)),ROW(A90))),"")</f>
        <v>90</v>
      </c>
    </row>
    <row r="112" spans="1:21">
      <c r="A112" s="2">
        <v>91</v>
      </c>
      <c r="B112" s="2"/>
      <c r="C112" s="2"/>
      <c r="D112" s="2"/>
      <c r="E112" s="2"/>
      <c r="F112" s="20"/>
      <c r="G112" s="21"/>
      <c r="H112" s="6"/>
      <c r="I112" s="2"/>
      <c r="J112" s="2"/>
      <c r="K112" s="2"/>
      <c r="L112" s="2"/>
      <c r="M112" s="2"/>
      <c r="N112" s="2"/>
      <c r="O112" s="10">
        <f t="shared" si="6"/>
        <v>91</v>
      </c>
      <c r="P112">
        <f t="shared" si="9"/>
        <v>91</v>
      </c>
      <c r="Q112">
        <f t="array" ref="Q112">IFERROR(INDEX($P:$P,SMALL(IF($P$22:$P$201&lt;&gt;"",ROW($P$22:$P$201)),ROW(A91))),"")</f>
        <v>91</v>
      </c>
      <c r="R112">
        <f t="shared" si="7"/>
        <v>91</v>
      </c>
      <c r="S112">
        <f t="array" ref="S112">IFERROR(INDEX($R:$R,SMALL(IF($R$22:$R$201&lt;&gt;"",ROW($R$22:$R$201)),ROW(A91))),"")</f>
        <v>91</v>
      </c>
      <c r="T112">
        <f t="shared" si="8"/>
        <v>91</v>
      </c>
      <c r="U112">
        <f t="array" ref="U112">IFERROR(INDEX($T:$T,SMALL(IF($T$22:$T$201&lt;&gt;"",ROW($T$22:$T$201)),ROW(A91))),"")</f>
        <v>91</v>
      </c>
    </row>
    <row r="113" spans="1:21">
      <c r="A113" s="17">
        <v>92</v>
      </c>
      <c r="B113" s="17"/>
      <c r="C113" s="17"/>
      <c r="D113" s="17"/>
      <c r="E113" s="17"/>
      <c r="F113" s="18"/>
      <c r="G113" s="18"/>
      <c r="H113" s="19"/>
      <c r="I113" s="17"/>
      <c r="J113" s="17"/>
      <c r="K113" s="17"/>
      <c r="L113" s="17"/>
      <c r="M113" s="17"/>
      <c r="N113" s="17"/>
      <c r="O113" s="10">
        <f t="shared" si="6"/>
        <v>92</v>
      </c>
      <c r="P113">
        <f t="shared" si="9"/>
        <v>92</v>
      </c>
      <c r="Q113">
        <f t="array" ref="Q113">IFERROR(INDEX($P:$P,SMALL(IF($P$22:$P$201&lt;&gt;"",ROW($P$22:$P$201)),ROW(A92))),"")</f>
        <v>92</v>
      </c>
      <c r="R113">
        <f t="shared" si="7"/>
        <v>92</v>
      </c>
      <c r="S113">
        <f t="array" ref="S113">IFERROR(INDEX($R:$R,SMALL(IF($R$22:$R$201&lt;&gt;"",ROW($R$22:$R$201)),ROW(A92))),"")</f>
        <v>92</v>
      </c>
      <c r="T113">
        <f t="shared" si="8"/>
        <v>92</v>
      </c>
      <c r="U113">
        <f t="array" ref="U113">IFERROR(INDEX($T:$T,SMALL(IF($T$22:$T$201&lt;&gt;"",ROW($T$22:$T$201)),ROW(A92))),"")</f>
        <v>92</v>
      </c>
    </row>
    <row r="114" spans="1:21">
      <c r="A114" s="2">
        <v>93</v>
      </c>
      <c r="B114" s="2"/>
      <c r="C114" s="2"/>
      <c r="D114" s="2"/>
      <c r="E114" s="2"/>
      <c r="F114" s="9"/>
      <c r="G114" s="1"/>
      <c r="H114" s="6"/>
      <c r="I114" s="2"/>
      <c r="J114" s="2"/>
      <c r="K114" s="2"/>
      <c r="L114" s="2"/>
      <c r="M114" s="2"/>
      <c r="N114" s="2"/>
      <c r="O114" s="10">
        <f t="shared" si="6"/>
        <v>93</v>
      </c>
      <c r="P114">
        <f t="shared" si="9"/>
        <v>93</v>
      </c>
      <c r="Q114">
        <f t="array" ref="Q114">IFERROR(INDEX($P:$P,SMALL(IF($P$22:$P$201&lt;&gt;"",ROW($P$22:$P$201)),ROW(A93))),"")</f>
        <v>93</v>
      </c>
      <c r="R114">
        <f t="shared" si="7"/>
        <v>93</v>
      </c>
      <c r="S114">
        <f t="array" ref="S114">IFERROR(INDEX($R:$R,SMALL(IF($R$22:$R$201&lt;&gt;"",ROW($R$22:$R$201)),ROW(A93))),"")</f>
        <v>93</v>
      </c>
      <c r="T114">
        <f t="shared" si="8"/>
        <v>93</v>
      </c>
      <c r="U114">
        <f t="array" ref="U114">IFERROR(INDEX($T:$T,SMALL(IF($T$22:$T$201&lt;&gt;"",ROW($T$22:$T$201)),ROW(A93))),"")</f>
        <v>93</v>
      </c>
    </row>
    <row r="115" spans="1:21">
      <c r="A115" s="17">
        <v>94</v>
      </c>
      <c r="B115" s="17"/>
      <c r="C115" s="17"/>
      <c r="D115" s="17"/>
      <c r="E115" s="17"/>
      <c r="F115" s="18"/>
      <c r="G115" s="18"/>
      <c r="H115" s="19"/>
      <c r="I115" s="17"/>
      <c r="J115" s="17"/>
      <c r="K115" s="17"/>
      <c r="L115" s="17"/>
      <c r="M115" s="17"/>
      <c r="N115" s="17"/>
      <c r="O115" s="10">
        <f t="shared" si="6"/>
        <v>94</v>
      </c>
      <c r="P115">
        <f t="shared" si="9"/>
        <v>94</v>
      </c>
      <c r="Q115">
        <f t="array" ref="Q115">IFERROR(INDEX($P:$P,SMALL(IF($P$22:$P$201&lt;&gt;"",ROW($P$22:$P$201)),ROW(A94))),"")</f>
        <v>94</v>
      </c>
      <c r="R115">
        <f t="shared" si="7"/>
        <v>94</v>
      </c>
      <c r="S115">
        <f t="array" ref="S115">IFERROR(INDEX($R:$R,SMALL(IF($R$22:$R$201&lt;&gt;"",ROW($R$22:$R$201)),ROW(A94))),"")</f>
        <v>94</v>
      </c>
      <c r="T115">
        <f t="shared" si="8"/>
        <v>94</v>
      </c>
      <c r="U115">
        <f t="array" ref="U115">IFERROR(INDEX($T:$T,SMALL(IF($T$22:$T$201&lt;&gt;"",ROW($T$22:$T$201)),ROW(A94))),"")</f>
        <v>94</v>
      </c>
    </row>
    <row r="116" spans="1:21">
      <c r="A116" s="2">
        <v>95</v>
      </c>
      <c r="B116" s="2"/>
      <c r="C116" s="2"/>
      <c r="D116" s="2"/>
      <c r="E116" s="2"/>
      <c r="F116" s="9"/>
      <c r="G116" s="1"/>
      <c r="H116" s="6"/>
      <c r="I116" s="2"/>
      <c r="J116" s="2"/>
      <c r="K116" s="2"/>
      <c r="L116" s="2"/>
      <c r="M116" s="2"/>
      <c r="N116" s="2"/>
      <c r="O116" s="10">
        <f t="shared" si="6"/>
        <v>95</v>
      </c>
      <c r="P116">
        <f t="shared" si="9"/>
        <v>95</v>
      </c>
      <c r="Q116">
        <f t="array" ref="Q116">IFERROR(INDEX($P:$P,SMALL(IF($P$22:$P$201&lt;&gt;"",ROW($P$22:$P$201)),ROW(A95))),"")</f>
        <v>95</v>
      </c>
      <c r="R116">
        <f t="shared" si="7"/>
        <v>95</v>
      </c>
      <c r="S116">
        <f t="array" ref="S116">IFERROR(INDEX($R:$R,SMALL(IF($R$22:$R$201&lt;&gt;"",ROW($R$22:$R$201)),ROW(A95))),"")</f>
        <v>95</v>
      </c>
      <c r="T116">
        <f t="shared" si="8"/>
        <v>95</v>
      </c>
      <c r="U116">
        <f t="array" ref="U116">IFERROR(INDEX($T:$T,SMALL(IF($T$22:$T$201&lt;&gt;"",ROW($T$22:$T$201)),ROW(A95))),"")</f>
        <v>95</v>
      </c>
    </row>
    <row r="117" spans="1:21">
      <c r="A117" s="17">
        <v>96</v>
      </c>
      <c r="B117" s="17"/>
      <c r="C117" s="17"/>
      <c r="D117" s="17"/>
      <c r="E117" s="17"/>
      <c r="F117" s="18"/>
      <c r="G117" s="18"/>
      <c r="H117" s="19"/>
      <c r="I117" s="17"/>
      <c r="J117" s="17"/>
      <c r="K117" s="17"/>
      <c r="L117" s="17"/>
      <c r="M117" s="17"/>
      <c r="N117" s="17"/>
      <c r="O117" s="10">
        <f t="shared" si="6"/>
        <v>96</v>
      </c>
      <c r="P117">
        <f t="shared" si="9"/>
        <v>96</v>
      </c>
      <c r="Q117">
        <f t="array" ref="Q117">IFERROR(INDEX($P:$P,SMALL(IF($P$22:$P$201&lt;&gt;"",ROW($P$22:$P$201)),ROW(A96))),"")</f>
        <v>96</v>
      </c>
      <c r="R117">
        <f t="shared" si="7"/>
        <v>96</v>
      </c>
      <c r="S117">
        <f t="array" ref="S117">IFERROR(INDEX($R:$R,SMALL(IF($R$22:$R$201&lt;&gt;"",ROW($R$22:$R$201)),ROW(A96))),"")</f>
        <v>96</v>
      </c>
      <c r="T117">
        <f t="shared" si="8"/>
        <v>96</v>
      </c>
      <c r="U117">
        <f t="array" ref="U117">IFERROR(INDEX($T:$T,SMALL(IF($T$22:$T$201&lt;&gt;"",ROW($T$22:$T$201)),ROW(A96))),"")</f>
        <v>96</v>
      </c>
    </row>
    <row r="118" spans="1:21">
      <c r="A118" s="2">
        <v>97</v>
      </c>
      <c r="B118" s="2"/>
      <c r="C118" s="2"/>
      <c r="D118" s="2"/>
      <c r="E118" s="2"/>
      <c r="F118" s="9"/>
      <c r="G118" s="1"/>
      <c r="H118" s="6"/>
      <c r="I118" s="2"/>
      <c r="J118" s="2"/>
      <c r="K118" s="2"/>
      <c r="L118" s="2"/>
      <c r="M118" s="2"/>
      <c r="N118" s="2"/>
      <c r="O118" s="10">
        <f t="shared" si="6"/>
        <v>97</v>
      </c>
      <c r="P118">
        <f t="shared" si="9"/>
        <v>97</v>
      </c>
      <c r="Q118">
        <f t="array" ref="Q118">IFERROR(INDEX($P:$P,SMALL(IF($P$22:$P$201&lt;&gt;"",ROW($P$22:$P$201)),ROW(A97))),"")</f>
        <v>97</v>
      </c>
      <c r="R118">
        <f t="shared" si="7"/>
        <v>97</v>
      </c>
      <c r="S118">
        <f t="array" ref="S118">IFERROR(INDEX($R:$R,SMALL(IF($R$22:$R$201&lt;&gt;"",ROW($R$22:$R$201)),ROW(A97))),"")</f>
        <v>97</v>
      </c>
      <c r="T118">
        <f t="shared" si="8"/>
        <v>97</v>
      </c>
      <c r="U118">
        <f t="array" ref="U118">IFERROR(INDEX($T:$T,SMALL(IF($T$22:$T$201&lt;&gt;"",ROW($T$22:$T$201)),ROW(A97))),"")</f>
        <v>97</v>
      </c>
    </row>
    <row r="119" spans="1:21">
      <c r="A119" s="17">
        <v>98</v>
      </c>
      <c r="B119" s="17"/>
      <c r="C119" s="17"/>
      <c r="D119" s="17"/>
      <c r="E119" s="17"/>
      <c r="F119" s="18"/>
      <c r="G119" s="18"/>
      <c r="H119" s="19"/>
      <c r="I119" s="17"/>
      <c r="J119" s="17"/>
      <c r="K119" s="17"/>
      <c r="L119" s="17"/>
      <c r="M119" s="17"/>
      <c r="N119" s="17"/>
      <c r="O119" s="10">
        <f t="shared" si="6"/>
        <v>98</v>
      </c>
      <c r="P119">
        <f t="shared" si="9"/>
        <v>98</v>
      </c>
      <c r="Q119">
        <f t="array" ref="Q119">IFERROR(INDEX($P:$P,SMALL(IF($P$22:$P$201&lt;&gt;"",ROW($P$22:$P$201)),ROW(A98))),"")</f>
        <v>98</v>
      </c>
      <c r="R119">
        <f t="shared" si="7"/>
        <v>98</v>
      </c>
      <c r="S119">
        <f t="array" ref="S119">IFERROR(INDEX($R:$R,SMALL(IF($R$22:$R$201&lt;&gt;"",ROW($R$22:$R$201)),ROW(A98))),"")</f>
        <v>98</v>
      </c>
      <c r="T119">
        <f t="shared" si="8"/>
        <v>98</v>
      </c>
      <c r="U119">
        <f t="array" ref="U119">IFERROR(INDEX($T:$T,SMALL(IF($T$22:$T$201&lt;&gt;"",ROW($T$22:$T$201)),ROW(A98))),"")</f>
        <v>98</v>
      </c>
    </row>
    <row r="120" spans="1:21">
      <c r="A120" s="2">
        <v>99</v>
      </c>
      <c r="B120" s="2"/>
      <c r="C120" s="2"/>
      <c r="D120" s="2"/>
      <c r="E120" s="2"/>
      <c r="F120" s="9"/>
      <c r="G120" s="1"/>
      <c r="H120" s="6"/>
      <c r="I120" s="2"/>
      <c r="J120" s="2"/>
      <c r="K120" s="2"/>
      <c r="L120" s="2"/>
      <c r="M120" s="2"/>
      <c r="N120" s="2"/>
      <c r="O120" s="10">
        <f t="shared" si="6"/>
        <v>99</v>
      </c>
      <c r="P120">
        <f t="shared" si="9"/>
        <v>99</v>
      </c>
      <c r="Q120">
        <f t="array" ref="Q120">IFERROR(INDEX($P:$P,SMALL(IF($P$22:$P$201&lt;&gt;"",ROW($P$22:$P$201)),ROW(A99))),"")</f>
        <v>99</v>
      </c>
      <c r="R120">
        <f t="shared" si="7"/>
        <v>99</v>
      </c>
      <c r="S120">
        <f t="array" ref="S120">IFERROR(INDEX($R:$R,SMALL(IF($R$22:$R$201&lt;&gt;"",ROW($R$22:$R$201)),ROW(A99))),"")</f>
        <v>99</v>
      </c>
      <c r="T120">
        <f t="shared" si="8"/>
        <v>99</v>
      </c>
      <c r="U120">
        <f t="array" ref="U120">IFERROR(INDEX($T:$T,SMALL(IF($T$22:$T$201&lt;&gt;"",ROW($T$22:$T$201)),ROW(A99))),"")</f>
        <v>99</v>
      </c>
    </row>
    <row r="121" spans="1:21">
      <c r="A121" s="17">
        <v>100</v>
      </c>
      <c r="B121" s="17"/>
      <c r="C121" s="17"/>
      <c r="D121" s="17"/>
      <c r="E121" s="17"/>
      <c r="F121" s="18"/>
      <c r="G121" s="18"/>
      <c r="H121" s="19"/>
      <c r="I121" s="17"/>
      <c r="J121" s="17"/>
      <c r="K121" s="17"/>
      <c r="L121" s="17"/>
      <c r="M121" s="17"/>
      <c r="N121" s="17"/>
      <c r="O121" s="10">
        <f t="shared" si="6"/>
        <v>100</v>
      </c>
      <c r="P121">
        <f t="shared" si="9"/>
        <v>100</v>
      </c>
      <c r="Q121">
        <f t="array" ref="Q121">IFERROR(INDEX($P:$P,SMALL(IF($P$22:$P$201&lt;&gt;"",ROW($P$22:$P$201)),ROW(A100))),"")</f>
        <v>100</v>
      </c>
      <c r="R121">
        <f t="shared" si="7"/>
        <v>100</v>
      </c>
      <c r="S121">
        <f t="array" ref="S121">IFERROR(INDEX($R:$R,SMALL(IF($R$22:$R$201&lt;&gt;"",ROW($R$22:$R$201)),ROW(A100))),"")</f>
        <v>100</v>
      </c>
      <c r="T121">
        <f t="shared" si="8"/>
        <v>100</v>
      </c>
      <c r="U121">
        <f t="array" ref="U121">IFERROR(INDEX($T:$T,SMALL(IF($T$22:$T$201&lt;&gt;"",ROW($T$22:$T$201)),ROW(A100))),"")</f>
        <v>100</v>
      </c>
    </row>
    <row r="122" spans="1:21">
      <c r="A122" s="2">
        <v>101</v>
      </c>
      <c r="B122" s="2"/>
      <c r="C122" s="2"/>
      <c r="D122" s="2"/>
      <c r="E122" s="2"/>
      <c r="F122" s="9"/>
      <c r="G122" s="1"/>
      <c r="H122" s="6"/>
      <c r="I122" s="2"/>
      <c r="J122" s="2"/>
      <c r="K122" s="2"/>
      <c r="L122" s="2"/>
      <c r="M122" s="2"/>
      <c r="N122" s="2"/>
      <c r="O122" s="10">
        <f t="shared" si="6"/>
        <v>101</v>
      </c>
      <c r="P122">
        <f t="shared" si="9"/>
        <v>101</v>
      </c>
      <c r="Q122">
        <f t="array" ref="Q122">IFERROR(INDEX($P:$P,SMALL(IF($P$22:$P$201&lt;&gt;"",ROW($P$22:$P$201)),ROW(A101))),"")</f>
        <v>101</v>
      </c>
      <c r="R122">
        <f t="shared" si="7"/>
        <v>101</v>
      </c>
      <c r="S122">
        <f t="array" ref="S122">IFERROR(INDEX($R:$R,SMALL(IF($R$22:$R$201&lt;&gt;"",ROW($R$22:$R$201)),ROW(A101))),"")</f>
        <v>101</v>
      </c>
      <c r="T122">
        <f t="shared" si="8"/>
        <v>101</v>
      </c>
      <c r="U122">
        <f t="array" ref="U122">IFERROR(INDEX($T:$T,SMALL(IF($T$22:$T$201&lt;&gt;"",ROW($T$22:$T$201)),ROW(A101))),"")</f>
        <v>101</v>
      </c>
    </row>
    <row r="123" spans="1:21">
      <c r="A123" s="17">
        <v>102</v>
      </c>
      <c r="B123" s="17"/>
      <c r="C123" s="17"/>
      <c r="D123" s="17"/>
      <c r="E123" s="17"/>
      <c r="F123" s="18"/>
      <c r="G123" s="18"/>
      <c r="H123" s="19"/>
      <c r="I123" s="17"/>
      <c r="J123" s="17"/>
      <c r="K123" s="17"/>
      <c r="L123" s="17"/>
      <c r="M123" s="17"/>
      <c r="N123" s="17"/>
      <c r="O123" s="10">
        <f t="shared" si="6"/>
        <v>102</v>
      </c>
      <c r="P123">
        <f t="shared" si="9"/>
        <v>102</v>
      </c>
      <c r="Q123">
        <f t="array" ref="Q123">IFERROR(INDEX($P:$P,SMALL(IF($P$22:$P$201&lt;&gt;"",ROW($P$22:$P$201)),ROW(A102))),"")</f>
        <v>102</v>
      </c>
      <c r="R123">
        <f t="shared" si="7"/>
        <v>102</v>
      </c>
      <c r="S123">
        <f t="array" ref="S123">IFERROR(INDEX($R:$R,SMALL(IF($R$22:$R$201&lt;&gt;"",ROW($R$22:$R$201)),ROW(A102))),"")</f>
        <v>102</v>
      </c>
      <c r="T123">
        <f t="shared" si="8"/>
        <v>102</v>
      </c>
      <c r="U123">
        <f t="array" ref="U123">IFERROR(INDEX($T:$T,SMALL(IF($T$22:$T$201&lt;&gt;"",ROW($T$22:$T$201)),ROW(A102))),"")</f>
        <v>102</v>
      </c>
    </row>
    <row r="124" spans="1:21">
      <c r="A124" s="2">
        <v>103</v>
      </c>
      <c r="B124" s="2"/>
      <c r="C124" s="2"/>
      <c r="D124" s="2"/>
      <c r="E124" s="2"/>
      <c r="F124" s="9"/>
      <c r="G124" s="1"/>
      <c r="H124" s="6"/>
      <c r="I124" s="2"/>
      <c r="J124" s="2"/>
      <c r="K124" s="2"/>
      <c r="L124" s="2"/>
      <c r="M124" s="2"/>
      <c r="N124" s="2"/>
      <c r="O124" s="10">
        <f t="shared" si="6"/>
        <v>103</v>
      </c>
      <c r="P124">
        <f t="shared" si="9"/>
        <v>103</v>
      </c>
      <c r="Q124">
        <f t="array" ref="Q124">IFERROR(INDEX($P:$P,SMALL(IF($P$22:$P$201&lt;&gt;"",ROW($P$22:$P$201)),ROW(A103))),"")</f>
        <v>103</v>
      </c>
      <c r="R124">
        <f t="shared" si="7"/>
        <v>103</v>
      </c>
      <c r="S124">
        <f t="array" ref="S124">IFERROR(INDEX($R:$R,SMALL(IF($R$22:$R$201&lt;&gt;"",ROW($R$22:$R$201)),ROW(A103))),"")</f>
        <v>103</v>
      </c>
      <c r="T124">
        <f t="shared" si="8"/>
        <v>103</v>
      </c>
      <c r="U124">
        <f t="array" ref="U124">IFERROR(INDEX($T:$T,SMALL(IF($T$22:$T$201&lt;&gt;"",ROW($T$22:$T$201)),ROW(A103))),"")</f>
        <v>103</v>
      </c>
    </row>
    <row r="125" spans="1:21">
      <c r="A125" s="17">
        <v>104</v>
      </c>
      <c r="B125" s="17"/>
      <c r="C125" s="17"/>
      <c r="D125" s="17"/>
      <c r="E125" s="17"/>
      <c r="F125" s="18"/>
      <c r="G125" s="18"/>
      <c r="H125" s="19"/>
      <c r="I125" s="17"/>
      <c r="J125" s="17"/>
      <c r="K125" s="17"/>
      <c r="L125" s="17"/>
      <c r="M125" s="17"/>
      <c r="N125" s="17"/>
      <c r="O125" s="10">
        <f t="shared" si="6"/>
        <v>104</v>
      </c>
      <c r="P125">
        <f t="shared" si="9"/>
        <v>104</v>
      </c>
      <c r="Q125">
        <f t="array" ref="Q125">IFERROR(INDEX($P:$P,SMALL(IF($P$22:$P$201&lt;&gt;"",ROW($P$22:$P$201)),ROW(A104))),"")</f>
        <v>104</v>
      </c>
      <c r="R125">
        <f t="shared" si="7"/>
        <v>104</v>
      </c>
      <c r="S125">
        <f t="array" ref="S125">IFERROR(INDEX($R:$R,SMALL(IF($R$22:$R$201&lt;&gt;"",ROW($R$22:$R$201)),ROW(A104))),"")</f>
        <v>104</v>
      </c>
      <c r="T125">
        <f t="shared" si="8"/>
        <v>104</v>
      </c>
      <c r="U125">
        <f t="array" ref="U125">IFERROR(INDEX($T:$T,SMALL(IF($T$22:$T$201&lt;&gt;"",ROW($T$22:$T$201)),ROW(A104))),"")</f>
        <v>104</v>
      </c>
    </row>
    <row r="126" spans="1:21">
      <c r="A126" s="2">
        <v>105</v>
      </c>
      <c r="B126" s="2"/>
      <c r="C126" s="2"/>
      <c r="D126" s="2"/>
      <c r="E126" s="2"/>
      <c r="F126" s="9"/>
      <c r="G126" s="1"/>
      <c r="H126" s="6"/>
      <c r="I126" s="2"/>
      <c r="J126" s="2"/>
      <c r="K126" s="2"/>
      <c r="L126" s="2"/>
      <c r="M126" s="2"/>
      <c r="N126" s="2"/>
      <c r="O126" s="10">
        <f t="shared" si="6"/>
        <v>105</v>
      </c>
      <c r="P126">
        <f t="shared" si="9"/>
        <v>105</v>
      </c>
      <c r="Q126">
        <f t="array" ref="Q126">IFERROR(INDEX($P:$P,SMALL(IF($P$22:$P$201&lt;&gt;"",ROW($P$22:$P$201)),ROW(A105))),"")</f>
        <v>105</v>
      </c>
      <c r="R126">
        <f t="shared" si="7"/>
        <v>105</v>
      </c>
      <c r="S126">
        <f t="array" ref="S126">IFERROR(INDEX($R:$R,SMALL(IF($R$22:$R$201&lt;&gt;"",ROW($R$22:$R$201)),ROW(A105))),"")</f>
        <v>105</v>
      </c>
      <c r="T126">
        <f t="shared" si="8"/>
        <v>105</v>
      </c>
      <c r="U126">
        <f t="array" ref="U126">IFERROR(INDEX($T:$T,SMALL(IF($T$22:$T$201&lt;&gt;"",ROW($T$22:$T$201)),ROW(A105))),"")</f>
        <v>105</v>
      </c>
    </row>
    <row r="127" spans="1:21">
      <c r="A127" s="17">
        <v>106</v>
      </c>
      <c r="B127" s="17"/>
      <c r="C127" s="17"/>
      <c r="D127" s="17"/>
      <c r="E127" s="17"/>
      <c r="F127" s="18"/>
      <c r="G127" s="18"/>
      <c r="H127" s="19"/>
      <c r="I127" s="17"/>
      <c r="J127" s="17"/>
      <c r="K127" s="17"/>
      <c r="L127" s="17"/>
      <c r="M127" s="17"/>
      <c r="N127" s="17"/>
      <c r="O127" s="10">
        <f t="shared" si="6"/>
        <v>106</v>
      </c>
      <c r="P127">
        <f t="shared" si="9"/>
        <v>106</v>
      </c>
      <c r="Q127">
        <f t="array" ref="Q127">IFERROR(INDEX($P:$P,SMALL(IF($P$22:$P$201&lt;&gt;"",ROW($P$22:$P$201)),ROW(A106))),"")</f>
        <v>106</v>
      </c>
      <c r="R127">
        <f t="shared" si="7"/>
        <v>106</v>
      </c>
      <c r="S127">
        <f t="array" ref="S127">IFERROR(INDEX($R:$R,SMALL(IF($R$22:$R$201&lt;&gt;"",ROW($R$22:$R$201)),ROW(A106))),"")</f>
        <v>106</v>
      </c>
      <c r="T127">
        <f t="shared" si="8"/>
        <v>106</v>
      </c>
      <c r="U127">
        <f t="array" ref="U127">IFERROR(INDEX($T:$T,SMALL(IF($T$22:$T$201&lt;&gt;"",ROW($T$22:$T$201)),ROW(A106))),"")</f>
        <v>106</v>
      </c>
    </row>
    <row r="128" spans="1:21">
      <c r="A128" s="2">
        <v>107</v>
      </c>
      <c r="B128" s="2"/>
      <c r="C128" s="2"/>
      <c r="D128" s="2"/>
      <c r="E128" s="2"/>
      <c r="F128" s="9"/>
      <c r="G128" s="1"/>
      <c r="H128" s="6"/>
      <c r="I128" s="2"/>
      <c r="J128" s="2"/>
      <c r="K128" s="2"/>
      <c r="L128" s="2"/>
      <c r="M128" s="2"/>
      <c r="N128" s="2"/>
      <c r="O128" s="10">
        <f t="shared" si="6"/>
        <v>107</v>
      </c>
      <c r="P128">
        <f t="shared" si="9"/>
        <v>107</v>
      </c>
      <c r="Q128">
        <f t="array" ref="Q128">IFERROR(INDEX($P:$P,SMALL(IF($P$22:$P$201&lt;&gt;"",ROW($P$22:$P$201)),ROW(A107))),"")</f>
        <v>107</v>
      </c>
      <c r="R128">
        <f t="shared" si="7"/>
        <v>107</v>
      </c>
      <c r="S128">
        <f t="array" ref="S128">IFERROR(INDEX($R:$R,SMALL(IF($R$22:$R$201&lt;&gt;"",ROW($R$22:$R$201)),ROW(A107))),"")</f>
        <v>107</v>
      </c>
      <c r="T128">
        <f t="shared" si="8"/>
        <v>107</v>
      </c>
      <c r="U128">
        <f t="array" ref="U128">IFERROR(INDEX($T:$T,SMALL(IF($T$22:$T$201&lt;&gt;"",ROW($T$22:$T$201)),ROW(A107))),"")</f>
        <v>107</v>
      </c>
    </row>
    <row r="129" spans="1:21">
      <c r="A129" s="17">
        <v>108</v>
      </c>
      <c r="B129" s="17"/>
      <c r="C129" s="17"/>
      <c r="D129" s="17"/>
      <c r="E129" s="17"/>
      <c r="F129" s="18"/>
      <c r="G129" s="18"/>
      <c r="H129" s="19"/>
      <c r="I129" s="17"/>
      <c r="J129" s="17"/>
      <c r="K129" s="17"/>
      <c r="L129" s="17"/>
      <c r="M129" s="17"/>
      <c r="N129" s="17"/>
      <c r="O129" s="10">
        <f t="shared" si="6"/>
        <v>108</v>
      </c>
      <c r="P129">
        <f t="shared" si="9"/>
        <v>108</v>
      </c>
      <c r="Q129">
        <f t="array" ref="Q129">IFERROR(INDEX($P:$P,SMALL(IF($P$22:$P$201&lt;&gt;"",ROW($P$22:$P$201)),ROW(A108))),"")</f>
        <v>108</v>
      </c>
      <c r="R129">
        <f t="shared" si="7"/>
        <v>108</v>
      </c>
      <c r="S129">
        <f t="array" ref="S129">IFERROR(INDEX($R:$R,SMALL(IF($R$22:$R$201&lt;&gt;"",ROW($R$22:$R$201)),ROW(A108))),"")</f>
        <v>108</v>
      </c>
      <c r="T129">
        <f t="shared" si="8"/>
        <v>108</v>
      </c>
      <c r="U129">
        <f t="array" ref="U129">IFERROR(INDEX($T:$T,SMALL(IF($T$22:$T$201&lt;&gt;"",ROW($T$22:$T$201)),ROW(A108))),"")</f>
        <v>108</v>
      </c>
    </row>
    <row r="130" spans="1:21">
      <c r="A130" s="2">
        <v>109</v>
      </c>
      <c r="B130" s="2"/>
      <c r="C130" s="2"/>
      <c r="D130" s="2"/>
      <c r="E130" s="2"/>
      <c r="F130" s="9"/>
      <c r="G130" s="1"/>
      <c r="H130" s="6"/>
      <c r="I130" s="2"/>
      <c r="J130" s="2"/>
      <c r="K130" s="2"/>
      <c r="L130" s="2"/>
      <c r="M130" s="2"/>
      <c r="N130" s="2"/>
      <c r="O130" s="10">
        <f t="shared" si="6"/>
        <v>109</v>
      </c>
      <c r="P130">
        <f t="shared" si="9"/>
        <v>109</v>
      </c>
      <c r="Q130">
        <f t="array" ref="Q130">IFERROR(INDEX($P:$P,SMALL(IF($P$22:$P$201&lt;&gt;"",ROW($P$22:$P$201)),ROW(A109))),"")</f>
        <v>109</v>
      </c>
      <c r="R130">
        <f t="shared" si="7"/>
        <v>109</v>
      </c>
      <c r="S130">
        <f t="array" ref="S130">IFERROR(INDEX($R:$R,SMALL(IF($R$22:$R$201&lt;&gt;"",ROW($R$22:$R$201)),ROW(A109))),"")</f>
        <v>109</v>
      </c>
      <c r="T130">
        <f t="shared" si="8"/>
        <v>109</v>
      </c>
      <c r="U130">
        <f t="array" ref="U130">IFERROR(INDEX($T:$T,SMALL(IF($T$22:$T$201&lt;&gt;"",ROW($T$22:$T$201)),ROW(A109))),"")</f>
        <v>109</v>
      </c>
    </row>
    <row r="131" spans="1:21">
      <c r="A131" s="17">
        <v>110</v>
      </c>
      <c r="B131" s="17"/>
      <c r="C131" s="17"/>
      <c r="D131" s="17"/>
      <c r="E131" s="17"/>
      <c r="F131" s="18"/>
      <c r="G131" s="18"/>
      <c r="H131" s="19"/>
      <c r="I131" s="17"/>
      <c r="J131" s="17"/>
      <c r="K131" s="17"/>
      <c r="L131" s="17"/>
      <c r="M131" s="17"/>
      <c r="N131" s="17"/>
      <c r="O131" s="10">
        <f t="shared" si="6"/>
        <v>110</v>
      </c>
      <c r="P131">
        <f t="shared" si="9"/>
        <v>110</v>
      </c>
      <c r="Q131">
        <f t="array" ref="Q131">IFERROR(INDEX($P:$P,SMALL(IF($P$22:$P$201&lt;&gt;"",ROW($P$22:$P$201)),ROW(A110))),"")</f>
        <v>110</v>
      </c>
      <c r="R131">
        <f t="shared" si="7"/>
        <v>110</v>
      </c>
      <c r="S131">
        <f t="array" ref="S131">IFERROR(INDEX($R:$R,SMALL(IF($R$22:$R$201&lt;&gt;"",ROW($R$22:$R$201)),ROW(A110))),"")</f>
        <v>110</v>
      </c>
      <c r="T131">
        <f t="shared" si="8"/>
        <v>110</v>
      </c>
      <c r="U131">
        <f t="array" ref="U131">IFERROR(INDEX($T:$T,SMALL(IF($T$22:$T$201&lt;&gt;"",ROW($T$22:$T$201)),ROW(A110))),"")</f>
        <v>110</v>
      </c>
    </row>
    <row r="132" spans="1:21">
      <c r="A132" s="2">
        <v>111</v>
      </c>
      <c r="B132" s="2"/>
      <c r="C132" s="2"/>
      <c r="D132" s="2"/>
      <c r="E132" s="2"/>
      <c r="F132" s="9"/>
      <c r="G132" s="1"/>
      <c r="H132" s="6"/>
      <c r="I132" s="2"/>
      <c r="J132" s="2"/>
      <c r="K132" s="2"/>
      <c r="L132" s="2"/>
      <c r="M132" s="2"/>
      <c r="N132" s="2"/>
      <c r="O132" s="10">
        <f t="shared" si="6"/>
        <v>111</v>
      </c>
      <c r="P132">
        <f t="shared" si="9"/>
        <v>111</v>
      </c>
      <c r="Q132">
        <f t="array" ref="Q132">IFERROR(INDEX($P:$P,SMALL(IF($P$22:$P$201&lt;&gt;"",ROW($P$22:$P$201)),ROW(A111))),"")</f>
        <v>111</v>
      </c>
      <c r="R132">
        <f t="shared" si="7"/>
        <v>111</v>
      </c>
      <c r="S132">
        <f t="array" ref="S132">IFERROR(INDEX($R:$R,SMALL(IF($R$22:$R$201&lt;&gt;"",ROW($R$22:$R$201)),ROW(A111))),"")</f>
        <v>111</v>
      </c>
      <c r="T132">
        <f t="shared" si="8"/>
        <v>111</v>
      </c>
      <c r="U132">
        <f t="array" ref="U132">IFERROR(INDEX($T:$T,SMALL(IF($T$22:$T$201&lt;&gt;"",ROW($T$22:$T$201)),ROW(A111))),"")</f>
        <v>111</v>
      </c>
    </row>
    <row r="133" spans="1:21">
      <c r="A133" s="17">
        <v>112</v>
      </c>
      <c r="B133" s="17"/>
      <c r="C133" s="17"/>
      <c r="D133" s="17"/>
      <c r="E133" s="17"/>
      <c r="F133" s="18"/>
      <c r="G133" s="18"/>
      <c r="H133" s="19"/>
      <c r="I133" s="17"/>
      <c r="J133" s="17"/>
      <c r="K133" s="17"/>
      <c r="L133" s="17"/>
      <c r="M133" s="17"/>
      <c r="N133" s="17"/>
      <c r="O133" s="10">
        <f t="shared" si="6"/>
        <v>112</v>
      </c>
      <c r="P133">
        <f t="shared" si="9"/>
        <v>112</v>
      </c>
      <c r="Q133">
        <f t="array" ref="Q133">IFERROR(INDEX($P:$P,SMALL(IF($P$22:$P$201&lt;&gt;"",ROW($P$22:$P$201)),ROW(A112))),"")</f>
        <v>112</v>
      </c>
      <c r="R133">
        <f t="shared" si="7"/>
        <v>112</v>
      </c>
      <c r="S133">
        <f t="array" ref="S133">IFERROR(INDEX($R:$R,SMALL(IF($R$22:$R$201&lt;&gt;"",ROW($R$22:$R$201)),ROW(A112))),"")</f>
        <v>112</v>
      </c>
      <c r="T133">
        <f t="shared" si="8"/>
        <v>112</v>
      </c>
      <c r="U133">
        <f t="array" ref="U133">IFERROR(INDEX($T:$T,SMALL(IF($T$22:$T$201&lt;&gt;"",ROW($T$22:$T$201)),ROW(A112))),"")</f>
        <v>112</v>
      </c>
    </row>
    <row r="134" spans="1:21">
      <c r="A134" s="2">
        <v>113</v>
      </c>
      <c r="B134" s="2"/>
      <c r="C134" s="2"/>
      <c r="D134" s="2"/>
      <c r="E134" s="2"/>
      <c r="F134" s="9"/>
      <c r="G134" s="1"/>
      <c r="H134" s="6"/>
      <c r="I134" s="2"/>
      <c r="J134" s="2"/>
      <c r="K134" s="2"/>
      <c r="L134" s="2"/>
      <c r="M134" s="2"/>
      <c r="N134" s="2"/>
      <c r="O134" s="10">
        <f t="shared" si="6"/>
        <v>113</v>
      </c>
      <c r="P134">
        <f t="shared" si="9"/>
        <v>113</v>
      </c>
      <c r="Q134">
        <f t="array" ref="Q134">IFERROR(INDEX($P:$P,SMALL(IF($P$22:$P$201&lt;&gt;"",ROW($P$22:$P$201)),ROW(A113))),"")</f>
        <v>113</v>
      </c>
      <c r="R134">
        <f t="shared" si="7"/>
        <v>113</v>
      </c>
      <c r="S134">
        <f t="array" ref="S134">IFERROR(INDEX($R:$R,SMALL(IF($R$22:$R$201&lt;&gt;"",ROW($R$22:$R$201)),ROW(A113))),"")</f>
        <v>113</v>
      </c>
      <c r="T134">
        <f t="shared" si="8"/>
        <v>113</v>
      </c>
      <c r="U134">
        <f t="array" ref="U134">IFERROR(INDEX($T:$T,SMALL(IF($T$22:$T$201&lt;&gt;"",ROW($T$22:$T$201)),ROW(A113))),"")</f>
        <v>113</v>
      </c>
    </row>
    <row r="135" spans="1:21">
      <c r="A135" s="17">
        <v>114</v>
      </c>
      <c r="B135" s="17"/>
      <c r="C135" s="17"/>
      <c r="D135" s="17"/>
      <c r="E135" s="17"/>
      <c r="F135" s="18"/>
      <c r="G135" s="18"/>
      <c r="H135" s="19"/>
      <c r="I135" s="17"/>
      <c r="J135" s="17"/>
      <c r="K135" s="17"/>
      <c r="L135" s="17"/>
      <c r="M135" s="17"/>
      <c r="N135" s="17"/>
      <c r="O135" s="10">
        <f t="shared" si="6"/>
        <v>114</v>
      </c>
      <c r="P135">
        <f t="shared" si="9"/>
        <v>114</v>
      </c>
      <c r="Q135">
        <f t="array" ref="Q135">IFERROR(INDEX($P:$P,SMALL(IF($P$22:$P$201&lt;&gt;"",ROW($P$22:$P$201)),ROW(A114))),"")</f>
        <v>114</v>
      </c>
      <c r="R135">
        <f t="shared" si="7"/>
        <v>114</v>
      </c>
      <c r="S135">
        <f t="array" ref="S135">IFERROR(INDEX($R:$R,SMALL(IF($R$22:$R$201&lt;&gt;"",ROW($R$22:$R$201)),ROW(A114))),"")</f>
        <v>114</v>
      </c>
      <c r="T135">
        <f t="shared" si="8"/>
        <v>114</v>
      </c>
      <c r="U135">
        <f t="array" ref="U135">IFERROR(INDEX($T:$T,SMALL(IF($T$22:$T$201&lt;&gt;"",ROW($T$22:$T$201)),ROW(A114))),"")</f>
        <v>114</v>
      </c>
    </row>
    <row r="136" spans="1:21">
      <c r="A136" s="2">
        <v>115</v>
      </c>
      <c r="B136" s="2"/>
      <c r="C136" s="2"/>
      <c r="D136" s="2"/>
      <c r="E136" s="2"/>
      <c r="F136" s="9"/>
      <c r="G136" s="1"/>
      <c r="H136" s="6"/>
      <c r="I136" s="2"/>
      <c r="J136" s="2"/>
      <c r="K136" s="2"/>
      <c r="L136" s="2"/>
      <c r="M136" s="2"/>
      <c r="N136" s="2"/>
      <c r="O136" s="10">
        <f t="shared" si="6"/>
        <v>115</v>
      </c>
      <c r="P136">
        <f t="shared" si="9"/>
        <v>115</v>
      </c>
      <c r="Q136">
        <f t="array" ref="Q136">IFERROR(INDEX($P:$P,SMALL(IF($P$22:$P$201&lt;&gt;"",ROW($P$22:$P$201)),ROW(A115))),"")</f>
        <v>115</v>
      </c>
      <c r="R136">
        <f t="shared" si="7"/>
        <v>115</v>
      </c>
      <c r="S136">
        <f t="array" ref="S136">IFERROR(INDEX($R:$R,SMALL(IF($R$22:$R$201&lt;&gt;"",ROW($R$22:$R$201)),ROW(A115))),"")</f>
        <v>115</v>
      </c>
      <c r="T136">
        <f t="shared" si="8"/>
        <v>115</v>
      </c>
      <c r="U136">
        <f t="array" ref="U136">IFERROR(INDEX($T:$T,SMALL(IF($T$22:$T$201&lt;&gt;"",ROW($T$22:$T$201)),ROW(A115))),"")</f>
        <v>115</v>
      </c>
    </row>
    <row r="137" spans="1:21">
      <c r="A137" s="17">
        <v>116</v>
      </c>
      <c r="B137" s="17"/>
      <c r="C137" s="17"/>
      <c r="D137" s="17"/>
      <c r="E137" s="17"/>
      <c r="F137" s="18"/>
      <c r="G137" s="18"/>
      <c r="H137" s="19"/>
      <c r="I137" s="17"/>
      <c r="J137" s="17"/>
      <c r="K137" s="17"/>
      <c r="L137" s="17"/>
      <c r="M137" s="17"/>
      <c r="N137" s="17"/>
      <c r="O137" s="10">
        <f t="shared" si="6"/>
        <v>116</v>
      </c>
      <c r="P137">
        <f t="shared" si="9"/>
        <v>116</v>
      </c>
      <c r="Q137">
        <f t="array" ref="Q137">IFERROR(INDEX($P:$P,SMALL(IF($P$22:$P$201&lt;&gt;"",ROW($P$22:$P$201)),ROW(A116))),"")</f>
        <v>116</v>
      </c>
      <c r="R137">
        <f t="shared" si="7"/>
        <v>116</v>
      </c>
      <c r="S137">
        <f t="array" ref="S137">IFERROR(INDEX($R:$R,SMALL(IF($R$22:$R$201&lt;&gt;"",ROW($R$22:$R$201)),ROW(A116))),"")</f>
        <v>116</v>
      </c>
      <c r="T137">
        <f t="shared" si="8"/>
        <v>116</v>
      </c>
      <c r="U137">
        <f t="array" ref="U137">IFERROR(INDEX($T:$T,SMALL(IF($T$22:$T$201&lt;&gt;"",ROW($T$22:$T$201)),ROW(A116))),"")</f>
        <v>116</v>
      </c>
    </row>
    <row r="138" spans="1:21">
      <c r="A138" s="2">
        <v>117</v>
      </c>
      <c r="B138" s="2"/>
      <c r="C138" s="2"/>
      <c r="D138" s="2"/>
      <c r="E138" s="2"/>
      <c r="F138" s="9"/>
      <c r="G138" s="1"/>
      <c r="H138" s="6"/>
      <c r="I138" s="2"/>
      <c r="J138" s="2"/>
      <c r="K138" s="2"/>
      <c r="L138" s="2"/>
      <c r="M138" s="2"/>
      <c r="N138" s="2"/>
      <c r="O138" s="10">
        <f t="shared" si="6"/>
        <v>117</v>
      </c>
      <c r="P138">
        <f t="shared" si="9"/>
        <v>117</v>
      </c>
      <c r="Q138">
        <f t="array" ref="Q138">IFERROR(INDEX($P:$P,SMALL(IF($P$22:$P$201&lt;&gt;"",ROW($P$22:$P$201)),ROW(A117))),"")</f>
        <v>117</v>
      </c>
      <c r="R138">
        <f t="shared" si="7"/>
        <v>117</v>
      </c>
      <c r="S138">
        <f t="array" ref="S138">IFERROR(INDEX($R:$R,SMALL(IF($R$22:$R$201&lt;&gt;"",ROW($R$22:$R$201)),ROW(A117))),"")</f>
        <v>117</v>
      </c>
      <c r="T138">
        <f t="shared" si="8"/>
        <v>117</v>
      </c>
      <c r="U138">
        <f t="array" ref="U138">IFERROR(INDEX($T:$T,SMALL(IF($T$22:$T$201&lt;&gt;"",ROW($T$22:$T$201)),ROW(A117))),"")</f>
        <v>117</v>
      </c>
    </row>
    <row r="139" spans="1:21">
      <c r="A139" s="17">
        <v>118</v>
      </c>
      <c r="B139" s="17"/>
      <c r="C139" s="17"/>
      <c r="D139" s="17"/>
      <c r="E139" s="17"/>
      <c r="F139" s="18"/>
      <c r="G139" s="18"/>
      <c r="H139" s="19"/>
      <c r="I139" s="17"/>
      <c r="J139" s="17"/>
      <c r="K139" s="17"/>
      <c r="L139" s="17"/>
      <c r="M139" s="17"/>
      <c r="N139" s="17"/>
      <c r="O139" s="10">
        <f t="shared" si="6"/>
        <v>118</v>
      </c>
      <c r="P139">
        <f t="shared" si="9"/>
        <v>118</v>
      </c>
      <c r="Q139">
        <f t="array" ref="Q139">IFERROR(INDEX($P:$P,SMALL(IF($P$22:$P$201&lt;&gt;"",ROW($P$22:$P$201)),ROW(A118))),"")</f>
        <v>118</v>
      </c>
      <c r="R139">
        <f t="shared" si="7"/>
        <v>118</v>
      </c>
      <c r="S139">
        <f t="array" ref="S139">IFERROR(INDEX($R:$R,SMALL(IF($R$22:$R$201&lt;&gt;"",ROW($R$22:$R$201)),ROW(A118))),"")</f>
        <v>118</v>
      </c>
      <c r="T139">
        <f t="shared" si="8"/>
        <v>118</v>
      </c>
      <c r="U139">
        <f t="array" ref="U139">IFERROR(INDEX($T:$T,SMALL(IF($T$22:$T$201&lt;&gt;"",ROW($T$22:$T$201)),ROW(A118))),"")</f>
        <v>118</v>
      </c>
    </row>
    <row r="140" spans="1:21">
      <c r="A140" s="2">
        <v>119</v>
      </c>
      <c r="B140" s="2"/>
      <c r="C140" s="2"/>
      <c r="D140" s="2"/>
      <c r="E140" s="2"/>
      <c r="F140" s="9"/>
      <c r="G140" s="1"/>
      <c r="H140" s="6"/>
      <c r="I140" s="2"/>
      <c r="J140" s="2"/>
      <c r="K140" s="2"/>
      <c r="L140" s="2"/>
      <c r="M140" s="2"/>
      <c r="N140" s="2"/>
      <c r="O140" s="10">
        <f t="shared" si="6"/>
        <v>119</v>
      </c>
      <c r="P140">
        <f t="shared" si="9"/>
        <v>119</v>
      </c>
      <c r="Q140">
        <f t="array" ref="Q140">IFERROR(INDEX($P:$P,SMALL(IF($P$22:$P$201&lt;&gt;"",ROW($P$22:$P$201)),ROW(A119))),"")</f>
        <v>119</v>
      </c>
      <c r="R140">
        <f t="shared" si="7"/>
        <v>119</v>
      </c>
      <c r="S140">
        <f t="array" ref="S140">IFERROR(INDEX($R:$R,SMALL(IF($R$22:$R$201&lt;&gt;"",ROW($R$22:$R$201)),ROW(A119))),"")</f>
        <v>119</v>
      </c>
      <c r="T140">
        <f t="shared" si="8"/>
        <v>119</v>
      </c>
      <c r="U140">
        <f t="array" ref="U140">IFERROR(INDEX($T:$T,SMALL(IF($T$22:$T$201&lt;&gt;"",ROW($T$22:$T$201)),ROW(A119))),"")</f>
        <v>119</v>
      </c>
    </row>
    <row r="141" spans="1:21">
      <c r="A141" s="17">
        <v>120</v>
      </c>
      <c r="B141" s="17"/>
      <c r="C141" s="17"/>
      <c r="D141" s="17"/>
      <c r="E141" s="17"/>
      <c r="F141" s="18"/>
      <c r="G141" s="18"/>
      <c r="H141" s="19"/>
      <c r="I141" s="17"/>
      <c r="J141" s="17"/>
      <c r="K141" s="17"/>
      <c r="L141" s="17"/>
      <c r="M141" s="17"/>
      <c r="N141" s="17"/>
      <c r="O141" s="10">
        <f t="shared" si="6"/>
        <v>120</v>
      </c>
      <c r="P141">
        <f t="shared" si="9"/>
        <v>120</v>
      </c>
      <c r="Q141">
        <f t="array" ref="Q141">IFERROR(INDEX($P:$P,SMALL(IF($P$22:$P$201&lt;&gt;"",ROW($P$22:$P$201)),ROW(A120))),"")</f>
        <v>120</v>
      </c>
      <c r="R141">
        <f t="shared" si="7"/>
        <v>120</v>
      </c>
      <c r="S141">
        <f t="array" ref="S141">IFERROR(INDEX($R:$R,SMALL(IF($R$22:$R$201&lt;&gt;"",ROW($R$22:$R$201)),ROW(A120))),"")</f>
        <v>120</v>
      </c>
      <c r="T141">
        <f t="shared" si="8"/>
        <v>120</v>
      </c>
      <c r="U141">
        <f t="array" ref="U141">IFERROR(INDEX($T:$T,SMALL(IF($T$22:$T$201&lt;&gt;"",ROW($T$22:$T$201)),ROW(A120))),"")</f>
        <v>120</v>
      </c>
    </row>
    <row r="142" spans="1:21">
      <c r="A142" s="2">
        <v>121</v>
      </c>
      <c r="B142" s="2"/>
      <c r="C142" s="2"/>
      <c r="D142" s="2"/>
      <c r="E142" s="2"/>
      <c r="F142" s="20"/>
      <c r="G142" s="21"/>
      <c r="H142" s="6"/>
      <c r="I142" s="2"/>
      <c r="J142" s="2"/>
      <c r="K142" s="2"/>
      <c r="L142" s="2"/>
      <c r="M142" s="2"/>
      <c r="N142" s="2"/>
      <c r="O142" s="10">
        <f t="shared" si="6"/>
        <v>121</v>
      </c>
      <c r="P142">
        <f t="shared" si="9"/>
        <v>121</v>
      </c>
      <c r="Q142">
        <f t="array" ref="Q142">IFERROR(INDEX($P:$P,SMALL(IF($P$22:$P$201&lt;&gt;"",ROW($P$22:$P$201)),ROW(A121))),"")</f>
        <v>121</v>
      </c>
      <c r="R142">
        <f t="shared" si="7"/>
        <v>121</v>
      </c>
      <c r="S142">
        <f t="array" ref="S142">IFERROR(INDEX($R:$R,SMALL(IF($R$22:$R$201&lt;&gt;"",ROW($R$22:$R$201)),ROW(A121))),"")</f>
        <v>121</v>
      </c>
      <c r="T142">
        <f t="shared" si="8"/>
        <v>121</v>
      </c>
      <c r="U142">
        <f t="array" ref="U142">IFERROR(INDEX($T:$T,SMALL(IF($T$22:$T$201&lt;&gt;"",ROW($T$22:$T$201)),ROW(A121))),"")</f>
        <v>121</v>
      </c>
    </row>
    <row r="143" spans="1:21">
      <c r="A143" s="17">
        <v>122</v>
      </c>
      <c r="B143" s="17"/>
      <c r="C143" s="17"/>
      <c r="D143" s="17"/>
      <c r="E143" s="17"/>
      <c r="F143" s="18"/>
      <c r="G143" s="18"/>
      <c r="H143" s="19"/>
      <c r="I143" s="17"/>
      <c r="J143" s="17"/>
      <c r="K143" s="17"/>
      <c r="L143" s="17"/>
      <c r="M143" s="17"/>
      <c r="N143" s="17"/>
      <c r="O143" s="10">
        <f t="shared" si="6"/>
        <v>122</v>
      </c>
      <c r="P143">
        <f t="shared" si="9"/>
        <v>122</v>
      </c>
      <c r="Q143">
        <f t="array" ref="Q143">IFERROR(INDEX($P:$P,SMALL(IF($P$22:$P$201&lt;&gt;"",ROW($P$22:$P$201)),ROW(A122))),"")</f>
        <v>122</v>
      </c>
      <c r="R143">
        <f t="shared" si="7"/>
        <v>122</v>
      </c>
      <c r="S143">
        <f t="array" ref="S143">IFERROR(INDEX($R:$R,SMALL(IF($R$22:$R$201&lt;&gt;"",ROW($R$22:$R$201)),ROW(A122))),"")</f>
        <v>122</v>
      </c>
      <c r="T143">
        <f t="shared" si="8"/>
        <v>122</v>
      </c>
      <c r="U143">
        <f t="array" ref="U143">IFERROR(INDEX($T:$T,SMALL(IF($T$22:$T$201&lt;&gt;"",ROW($T$22:$T$201)),ROW(A122))),"")</f>
        <v>122</v>
      </c>
    </row>
    <row r="144" spans="1:21">
      <c r="A144" s="2">
        <v>123</v>
      </c>
      <c r="B144" s="2"/>
      <c r="C144" s="2"/>
      <c r="D144" s="2"/>
      <c r="E144" s="2"/>
      <c r="F144" s="9"/>
      <c r="G144" s="1"/>
      <c r="H144" s="6"/>
      <c r="I144" s="2"/>
      <c r="J144" s="2"/>
      <c r="K144" s="2"/>
      <c r="L144" s="2"/>
      <c r="M144" s="2"/>
      <c r="N144" s="2"/>
      <c r="O144" s="10">
        <f t="shared" si="6"/>
        <v>123</v>
      </c>
      <c r="P144">
        <f t="shared" si="9"/>
        <v>123</v>
      </c>
      <c r="Q144">
        <f t="array" ref="Q144">IFERROR(INDEX($P:$P,SMALL(IF($P$22:$P$201&lt;&gt;"",ROW($P$22:$P$201)),ROW(A123))),"")</f>
        <v>123</v>
      </c>
      <c r="R144">
        <f t="shared" si="7"/>
        <v>123</v>
      </c>
      <c r="S144">
        <f t="array" ref="S144">IFERROR(INDEX($R:$R,SMALL(IF($R$22:$R$201&lt;&gt;"",ROW($R$22:$R$201)),ROW(A123))),"")</f>
        <v>123</v>
      </c>
      <c r="T144">
        <f t="shared" si="8"/>
        <v>123</v>
      </c>
      <c r="U144">
        <f t="array" ref="U144">IFERROR(INDEX($T:$T,SMALL(IF($T$22:$T$201&lt;&gt;"",ROW($T$22:$T$201)),ROW(A123))),"")</f>
        <v>123</v>
      </c>
    </row>
    <row r="145" spans="1:21">
      <c r="A145" s="17">
        <v>124</v>
      </c>
      <c r="B145" s="17"/>
      <c r="C145" s="17"/>
      <c r="D145" s="17"/>
      <c r="E145" s="17"/>
      <c r="F145" s="18"/>
      <c r="G145" s="18"/>
      <c r="H145" s="19"/>
      <c r="I145" s="17"/>
      <c r="J145" s="17"/>
      <c r="K145" s="17"/>
      <c r="L145" s="17"/>
      <c r="M145" s="17"/>
      <c r="N145" s="17"/>
      <c r="O145" s="10">
        <f t="shared" si="6"/>
        <v>124</v>
      </c>
      <c r="P145">
        <f t="shared" si="9"/>
        <v>124</v>
      </c>
      <c r="Q145">
        <f t="array" ref="Q145">IFERROR(INDEX($P:$P,SMALL(IF($P$22:$P$201&lt;&gt;"",ROW($P$22:$P$201)),ROW(A124))),"")</f>
        <v>124</v>
      </c>
      <c r="R145">
        <f t="shared" si="7"/>
        <v>124</v>
      </c>
      <c r="S145">
        <f t="array" ref="S145">IFERROR(INDEX($R:$R,SMALL(IF($R$22:$R$201&lt;&gt;"",ROW($R$22:$R$201)),ROW(A124))),"")</f>
        <v>124</v>
      </c>
      <c r="T145">
        <f t="shared" si="8"/>
        <v>124</v>
      </c>
      <c r="U145">
        <f t="array" ref="U145">IFERROR(INDEX($T:$T,SMALL(IF($T$22:$T$201&lt;&gt;"",ROW($T$22:$T$201)),ROW(A124))),"")</f>
        <v>124</v>
      </c>
    </row>
    <row r="146" spans="1:21">
      <c r="A146" s="2">
        <v>125</v>
      </c>
      <c r="B146" s="2"/>
      <c r="C146" s="2"/>
      <c r="D146" s="2"/>
      <c r="E146" s="2"/>
      <c r="F146" s="9"/>
      <c r="G146" s="1"/>
      <c r="H146" s="6"/>
      <c r="I146" s="2"/>
      <c r="J146" s="2"/>
      <c r="K146" s="2"/>
      <c r="L146" s="2"/>
      <c r="M146" s="2"/>
      <c r="N146" s="2"/>
      <c r="O146" s="10">
        <f t="shared" si="6"/>
        <v>125</v>
      </c>
      <c r="P146">
        <f t="shared" si="9"/>
        <v>125</v>
      </c>
      <c r="Q146">
        <f t="array" ref="Q146">IFERROR(INDEX($P:$P,SMALL(IF($P$22:$P$201&lt;&gt;"",ROW($P$22:$P$201)),ROW(A125))),"")</f>
        <v>125</v>
      </c>
      <c r="R146">
        <f t="shared" si="7"/>
        <v>125</v>
      </c>
      <c r="S146">
        <f t="array" ref="S146">IFERROR(INDEX($R:$R,SMALL(IF($R$22:$R$201&lt;&gt;"",ROW($R$22:$R$201)),ROW(A125))),"")</f>
        <v>125</v>
      </c>
      <c r="T146">
        <f t="shared" si="8"/>
        <v>125</v>
      </c>
      <c r="U146">
        <f t="array" ref="U146">IFERROR(INDEX($T:$T,SMALL(IF($T$22:$T$201&lt;&gt;"",ROW($T$22:$T$201)),ROW(A125))),"")</f>
        <v>125</v>
      </c>
    </row>
    <row r="147" spans="1:21">
      <c r="A147" s="17">
        <v>126</v>
      </c>
      <c r="B147" s="17"/>
      <c r="C147" s="17"/>
      <c r="D147" s="17"/>
      <c r="E147" s="17"/>
      <c r="F147" s="18"/>
      <c r="G147" s="18"/>
      <c r="H147" s="19"/>
      <c r="I147" s="17"/>
      <c r="J147" s="17"/>
      <c r="K147" s="17"/>
      <c r="L147" s="17"/>
      <c r="M147" s="17"/>
      <c r="N147" s="17"/>
      <c r="O147" s="10">
        <f t="shared" si="6"/>
        <v>126</v>
      </c>
      <c r="P147">
        <f t="shared" si="9"/>
        <v>126</v>
      </c>
      <c r="Q147">
        <f t="array" ref="Q147">IFERROR(INDEX($P:$P,SMALL(IF($P$22:$P$201&lt;&gt;"",ROW($P$22:$P$201)),ROW(A126))),"")</f>
        <v>126</v>
      </c>
      <c r="R147">
        <f t="shared" si="7"/>
        <v>126</v>
      </c>
      <c r="S147">
        <f t="array" ref="S147">IFERROR(INDEX($R:$R,SMALL(IF($R$22:$R$201&lt;&gt;"",ROW($R$22:$R$201)),ROW(A126))),"")</f>
        <v>126</v>
      </c>
      <c r="T147">
        <f t="shared" si="8"/>
        <v>126</v>
      </c>
      <c r="U147">
        <f t="array" ref="U147">IFERROR(INDEX($T:$T,SMALL(IF($T$22:$T$201&lt;&gt;"",ROW($T$22:$T$201)),ROW(A126))),"")</f>
        <v>126</v>
      </c>
    </row>
    <row r="148" spans="1:21">
      <c r="A148" s="2">
        <v>127</v>
      </c>
      <c r="B148" s="2"/>
      <c r="C148" s="2"/>
      <c r="D148" s="2"/>
      <c r="E148" s="2"/>
      <c r="F148" s="9"/>
      <c r="G148" s="1"/>
      <c r="H148" s="6"/>
      <c r="I148" s="2"/>
      <c r="J148" s="2"/>
      <c r="K148" s="2"/>
      <c r="L148" s="2"/>
      <c r="M148" s="2"/>
      <c r="N148" s="2"/>
      <c r="O148" s="10">
        <f t="shared" si="6"/>
        <v>127</v>
      </c>
      <c r="P148">
        <f t="shared" si="9"/>
        <v>127</v>
      </c>
      <c r="Q148">
        <f t="array" ref="Q148">IFERROR(INDEX($P:$P,SMALL(IF($P$22:$P$201&lt;&gt;"",ROW($P$22:$P$201)),ROW(A127))),"")</f>
        <v>127</v>
      </c>
      <c r="R148">
        <f t="shared" si="7"/>
        <v>127</v>
      </c>
      <c r="S148">
        <f t="array" ref="S148">IFERROR(INDEX($R:$R,SMALL(IF($R$22:$R$201&lt;&gt;"",ROW($R$22:$R$201)),ROW(A127))),"")</f>
        <v>127</v>
      </c>
      <c r="T148">
        <f t="shared" si="8"/>
        <v>127</v>
      </c>
      <c r="U148">
        <f t="array" ref="U148">IFERROR(INDEX($T:$T,SMALL(IF($T$22:$T$201&lt;&gt;"",ROW($T$22:$T$201)),ROW(A127))),"")</f>
        <v>127</v>
      </c>
    </row>
    <row r="149" spans="1:21">
      <c r="A149" s="17">
        <v>128</v>
      </c>
      <c r="B149" s="17"/>
      <c r="C149" s="17"/>
      <c r="D149" s="17"/>
      <c r="E149" s="17"/>
      <c r="F149" s="18"/>
      <c r="G149" s="18"/>
      <c r="H149" s="19"/>
      <c r="I149" s="17"/>
      <c r="J149" s="17"/>
      <c r="K149" s="17"/>
      <c r="L149" s="17"/>
      <c r="M149" s="17"/>
      <c r="N149" s="17"/>
      <c r="O149" s="10">
        <f t="shared" si="6"/>
        <v>128</v>
      </c>
      <c r="P149">
        <f t="shared" si="9"/>
        <v>128</v>
      </c>
      <c r="Q149">
        <f t="array" ref="Q149">IFERROR(INDEX($P:$P,SMALL(IF($P$22:$P$201&lt;&gt;"",ROW($P$22:$P$201)),ROW(A128))),"")</f>
        <v>128</v>
      </c>
      <c r="R149">
        <f t="shared" si="7"/>
        <v>128</v>
      </c>
      <c r="S149">
        <f t="array" ref="S149">IFERROR(INDEX($R:$R,SMALL(IF($R$22:$R$201&lt;&gt;"",ROW($R$22:$R$201)),ROW(A128))),"")</f>
        <v>128</v>
      </c>
      <c r="T149">
        <f t="shared" si="8"/>
        <v>128</v>
      </c>
      <c r="U149">
        <f t="array" ref="U149">IFERROR(INDEX($T:$T,SMALL(IF($T$22:$T$201&lt;&gt;"",ROW($T$22:$T$201)),ROW(A128))),"")</f>
        <v>128</v>
      </c>
    </row>
    <row r="150" spans="1:21">
      <c r="A150" s="2">
        <v>129</v>
      </c>
      <c r="B150" s="2"/>
      <c r="C150" s="2"/>
      <c r="D150" s="2"/>
      <c r="E150" s="2"/>
      <c r="F150" s="9"/>
      <c r="G150" s="1"/>
      <c r="H150" s="6"/>
      <c r="I150" s="2"/>
      <c r="J150" s="2"/>
      <c r="K150" s="2"/>
      <c r="L150" s="2"/>
      <c r="M150" s="2"/>
      <c r="N150" s="2"/>
      <c r="O150" s="10">
        <f t="shared" si="6"/>
        <v>129</v>
      </c>
      <c r="P150">
        <f t="shared" si="9"/>
        <v>129</v>
      </c>
      <c r="Q150">
        <f t="array" ref="Q150">IFERROR(INDEX($P:$P,SMALL(IF($P$22:$P$201&lt;&gt;"",ROW($P$22:$P$201)),ROW(A129))),"")</f>
        <v>129</v>
      </c>
      <c r="R150">
        <f t="shared" si="7"/>
        <v>129</v>
      </c>
      <c r="S150">
        <f t="array" ref="S150">IFERROR(INDEX($R:$R,SMALL(IF($R$22:$R$201&lt;&gt;"",ROW($R$22:$R$201)),ROW(A129))),"")</f>
        <v>129</v>
      </c>
      <c r="T150">
        <f t="shared" si="8"/>
        <v>129</v>
      </c>
      <c r="U150">
        <f t="array" ref="U150">IFERROR(INDEX($T:$T,SMALL(IF($T$22:$T$201&lt;&gt;"",ROW($T$22:$T$201)),ROW(A129))),"")</f>
        <v>129</v>
      </c>
    </row>
    <row r="151" spans="1:21">
      <c r="A151" s="17">
        <v>130</v>
      </c>
      <c r="B151" s="17"/>
      <c r="C151" s="17"/>
      <c r="D151" s="17"/>
      <c r="E151" s="17"/>
      <c r="F151" s="18"/>
      <c r="G151" s="18"/>
      <c r="H151" s="19"/>
      <c r="I151" s="17"/>
      <c r="J151" s="17"/>
      <c r="K151" s="17"/>
      <c r="L151" s="17"/>
      <c r="M151" s="17"/>
      <c r="N151" s="17"/>
      <c r="O151" s="10">
        <f t="shared" ref="O151:O201" si="10">ROW()-21</f>
        <v>130</v>
      </c>
      <c r="P151">
        <f t="shared" si="9"/>
        <v>130</v>
      </c>
      <c r="Q151">
        <f t="array" ref="Q151">IFERROR(INDEX($P:$P,SMALL(IF($P$22:$P$201&lt;&gt;"",ROW($P$22:$P$201)),ROW(A130))),"")</f>
        <v>130</v>
      </c>
      <c r="R151">
        <f t="shared" ref="R151:R201" si="11">IF(M151="",O151,"")</f>
        <v>130</v>
      </c>
      <c r="S151">
        <f t="array" ref="S151">IFERROR(INDEX($R:$R,SMALL(IF($R$22:$R$201&lt;&gt;"",ROW($R$22:$R$201)),ROW(A130))),"")</f>
        <v>130</v>
      </c>
      <c r="T151">
        <f t="shared" ref="T151:T201" si="12">IF(N151="",O151,"")</f>
        <v>130</v>
      </c>
      <c r="U151">
        <f t="array" ref="U151">IFERROR(INDEX($T:$T,SMALL(IF($T$22:$T$201&lt;&gt;"",ROW($T$22:$T$201)),ROW(A130))),"")</f>
        <v>130</v>
      </c>
    </row>
    <row r="152" spans="1:21">
      <c r="A152" s="2">
        <v>131</v>
      </c>
      <c r="B152" s="2"/>
      <c r="C152" s="2"/>
      <c r="D152" s="2"/>
      <c r="E152" s="2"/>
      <c r="F152" s="9"/>
      <c r="G152" s="1"/>
      <c r="H152" s="6"/>
      <c r="I152" s="2"/>
      <c r="J152" s="2"/>
      <c r="K152" s="2"/>
      <c r="L152" s="2"/>
      <c r="M152" s="2"/>
      <c r="N152" s="2"/>
      <c r="O152" s="10">
        <f t="shared" si="10"/>
        <v>131</v>
      </c>
      <c r="P152">
        <f t="shared" si="9"/>
        <v>131</v>
      </c>
      <c r="Q152">
        <f t="array" ref="Q152">IFERROR(INDEX($P:$P,SMALL(IF($P$22:$P$201&lt;&gt;"",ROW($P$22:$P$201)),ROW(A131))),"")</f>
        <v>131</v>
      </c>
      <c r="R152">
        <f t="shared" si="11"/>
        <v>131</v>
      </c>
      <c r="S152">
        <f t="array" ref="S152">IFERROR(INDEX($R:$R,SMALL(IF($R$22:$R$201&lt;&gt;"",ROW($R$22:$R$201)),ROW(A131))),"")</f>
        <v>131</v>
      </c>
      <c r="T152">
        <f t="shared" si="12"/>
        <v>131</v>
      </c>
      <c r="U152">
        <f t="array" ref="U152">IFERROR(INDEX($T:$T,SMALL(IF($T$22:$T$201&lt;&gt;"",ROW($T$22:$T$201)),ROW(A131))),"")</f>
        <v>131</v>
      </c>
    </row>
    <row r="153" spans="1:21">
      <c r="A153" s="17">
        <v>132</v>
      </c>
      <c r="B153" s="17"/>
      <c r="C153" s="17"/>
      <c r="D153" s="17"/>
      <c r="E153" s="17"/>
      <c r="F153" s="18"/>
      <c r="G153" s="18"/>
      <c r="H153" s="19"/>
      <c r="I153" s="17"/>
      <c r="J153" s="17"/>
      <c r="K153" s="17"/>
      <c r="L153" s="17"/>
      <c r="M153" s="17"/>
      <c r="N153" s="17"/>
      <c r="O153" s="10">
        <f t="shared" si="10"/>
        <v>132</v>
      </c>
      <c r="P153">
        <f t="shared" si="9"/>
        <v>132</v>
      </c>
      <c r="Q153">
        <f t="array" ref="Q153">IFERROR(INDEX($P:$P,SMALL(IF($P$22:$P$201&lt;&gt;"",ROW($P$22:$P$201)),ROW(A132))),"")</f>
        <v>132</v>
      </c>
      <c r="R153">
        <f t="shared" si="11"/>
        <v>132</v>
      </c>
      <c r="S153">
        <f t="array" ref="S153">IFERROR(INDEX($R:$R,SMALL(IF($R$22:$R$201&lt;&gt;"",ROW($R$22:$R$201)),ROW(A132))),"")</f>
        <v>132</v>
      </c>
      <c r="T153">
        <f t="shared" si="12"/>
        <v>132</v>
      </c>
      <c r="U153">
        <f t="array" ref="U153">IFERROR(INDEX($T:$T,SMALL(IF($T$22:$T$201&lt;&gt;"",ROW($T$22:$T$201)),ROW(A132))),"")</f>
        <v>132</v>
      </c>
    </row>
    <row r="154" spans="1:21">
      <c r="A154" s="2">
        <v>133</v>
      </c>
      <c r="B154" s="2"/>
      <c r="C154" s="2"/>
      <c r="D154" s="2"/>
      <c r="E154" s="2"/>
      <c r="F154" s="9"/>
      <c r="G154" s="1"/>
      <c r="H154" s="6"/>
      <c r="I154" s="2"/>
      <c r="J154" s="2"/>
      <c r="K154" s="2"/>
      <c r="L154" s="2"/>
      <c r="M154" s="2"/>
      <c r="N154" s="2"/>
      <c r="O154" s="10">
        <f t="shared" si="10"/>
        <v>133</v>
      </c>
      <c r="P154">
        <f t="shared" si="9"/>
        <v>133</v>
      </c>
      <c r="Q154">
        <f t="array" ref="Q154">IFERROR(INDEX($P:$P,SMALL(IF($P$22:$P$201&lt;&gt;"",ROW($P$22:$P$201)),ROW(A133))),"")</f>
        <v>133</v>
      </c>
      <c r="R154">
        <f t="shared" si="11"/>
        <v>133</v>
      </c>
      <c r="S154">
        <f t="array" ref="S154">IFERROR(INDEX($R:$R,SMALL(IF($R$22:$R$201&lt;&gt;"",ROW($R$22:$R$201)),ROW(A133))),"")</f>
        <v>133</v>
      </c>
      <c r="T154">
        <f t="shared" si="12"/>
        <v>133</v>
      </c>
      <c r="U154">
        <f t="array" ref="U154">IFERROR(INDEX($T:$T,SMALL(IF($T$22:$T$201&lt;&gt;"",ROW($T$22:$T$201)),ROW(A133))),"")</f>
        <v>133</v>
      </c>
    </row>
    <row r="155" spans="1:21">
      <c r="A155" s="17">
        <v>134</v>
      </c>
      <c r="B155" s="17"/>
      <c r="C155" s="17"/>
      <c r="D155" s="17"/>
      <c r="E155" s="17"/>
      <c r="F155" s="18"/>
      <c r="G155" s="18"/>
      <c r="H155" s="19"/>
      <c r="I155" s="17"/>
      <c r="J155" s="17"/>
      <c r="K155" s="17"/>
      <c r="L155" s="17"/>
      <c r="M155" s="17"/>
      <c r="N155" s="17"/>
      <c r="O155" s="10">
        <f t="shared" si="10"/>
        <v>134</v>
      </c>
      <c r="P155">
        <f t="shared" si="9"/>
        <v>134</v>
      </c>
      <c r="Q155">
        <f t="array" ref="Q155">IFERROR(INDEX($P:$P,SMALL(IF($P$22:$P$201&lt;&gt;"",ROW($P$22:$P$201)),ROW(A134))),"")</f>
        <v>134</v>
      </c>
      <c r="R155">
        <f t="shared" si="11"/>
        <v>134</v>
      </c>
      <c r="S155">
        <f t="array" ref="S155">IFERROR(INDEX($R:$R,SMALL(IF($R$22:$R$201&lt;&gt;"",ROW($R$22:$R$201)),ROW(A134))),"")</f>
        <v>134</v>
      </c>
      <c r="T155">
        <f t="shared" si="12"/>
        <v>134</v>
      </c>
      <c r="U155">
        <f t="array" ref="U155">IFERROR(INDEX($T:$T,SMALL(IF($T$22:$T$201&lt;&gt;"",ROW($T$22:$T$201)),ROW(A134))),"")</f>
        <v>134</v>
      </c>
    </row>
    <row r="156" spans="1:21">
      <c r="A156" s="2">
        <v>135</v>
      </c>
      <c r="B156" s="2"/>
      <c r="C156" s="2"/>
      <c r="D156" s="2"/>
      <c r="E156" s="2"/>
      <c r="F156" s="9"/>
      <c r="G156" s="1"/>
      <c r="H156" s="6"/>
      <c r="I156" s="2"/>
      <c r="J156" s="2"/>
      <c r="K156" s="2"/>
      <c r="L156" s="2"/>
      <c r="M156" s="2"/>
      <c r="N156" s="2"/>
      <c r="O156" s="10">
        <f t="shared" si="10"/>
        <v>135</v>
      </c>
      <c r="P156">
        <f t="shared" si="9"/>
        <v>135</v>
      </c>
      <c r="Q156">
        <f t="array" ref="Q156">IFERROR(INDEX($P:$P,SMALL(IF($P$22:$P$201&lt;&gt;"",ROW($P$22:$P$201)),ROW(A135))),"")</f>
        <v>135</v>
      </c>
      <c r="R156">
        <f t="shared" si="11"/>
        <v>135</v>
      </c>
      <c r="S156">
        <f t="array" ref="S156">IFERROR(INDEX($R:$R,SMALL(IF($R$22:$R$201&lt;&gt;"",ROW($R$22:$R$201)),ROW(A135))),"")</f>
        <v>135</v>
      </c>
      <c r="T156">
        <f t="shared" si="12"/>
        <v>135</v>
      </c>
      <c r="U156">
        <f t="array" ref="U156">IFERROR(INDEX($T:$T,SMALL(IF($T$22:$T$201&lt;&gt;"",ROW($T$22:$T$201)),ROW(A135))),"")</f>
        <v>135</v>
      </c>
    </row>
    <row r="157" spans="1:21">
      <c r="A157" s="17">
        <v>136</v>
      </c>
      <c r="B157" s="17"/>
      <c r="C157" s="17"/>
      <c r="D157" s="17"/>
      <c r="E157" s="17"/>
      <c r="F157" s="18"/>
      <c r="G157" s="18"/>
      <c r="H157" s="19"/>
      <c r="I157" s="17"/>
      <c r="J157" s="17"/>
      <c r="K157" s="17"/>
      <c r="L157" s="17"/>
      <c r="M157" s="17"/>
      <c r="N157" s="17"/>
      <c r="O157" s="10">
        <f t="shared" si="10"/>
        <v>136</v>
      </c>
      <c r="P157">
        <f t="shared" si="9"/>
        <v>136</v>
      </c>
      <c r="Q157">
        <f t="array" ref="Q157">IFERROR(INDEX($P:$P,SMALL(IF($P$22:$P$201&lt;&gt;"",ROW($P$22:$P$201)),ROW(A136))),"")</f>
        <v>136</v>
      </c>
      <c r="R157">
        <f t="shared" si="11"/>
        <v>136</v>
      </c>
      <c r="S157">
        <f t="array" ref="S157">IFERROR(INDEX($R:$R,SMALL(IF($R$22:$R$201&lt;&gt;"",ROW($R$22:$R$201)),ROW(A136))),"")</f>
        <v>136</v>
      </c>
      <c r="T157">
        <f t="shared" si="12"/>
        <v>136</v>
      </c>
      <c r="U157">
        <f t="array" ref="U157">IFERROR(INDEX($T:$T,SMALL(IF($T$22:$T$201&lt;&gt;"",ROW($T$22:$T$201)),ROW(A136))),"")</f>
        <v>136</v>
      </c>
    </row>
    <row r="158" spans="1:21">
      <c r="A158" s="2">
        <v>137</v>
      </c>
      <c r="B158" s="2"/>
      <c r="C158" s="2"/>
      <c r="D158" s="2"/>
      <c r="E158" s="2"/>
      <c r="F158" s="9"/>
      <c r="G158" s="1"/>
      <c r="H158" s="6"/>
      <c r="I158" s="2"/>
      <c r="J158" s="2"/>
      <c r="K158" s="2"/>
      <c r="L158" s="2"/>
      <c r="M158" s="2"/>
      <c r="N158" s="2"/>
      <c r="O158" s="10">
        <f t="shared" si="10"/>
        <v>137</v>
      </c>
      <c r="P158">
        <f t="shared" si="9"/>
        <v>137</v>
      </c>
      <c r="Q158">
        <f t="array" ref="Q158">IFERROR(INDEX($P:$P,SMALL(IF($P$22:$P$201&lt;&gt;"",ROW($P$22:$P$201)),ROW(A137))),"")</f>
        <v>137</v>
      </c>
      <c r="R158">
        <f t="shared" si="11"/>
        <v>137</v>
      </c>
      <c r="S158">
        <f t="array" ref="S158">IFERROR(INDEX($R:$R,SMALL(IF($R$22:$R$201&lt;&gt;"",ROW($R$22:$R$201)),ROW(A137))),"")</f>
        <v>137</v>
      </c>
      <c r="T158">
        <f t="shared" si="12"/>
        <v>137</v>
      </c>
      <c r="U158">
        <f t="array" ref="U158">IFERROR(INDEX($T:$T,SMALL(IF($T$22:$T$201&lt;&gt;"",ROW($T$22:$T$201)),ROW(A137))),"")</f>
        <v>137</v>
      </c>
    </row>
    <row r="159" spans="1:21">
      <c r="A159" s="17">
        <v>138</v>
      </c>
      <c r="B159" s="17"/>
      <c r="C159" s="17"/>
      <c r="D159" s="17"/>
      <c r="E159" s="17"/>
      <c r="F159" s="18"/>
      <c r="G159" s="18"/>
      <c r="H159" s="19"/>
      <c r="I159" s="17"/>
      <c r="J159" s="17"/>
      <c r="K159" s="17"/>
      <c r="L159" s="17"/>
      <c r="M159" s="17"/>
      <c r="N159" s="17"/>
      <c r="O159" s="10">
        <f t="shared" si="10"/>
        <v>138</v>
      </c>
      <c r="P159">
        <f t="shared" si="9"/>
        <v>138</v>
      </c>
      <c r="Q159">
        <f t="array" ref="Q159">IFERROR(INDEX($P:$P,SMALL(IF($P$22:$P$201&lt;&gt;"",ROW($P$22:$P$201)),ROW(A138))),"")</f>
        <v>138</v>
      </c>
      <c r="R159">
        <f t="shared" si="11"/>
        <v>138</v>
      </c>
      <c r="S159">
        <f t="array" ref="S159">IFERROR(INDEX($R:$R,SMALL(IF($R$22:$R$201&lt;&gt;"",ROW($R$22:$R$201)),ROW(A138))),"")</f>
        <v>138</v>
      </c>
      <c r="T159">
        <f t="shared" si="12"/>
        <v>138</v>
      </c>
      <c r="U159">
        <f t="array" ref="U159">IFERROR(INDEX($T:$T,SMALL(IF($T$22:$T$201&lt;&gt;"",ROW($T$22:$T$201)),ROW(A138))),"")</f>
        <v>138</v>
      </c>
    </row>
    <row r="160" spans="1:21">
      <c r="A160" s="2">
        <v>139</v>
      </c>
      <c r="B160" s="2"/>
      <c r="C160" s="2"/>
      <c r="D160" s="2"/>
      <c r="E160" s="2"/>
      <c r="F160" s="9"/>
      <c r="G160" s="1"/>
      <c r="H160" s="6"/>
      <c r="I160" s="2"/>
      <c r="J160" s="2"/>
      <c r="K160" s="2"/>
      <c r="L160" s="2"/>
      <c r="M160" s="2"/>
      <c r="N160" s="2"/>
      <c r="O160" s="10">
        <f t="shared" si="10"/>
        <v>139</v>
      </c>
      <c r="P160">
        <f t="shared" si="9"/>
        <v>139</v>
      </c>
      <c r="Q160">
        <f t="array" ref="Q160">IFERROR(INDEX($P:$P,SMALL(IF($P$22:$P$201&lt;&gt;"",ROW($P$22:$P$201)),ROW(A139))),"")</f>
        <v>139</v>
      </c>
      <c r="R160">
        <f t="shared" si="11"/>
        <v>139</v>
      </c>
      <c r="S160">
        <f t="array" ref="S160">IFERROR(INDEX($R:$R,SMALL(IF($R$22:$R$201&lt;&gt;"",ROW($R$22:$R$201)),ROW(A139))),"")</f>
        <v>139</v>
      </c>
      <c r="T160">
        <f t="shared" si="12"/>
        <v>139</v>
      </c>
      <c r="U160">
        <f t="array" ref="U160">IFERROR(INDEX($T:$T,SMALL(IF($T$22:$T$201&lt;&gt;"",ROW($T$22:$T$201)),ROW(A139))),"")</f>
        <v>139</v>
      </c>
    </row>
    <row r="161" spans="1:21">
      <c r="A161" s="17">
        <v>140</v>
      </c>
      <c r="B161" s="17"/>
      <c r="C161" s="17"/>
      <c r="D161" s="17"/>
      <c r="E161" s="17"/>
      <c r="F161" s="18"/>
      <c r="G161" s="18"/>
      <c r="H161" s="19"/>
      <c r="I161" s="17"/>
      <c r="J161" s="17"/>
      <c r="K161" s="17"/>
      <c r="L161" s="17"/>
      <c r="M161" s="17"/>
      <c r="N161" s="17"/>
      <c r="O161" s="10">
        <f t="shared" si="10"/>
        <v>140</v>
      </c>
      <c r="P161">
        <f t="shared" si="9"/>
        <v>140</v>
      </c>
      <c r="Q161">
        <f t="array" ref="Q161">IFERROR(INDEX($P:$P,SMALL(IF($P$22:$P$201&lt;&gt;"",ROW($P$22:$P$201)),ROW(A140))),"")</f>
        <v>140</v>
      </c>
      <c r="R161">
        <f t="shared" si="11"/>
        <v>140</v>
      </c>
      <c r="S161">
        <f t="array" ref="S161">IFERROR(INDEX($R:$R,SMALL(IF($R$22:$R$201&lt;&gt;"",ROW($R$22:$R$201)),ROW(A140))),"")</f>
        <v>140</v>
      </c>
      <c r="T161">
        <f t="shared" si="12"/>
        <v>140</v>
      </c>
      <c r="U161">
        <f t="array" ref="U161">IFERROR(INDEX($T:$T,SMALL(IF($T$22:$T$201&lt;&gt;"",ROW($T$22:$T$201)),ROW(A140))),"")</f>
        <v>140</v>
      </c>
    </row>
    <row r="162" spans="1:21">
      <c r="A162" s="2">
        <v>141</v>
      </c>
      <c r="B162" s="2"/>
      <c r="C162" s="2"/>
      <c r="D162" s="2"/>
      <c r="E162" s="2"/>
      <c r="F162" s="9"/>
      <c r="G162" s="1"/>
      <c r="H162" s="6"/>
      <c r="I162" s="2"/>
      <c r="J162" s="2"/>
      <c r="K162" s="2"/>
      <c r="L162" s="2"/>
      <c r="M162" s="2"/>
      <c r="N162" s="2"/>
      <c r="O162" s="10">
        <f t="shared" si="10"/>
        <v>141</v>
      </c>
      <c r="P162">
        <f t="shared" si="9"/>
        <v>141</v>
      </c>
      <c r="Q162">
        <f t="array" ref="Q162">IFERROR(INDEX($P:$P,SMALL(IF($P$22:$P$201&lt;&gt;"",ROW($P$22:$P$201)),ROW(A141))),"")</f>
        <v>141</v>
      </c>
      <c r="R162">
        <f t="shared" si="11"/>
        <v>141</v>
      </c>
      <c r="S162">
        <f t="array" ref="S162">IFERROR(INDEX($R:$R,SMALL(IF($R$22:$R$201&lt;&gt;"",ROW($R$22:$R$201)),ROW(A141))),"")</f>
        <v>141</v>
      </c>
      <c r="T162">
        <f t="shared" si="12"/>
        <v>141</v>
      </c>
      <c r="U162">
        <f t="array" ref="U162">IFERROR(INDEX($T:$T,SMALL(IF($T$22:$T$201&lt;&gt;"",ROW($T$22:$T$201)),ROW(A141))),"")</f>
        <v>141</v>
      </c>
    </row>
    <row r="163" spans="1:21">
      <c r="A163" s="17">
        <v>142</v>
      </c>
      <c r="B163" s="17"/>
      <c r="C163" s="17"/>
      <c r="D163" s="17"/>
      <c r="E163" s="17"/>
      <c r="F163" s="18"/>
      <c r="G163" s="18"/>
      <c r="H163" s="19"/>
      <c r="I163" s="17"/>
      <c r="J163" s="17"/>
      <c r="K163" s="17"/>
      <c r="L163" s="17"/>
      <c r="M163" s="17"/>
      <c r="N163" s="17"/>
      <c r="O163" s="10">
        <f t="shared" si="10"/>
        <v>142</v>
      </c>
      <c r="P163">
        <f t="shared" si="9"/>
        <v>142</v>
      </c>
      <c r="Q163">
        <f t="array" ref="Q163">IFERROR(INDEX($P:$P,SMALL(IF($P$22:$P$201&lt;&gt;"",ROW($P$22:$P$201)),ROW(A142))),"")</f>
        <v>142</v>
      </c>
      <c r="R163">
        <f t="shared" si="11"/>
        <v>142</v>
      </c>
      <c r="S163">
        <f t="array" ref="S163">IFERROR(INDEX($R:$R,SMALL(IF($R$22:$R$201&lt;&gt;"",ROW($R$22:$R$201)),ROW(A142))),"")</f>
        <v>142</v>
      </c>
      <c r="T163">
        <f t="shared" si="12"/>
        <v>142</v>
      </c>
      <c r="U163">
        <f t="array" ref="U163">IFERROR(INDEX($T:$T,SMALL(IF($T$22:$T$201&lt;&gt;"",ROW($T$22:$T$201)),ROW(A142))),"")</f>
        <v>142</v>
      </c>
    </row>
    <row r="164" spans="1:21">
      <c r="A164" s="2">
        <v>143</v>
      </c>
      <c r="B164" s="2"/>
      <c r="C164" s="2"/>
      <c r="D164" s="2"/>
      <c r="E164" s="2"/>
      <c r="F164" s="9"/>
      <c r="G164" s="1"/>
      <c r="H164" s="6"/>
      <c r="I164" s="2"/>
      <c r="J164" s="2"/>
      <c r="K164" s="2"/>
      <c r="L164" s="2"/>
      <c r="M164" s="2"/>
      <c r="N164" s="2"/>
      <c r="O164" s="10">
        <f t="shared" si="10"/>
        <v>143</v>
      </c>
      <c r="P164">
        <f t="shared" si="9"/>
        <v>143</v>
      </c>
      <c r="Q164">
        <f t="array" ref="Q164">IFERROR(INDEX($P:$P,SMALL(IF($P$22:$P$201&lt;&gt;"",ROW($P$22:$P$201)),ROW(A143))),"")</f>
        <v>143</v>
      </c>
      <c r="R164">
        <f t="shared" si="11"/>
        <v>143</v>
      </c>
      <c r="S164">
        <f t="array" ref="S164">IFERROR(INDEX($R:$R,SMALL(IF($R$22:$R$201&lt;&gt;"",ROW($R$22:$R$201)),ROW(A143))),"")</f>
        <v>143</v>
      </c>
      <c r="T164">
        <f t="shared" si="12"/>
        <v>143</v>
      </c>
      <c r="U164">
        <f t="array" ref="U164">IFERROR(INDEX($T:$T,SMALL(IF($T$22:$T$201&lt;&gt;"",ROW($T$22:$T$201)),ROW(A143))),"")</f>
        <v>143</v>
      </c>
    </row>
    <row r="165" spans="1:21">
      <c r="A165" s="17">
        <v>144</v>
      </c>
      <c r="B165" s="17"/>
      <c r="C165" s="17"/>
      <c r="D165" s="17"/>
      <c r="E165" s="17"/>
      <c r="F165" s="18"/>
      <c r="G165" s="18"/>
      <c r="H165" s="19"/>
      <c r="I165" s="17"/>
      <c r="J165" s="17"/>
      <c r="K165" s="17"/>
      <c r="L165" s="17"/>
      <c r="M165" s="17"/>
      <c r="N165" s="17"/>
      <c r="O165" s="10">
        <f t="shared" si="10"/>
        <v>144</v>
      </c>
      <c r="P165">
        <f t="shared" si="9"/>
        <v>144</v>
      </c>
      <c r="Q165">
        <f t="array" ref="Q165">IFERROR(INDEX($P:$P,SMALL(IF($P$22:$P$201&lt;&gt;"",ROW($P$22:$P$201)),ROW(A144))),"")</f>
        <v>144</v>
      </c>
      <c r="R165">
        <f t="shared" si="11"/>
        <v>144</v>
      </c>
      <c r="S165">
        <f t="array" ref="S165">IFERROR(INDEX($R:$R,SMALL(IF($R$22:$R$201&lt;&gt;"",ROW($R$22:$R$201)),ROW(A144))),"")</f>
        <v>144</v>
      </c>
      <c r="T165">
        <f t="shared" si="12"/>
        <v>144</v>
      </c>
      <c r="U165">
        <f t="array" ref="U165">IFERROR(INDEX($T:$T,SMALL(IF($T$22:$T$201&lt;&gt;"",ROW($T$22:$T$201)),ROW(A144))),"")</f>
        <v>144</v>
      </c>
    </row>
    <row r="166" spans="1:21">
      <c r="A166" s="2">
        <v>145</v>
      </c>
      <c r="B166" s="2"/>
      <c r="C166" s="2"/>
      <c r="D166" s="2"/>
      <c r="E166" s="2"/>
      <c r="F166" s="9"/>
      <c r="G166" s="1"/>
      <c r="H166" s="6"/>
      <c r="I166" s="2"/>
      <c r="J166" s="2"/>
      <c r="K166" s="2"/>
      <c r="L166" s="2"/>
      <c r="M166" s="2"/>
      <c r="N166" s="2"/>
      <c r="O166" s="10">
        <f t="shared" si="10"/>
        <v>145</v>
      </c>
      <c r="P166">
        <f t="shared" si="9"/>
        <v>145</v>
      </c>
      <c r="Q166">
        <f t="array" ref="Q166">IFERROR(INDEX($P:$P,SMALL(IF($P$22:$P$201&lt;&gt;"",ROW($P$22:$P$201)),ROW(A145))),"")</f>
        <v>145</v>
      </c>
      <c r="R166">
        <f t="shared" si="11"/>
        <v>145</v>
      </c>
      <c r="S166">
        <f t="array" ref="S166">IFERROR(INDEX($R:$R,SMALL(IF($R$22:$R$201&lt;&gt;"",ROW($R$22:$R$201)),ROW(A145))),"")</f>
        <v>145</v>
      </c>
      <c r="T166">
        <f t="shared" si="12"/>
        <v>145</v>
      </c>
      <c r="U166">
        <f t="array" ref="U166">IFERROR(INDEX($T:$T,SMALL(IF($T$22:$T$201&lt;&gt;"",ROW($T$22:$T$201)),ROW(A145))),"")</f>
        <v>145</v>
      </c>
    </row>
    <row r="167" spans="1:21">
      <c r="A167" s="17">
        <v>146</v>
      </c>
      <c r="B167" s="17"/>
      <c r="C167" s="17"/>
      <c r="D167" s="17"/>
      <c r="E167" s="17"/>
      <c r="F167" s="18"/>
      <c r="G167" s="18"/>
      <c r="H167" s="19"/>
      <c r="I167" s="17"/>
      <c r="J167" s="17"/>
      <c r="K167" s="17"/>
      <c r="L167" s="17"/>
      <c r="M167" s="17"/>
      <c r="N167" s="17"/>
      <c r="O167" s="10">
        <f t="shared" si="10"/>
        <v>146</v>
      </c>
      <c r="P167">
        <f t="shared" si="9"/>
        <v>146</v>
      </c>
      <c r="Q167">
        <f t="array" ref="Q167">IFERROR(INDEX($P:$P,SMALL(IF($P$22:$P$201&lt;&gt;"",ROW($P$22:$P$201)),ROW(A146))),"")</f>
        <v>146</v>
      </c>
      <c r="R167">
        <f t="shared" si="11"/>
        <v>146</v>
      </c>
      <c r="S167">
        <f t="array" ref="S167">IFERROR(INDEX($R:$R,SMALL(IF($R$22:$R$201&lt;&gt;"",ROW($R$22:$R$201)),ROW(A146))),"")</f>
        <v>146</v>
      </c>
      <c r="T167">
        <f t="shared" si="12"/>
        <v>146</v>
      </c>
      <c r="U167">
        <f t="array" ref="U167">IFERROR(INDEX($T:$T,SMALL(IF($T$22:$T$201&lt;&gt;"",ROW($T$22:$T$201)),ROW(A146))),"")</f>
        <v>146</v>
      </c>
    </row>
    <row r="168" spans="1:21">
      <c r="A168" s="2">
        <v>147</v>
      </c>
      <c r="B168" s="2"/>
      <c r="C168" s="2"/>
      <c r="D168" s="2"/>
      <c r="E168" s="2"/>
      <c r="F168" s="9"/>
      <c r="G168" s="1"/>
      <c r="H168" s="6"/>
      <c r="I168" s="2"/>
      <c r="J168" s="2"/>
      <c r="K168" s="2"/>
      <c r="L168" s="2"/>
      <c r="M168" s="2"/>
      <c r="N168" s="2"/>
      <c r="O168" s="10">
        <f t="shared" si="10"/>
        <v>147</v>
      </c>
      <c r="P168">
        <f t="shared" si="9"/>
        <v>147</v>
      </c>
      <c r="Q168">
        <f t="array" ref="Q168">IFERROR(INDEX($P:$P,SMALL(IF($P$22:$P$201&lt;&gt;"",ROW($P$22:$P$201)),ROW(A147))),"")</f>
        <v>147</v>
      </c>
      <c r="R168">
        <f t="shared" si="11"/>
        <v>147</v>
      </c>
      <c r="S168">
        <f t="array" ref="S168">IFERROR(INDEX($R:$R,SMALL(IF($R$22:$R$201&lt;&gt;"",ROW($R$22:$R$201)),ROW(A147))),"")</f>
        <v>147</v>
      </c>
      <c r="T168">
        <f t="shared" si="12"/>
        <v>147</v>
      </c>
      <c r="U168">
        <f t="array" ref="U168">IFERROR(INDEX($T:$T,SMALL(IF($T$22:$T$201&lt;&gt;"",ROW($T$22:$T$201)),ROW(A147))),"")</f>
        <v>147</v>
      </c>
    </row>
    <row r="169" spans="1:21">
      <c r="A169" s="17">
        <v>148</v>
      </c>
      <c r="B169" s="17"/>
      <c r="C169" s="17"/>
      <c r="D169" s="17"/>
      <c r="E169" s="17"/>
      <c r="F169" s="18"/>
      <c r="G169" s="18"/>
      <c r="H169" s="19"/>
      <c r="I169" s="17"/>
      <c r="J169" s="17"/>
      <c r="K169" s="17"/>
      <c r="L169" s="17"/>
      <c r="M169" s="17"/>
      <c r="N169" s="17"/>
      <c r="O169" s="10">
        <f t="shared" si="10"/>
        <v>148</v>
      </c>
      <c r="P169">
        <f t="shared" si="9"/>
        <v>148</v>
      </c>
      <c r="Q169">
        <f t="array" ref="Q169">IFERROR(INDEX($P:$P,SMALL(IF($P$22:$P$201&lt;&gt;"",ROW($P$22:$P$201)),ROW(A148))),"")</f>
        <v>148</v>
      </c>
      <c r="R169">
        <f t="shared" si="11"/>
        <v>148</v>
      </c>
      <c r="S169">
        <f t="array" ref="S169">IFERROR(INDEX($R:$R,SMALL(IF($R$22:$R$201&lt;&gt;"",ROW($R$22:$R$201)),ROW(A148))),"")</f>
        <v>148</v>
      </c>
      <c r="T169">
        <f t="shared" si="12"/>
        <v>148</v>
      </c>
      <c r="U169">
        <f t="array" ref="U169">IFERROR(INDEX($T:$T,SMALL(IF($T$22:$T$201&lt;&gt;"",ROW($T$22:$T$201)),ROW(A148))),"")</f>
        <v>148</v>
      </c>
    </row>
    <row r="170" spans="1:21">
      <c r="A170" s="2">
        <v>149</v>
      </c>
      <c r="B170" s="2"/>
      <c r="C170" s="2"/>
      <c r="D170" s="2"/>
      <c r="E170" s="2"/>
      <c r="F170" s="9"/>
      <c r="G170" s="1"/>
      <c r="H170" s="6"/>
      <c r="I170" s="2"/>
      <c r="J170" s="2"/>
      <c r="K170" s="2"/>
      <c r="L170" s="2"/>
      <c r="M170" s="2"/>
      <c r="N170" s="2"/>
      <c r="O170" s="10">
        <f t="shared" si="10"/>
        <v>149</v>
      </c>
      <c r="P170">
        <f t="shared" si="9"/>
        <v>149</v>
      </c>
      <c r="Q170">
        <f t="array" ref="Q170">IFERROR(INDEX($P:$P,SMALL(IF($P$22:$P$201&lt;&gt;"",ROW($P$22:$P$201)),ROW(A149))),"")</f>
        <v>149</v>
      </c>
      <c r="R170">
        <f t="shared" si="11"/>
        <v>149</v>
      </c>
      <c r="S170">
        <f t="array" ref="S170">IFERROR(INDEX($R:$R,SMALL(IF($R$22:$R$201&lt;&gt;"",ROW($R$22:$R$201)),ROW(A149))),"")</f>
        <v>149</v>
      </c>
      <c r="T170">
        <f t="shared" si="12"/>
        <v>149</v>
      </c>
      <c r="U170">
        <f t="array" ref="U170">IFERROR(INDEX($T:$T,SMALL(IF($T$22:$T$201&lt;&gt;"",ROW($T$22:$T$201)),ROW(A149))),"")</f>
        <v>149</v>
      </c>
    </row>
    <row r="171" spans="1:21">
      <c r="A171" s="17">
        <v>150</v>
      </c>
      <c r="B171" s="17"/>
      <c r="C171" s="17"/>
      <c r="D171" s="17"/>
      <c r="E171" s="17"/>
      <c r="F171" s="18"/>
      <c r="G171" s="18"/>
      <c r="H171" s="19"/>
      <c r="I171" s="17"/>
      <c r="J171" s="17"/>
      <c r="K171" s="17"/>
      <c r="L171" s="17"/>
      <c r="M171" s="17"/>
      <c r="N171" s="17"/>
      <c r="O171" s="10">
        <f t="shared" si="10"/>
        <v>150</v>
      </c>
      <c r="P171">
        <f t="shared" si="9"/>
        <v>150</v>
      </c>
      <c r="Q171">
        <f t="array" ref="Q171">IFERROR(INDEX($P:$P,SMALL(IF($P$22:$P$201&lt;&gt;"",ROW($P$22:$P$201)),ROW(A150))),"")</f>
        <v>150</v>
      </c>
      <c r="R171">
        <f t="shared" si="11"/>
        <v>150</v>
      </c>
      <c r="S171">
        <f t="array" ref="S171">IFERROR(INDEX($R:$R,SMALL(IF($R$22:$R$201&lt;&gt;"",ROW($R$22:$R$201)),ROW(A150))),"")</f>
        <v>150</v>
      </c>
      <c r="T171">
        <f t="shared" si="12"/>
        <v>150</v>
      </c>
      <c r="U171">
        <f t="array" ref="U171">IFERROR(INDEX($T:$T,SMALL(IF($T$22:$T$201&lt;&gt;"",ROW($T$22:$T$201)),ROW(A150))),"")</f>
        <v>150</v>
      </c>
    </row>
    <row r="172" spans="1:21">
      <c r="A172" s="2">
        <v>151</v>
      </c>
      <c r="B172" s="2"/>
      <c r="C172" s="2"/>
      <c r="D172" s="2"/>
      <c r="E172" s="2"/>
      <c r="F172" s="20"/>
      <c r="G172" s="21"/>
      <c r="H172" s="6"/>
      <c r="I172" s="2"/>
      <c r="J172" s="2"/>
      <c r="K172" s="2"/>
      <c r="L172" s="2"/>
      <c r="M172" s="2"/>
      <c r="N172" s="2"/>
      <c r="O172" s="10">
        <f t="shared" si="10"/>
        <v>151</v>
      </c>
      <c r="P172">
        <f t="shared" si="9"/>
        <v>151</v>
      </c>
      <c r="Q172">
        <f t="array" ref="Q172">IFERROR(INDEX($P:$P,SMALL(IF($P$22:$P$201&lt;&gt;"",ROW($P$22:$P$201)),ROW(A151))),"")</f>
        <v>151</v>
      </c>
      <c r="R172">
        <f t="shared" si="11"/>
        <v>151</v>
      </c>
      <c r="S172">
        <f t="array" ref="S172">IFERROR(INDEX($R:$R,SMALL(IF($R$22:$R$201&lt;&gt;"",ROW($R$22:$R$201)),ROW(A151))),"")</f>
        <v>151</v>
      </c>
      <c r="T172">
        <f t="shared" si="12"/>
        <v>151</v>
      </c>
      <c r="U172">
        <f t="array" ref="U172">IFERROR(INDEX($T:$T,SMALL(IF($T$22:$T$201&lt;&gt;"",ROW($T$22:$T$201)),ROW(A151))),"")</f>
        <v>151</v>
      </c>
    </row>
    <row r="173" spans="1:21">
      <c r="A173" s="17">
        <v>152</v>
      </c>
      <c r="B173" s="17"/>
      <c r="C173" s="17"/>
      <c r="D173" s="17"/>
      <c r="E173" s="17"/>
      <c r="F173" s="18"/>
      <c r="G173" s="18"/>
      <c r="H173" s="19"/>
      <c r="I173" s="17"/>
      <c r="J173" s="17"/>
      <c r="K173" s="17"/>
      <c r="L173" s="17"/>
      <c r="M173" s="17"/>
      <c r="N173" s="17"/>
      <c r="O173" s="10">
        <f t="shared" si="10"/>
        <v>152</v>
      </c>
      <c r="P173">
        <f t="shared" si="9"/>
        <v>152</v>
      </c>
      <c r="Q173">
        <f t="array" ref="Q173">IFERROR(INDEX($P:$P,SMALL(IF($P$22:$P$201&lt;&gt;"",ROW($P$22:$P$201)),ROW(A152))),"")</f>
        <v>152</v>
      </c>
      <c r="R173">
        <f t="shared" si="11"/>
        <v>152</v>
      </c>
      <c r="S173">
        <f t="array" ref="S173">IFERROR(INDEX($R:$R,SMALL(IF($R$22:$R$201&lt;&gt;"",ROW($R$22:$R$201)),ROW(A152))),"")</f>
        <v>152</v>
      </c>
      <c r="T173">
        <f t="shared" si="12"/>
        <v>152</v>
      </c>
      <c r="U173">
        <f t="array" ref="U173">IFERROR(INDEX($T:$T,SMALL(IF($T$22:$T$201&lt;&gt;"",ROW($T$22:$T$201)),ROW(A152))),"")</f>
        <v>152</v>
      </c>
    </row>
    <row r="174" spans="1:21">
      <c r="A174" s="2">
        <v>153</v>
      </c>
      <c r="B174" s="2"/>
      <c r="C174" s="2"/>
      <c r="D174" s="2"/>
      <c r="E174" s="2"/>
      <c r="F174" s="9"/>
      <c r="G174" s="1"/>
      <c r="H174" s="6"/>
      <c r="I174" s="2"/>
      <c r="J174" s="2"/>
      <c r="K174" s="2"/>
      <c r="L174" s="2"/>
      <c r="M174" s="2"/>
      <c r="N174" s="2"/>
      <c r="O174" s="10">
        <f t="shared" si="10"/>
        <v>153</v>
      </c>
      <c r="P174">
        <f t="shared" si="9"/>
        <v>153</v>
      </c>
      <c r="Q174">
        <f t="array" ref="Q174">IFERROR(INDEX($P:$P,SMALL(IF($P$22:$P$201&lt;&gt;"",ROW($P$22:$P$201)),ROW(A153))),"")</f>
        <v>153</v>
      </c>
      <c r="R174">
        <f t="shared" si="11"/>
        <v>153</v>
      </c>
      <c r="S174">
        <f t="array" ref="S174">IFERROR(INDEX($R:$R,SMALL(IF($R$22:$R$201&lt;&gt;"",ROW($R$22:$R$201)),ROW(A153))),"")</f>
        <v>153</v>
      </c>
      <c r="T174">
        <f t="shared" si="12"/>
        <v>153</v>
      </c>
      <c r="U174">
        <f t="array" ref="U174">IFERROR(INDEX($T:$T,SMALL(IF($T$22:$T$201&lt;&gt;"",ROW($T$22:$T$201)),ROW(A153))),"")</f>
        <v>153</v>
      </c>
    </row>
    <row r="175" spans="1:21">
      <c r="A175" s="17">
        <v>154</v>
      </c>
      <c r="B175" s="17"/>
      <c r="C175" s="17"/>
      <c r="D175" s="17"/>
      <c r="E175" s="17"/>
      <c r="F175" s="18"/>
      <c r="G175" s="18"/>
      <c r="H175" s="19"/>
      <c r="I175" s="17"/>
      <c r="J175" s="17"/>
      <c r="K175" s="17"/>
      <c r="L175" s="17"/>
      <c r="M175" s="17"/>
      <c r="N175" s="17"/>
      <c r="O175" s="10">
        <f t="shared" si="10"/>
        <v>154</v>
      </c>
      <c r="P175">
        <f t="shared" ref="P175:P201" si="13">IF(L175="",O175,"")</f>
        <v>154</v>
      </c>
      <c r="Q175">
        <f t="array" ref="Q175">IFERROR(INDEX($P:$P,SMALL(IF($P$22:$P$201&lt;&gt;"",ROW($P$22:$P$201)),ROW(A154))),"")</f>
        <v>154</v>
      </c>
      <c r="R175">
        <f t="shared" si="11"/>
        <v>154</v>
      </c>
      <c r="S175">
        <f t="array" ref="S175">IFERROR(INDEX($R:$R,SMALL(IF($R$22:$R$201&lt;&gt;"",ROW($R$22:$R$201)),ROW(A154))),"")</f>
        <v>154</v>
      </c>
      <c r="T175">
        <f t="shared" si="12"/>
        <v>154</v>
      </c>
      <c r="U175">
        <f t="array" ref="U175">IFERROR(INDEX($T:$T,SMALL(IF($T$22:$T$201&lt;&gt;"",ROW($T$22:$T$201)),ROW(A154))),"")</f>
        <v>154</v>
      </c>
    </row>
    <row r="176" spans="1:21">
      <c r="A176" s="2">
        <v>155</v>
      </c>
      <c r="B176" s="2"/>
      <c r="C176" s="2"/>
      <c r="D176" s="2"/>
      <c r="E176" s="2"/>
      <c r="F176" s="9"/>
      <c r="G176" s="1"/>
      <c r="H176" s="6"/>
      <c r="I176" s="2"/>
      <c r="J176" s="2"/>
      <c r="K176" s="2"/>
      <c r="L176" s="2"/>
      <c r="M176" s="2"/>
      <c r="N176" s="2"/>
      <c r="O176" s="10">
        <f t="shared" si="10"/>
        <v>155</v>
      </c>
      <c r="P176">
        <f t="shared" si="13"/>
        <v>155</v>
      </c>
      <c r="Q176">
        <f t="array" ref="Q176">IFERROR(INDEX($P:$P,SMALL(IF($P$22:$P$201&lt;&gt;"",ROW($P$22:$P$201)),ROW(A155))),"")</f>
        <v>155</v>
      </c>
      <c r="R176">
        <f t="shared" si="11"/>
        <v>155</v>
      </c>
      <c r="S176">
        <f t="array" ref="S176">IFERROR(INDEX($R:$R,SMALL(IF($R$22:$R$201&lt;&gt;"",ROW($R$22:$R$201)),ROW(A155))),"")</f>
        <v>155</v>
      </c>
      <c r="T176">
        <f t="shared" si="12"/>
        <v>155</v>
      </c>
      <c r="U176">
        <f t="array" ref="U176">IFERROR(INDEX($T:$T,SMALL(IF($T$22:$T$201&lt;&gt;"",ROW($T$22:$T$201)),ROW(A155))),"")</f>
        <v>155</v>
      </c>
    </row>
    <row r="177" spans="1:21">
      <c r="A177" s="17">
        <v>156</v>
      </c>
      <c r="B177" s="17"/>
      <c r="C177" s="17"/>
      <c r="D177" s="17"/>
      <c r="E177" s="17"/>
      <c r="F177" s="18"/>
      <c r="G177" s="18"/>
      <c r="H177" s="19"/>
      <c r="I177" s="17"/>
      <c r="J177" s="17"/>
      <c r="K177" s="17"/>
      <c r="L177" s="17"/>
      <c r="M177" s="17"/>
      <c r="N177" s="17"/>
      <c r="O177" s="10">
        <f t="shared" si="10"/>
        <v>156</v>
      </c>
      <c r="P177">
        <f t="shared" si="13"/>
        <v>156</v>
      </c>
      <c r="Q177">
        <f t="array" ref="Q177">IFERROR(INDEX($P:$P,SMALL(IF($P$22:$P$201&lt;&gt;"",ROW($P$22:$P$201)),ROW(A156))),"")</f>
        <v>156</v>
      </c>
      <c r="R177">
        <f t="shared" si="11"/>
        <v>156</v>
      </c>
      <c r="S177">
        <f t="array" ref="S177">IFERROR(INDEX($R:$R,SMALL(IF($R$22:$R$201&lt;&gt;"",ROW($R$22:$R$201)),ROW(A156))),"")</f>
        <v>156</v>
      </c>
      <c r="T177">
        <f t="shared" si="12"/>
        <v>156</v>
      </c>
      <c r="U177">
        <f t="array" ref="U177">IFERROR(INDEX($T:$T,SMALL(IF($T$22:$T$201&lt;&gt;"",ROW($T$22:$T$201)),ROW(A156))),"")</f>
        <v>156</v>
      </c>
    </row>
    <row r="178" spans="1:21">
      <c r="A178" s="2">
        <v>157</v>
      </c>
      <c r="B178" s="2"/>
      <c r="C178" s="2"/>
      <c r="D178" s="2"/>
      <c r="E178" s="2"/>
      <c r="F178" s="9"/>
      <c r="G178" s="1"/>
      <c r="H178" s="6"/>
      <c r="I178" s="2"/>
      <c r="J178" s="2"/>
      <c r="K178" s="2"/>
      <c r="L178" s="2"/>
      <c r="M178" s="2"/>
      <c r="N178" s="2"/>
      <c r="O178" s="10">
        <f t="shared" si="10"/>
        <v>157</v>
      </c>
      <c r="P178">
        <f t="shared" si="13"/>
        <v>157</v>
      </c>
      <c r="Q178">
        <f t="array" ref="Q178">IFERROR(INDEX($P:$P,SMALL(IF($P$22:$P$201&lt;&gt;"",ROW($P$22:$P$201)),ROW(A157))),"")</f>
        <v>157</v>
      </c>
      <c r="R178">
        <f t="shared" si="11"/>
        <v>157</v>
      </c>
      <c r="S178">
        <f t="array" ref="S178">IFERROR(INDEX($R:$R,SMALL(IF($R$22:$R$201&lt;&gt;"",ROW($R$22:$R$201)),ROW(A157))),"")</f>
        <v>157</v>
      </c>
      <c r="T178">
        <f t="shared" si="12"/>
        <v>157</v>
      </c>
      <c r="U178">
        <f t="array" ref="U178">IFERROR(INDEX($T:$T,SMALL(IF($T$22:$T$201&lt;&gt;"",ROW($T$22:$T$201)),ROW(A157))),"")</f>
        <v>157</v>
      </c>
    </row>
    <row r="179" spans="1:21">
      <c r="A179" s="17">
        <v>158</v>
      </c>
      <c r="B179" s="17"/>
      <c r="C179" s="17"/>
      <c r="D179" s="17"/>
      <c r="E179" s="17"/>
      <c r="F179" s="18"/>
      <c r="G179" s="18"/>
      <c r="H179" s="19"/>
      <c r="I179" s="17"/>
      <c r="J179" s="17"/>
      <c r="K179" s="17"/>
      <c r="L179" s="17"/>
      <c r="M179" s="17"/>
      <c r="N179" s="17"/>
      <c r="O179" s="10">
        <f t="shared" si="10"/>
        <v>158</v>
      </c>
      <c r="P179">
        <f t="shared" si="13"/>
        <v>158</v>
      </c>
      <c r="Q179">
        <f t="array" ref="Q179">IFERROR(INDEX($P:$P,SMALL(IF($P$22:$P$201&lt;&gt;"",ROW($P$22:$P$201)),ROW(A158))),"")</f>
        <v>158</v>
      </c>
      <c r="R179">
        <f t="shared" si="11"/>
        <v>158</v>
      </c>
      <c r="S179">
        <f t="array" ref="S179">IFERROR(INDEX($R:$R,SMALL(IF($R$22:$R$201&lt;&gt;"",ROW($R$22:$R$201)),ROW(A158))),"")</f>
        <v>158</v>
      </c>
      <c r="T179">
        <f t="shared" si="12"/>
        <v>158</v>
      </c>
      <c r="U179">
        <f t="array" ref="U179">IFERROR(INDEX($T:$T,SMALL(IF($T$22:$T$201&lt;&gt;"",ROW($T$22:$T$201)),ROW(A158))),"")</f>
        <v>158</v>
      </c>
    </row>
    <row r="180" spans="1:21">
      <c r="A180" s="2">
        <v>159</v>
      </c>
      <c r="B180" s="2"/>
      <c r="C180" s="2"/>
      <c r="D180" s="2"/>
      <c r="E180" s="2"/>
      <c r="F180" s="9"/>
      <c r="G180" s="1"/>
      <c r="H180" s="6"/>
      <c r="I180" s="2"/>
      <c r="J180" s="2"/>
      <c r="K180" s="2"/>
      <c r="L180" s="2"/>
      <c r="M180" s="2"/>
      <c r="N180" s="2"/>
      <c r="O180" s="10">
        <f t="shared" si="10"/>
        <v>159</v>
      </c>
      <c r="P180">
        <f t="shared" si="13"/>
        <v>159</v>
      </c>
      <c r="Q180">
        <f t="array" ref="Q180">IFERROR(INDEX($P:$P,SMALL(IF($P$22:$P$201&lt;&gt;"",ROW($P$22:$P$201)),ROW(A159))),"")</f>
        <v>159</v>
      </c>
      <c r="R180">
        <f t="shared" si="11"/>
        <v>159</v>
      </c>
      <c r="S180">
        <f t="array" ref="S180">IFERROR(INDEX($R:$R,SMALL(IF($R$22:$R$201&lt;&gt;"",ROW($R$22:$R$201)),ROW(A159))),"")</f>
        <v>159</v>
      </c>
      <c r="T180">
        <f t="shared" si="12"/>
        <v>159</v>
      </c>
      <c r="U180">
        <f t="array" ref="U180">IFERROR(INDEX($T:$T,SMALL(IF($T$22:$T$201&lt;&gt;"",ROW($T$22:$T$201)),ROW(A159))),"")</f>
        <v>159</v>
      </c>
    </row>
    <row r="181" spans="1:21">
      <c r="A181" s="17">
        <v>160</v>
      </c>
      <c r="B181" s="17"/>
      <c r="C181" s="17"/>
      <c r="D181" s="17"/>
      <c r="E181" s="17"/>
      <c r="F181" s="18"/>
      <c r="G181" s="18"/>
      <c r="H181" s="19"/>
      <c r="I181" s="17"/>
      <c r="J181" s="17"/>
      <c r="K181" s="17"/>
      <c r="L181" s="17"/>
      <c r="M181" s="17"/>
      <c r="N181" s="17"/>
      <c r="O181" s="10">
        <f t="shared" si="10"/>
        <v>160</v>
      </c>
      <c r="P181">
        <f t="shared" si="13"/>
        <v>160</v>
      </c>
      <c r="Q181">
        <f t="array" ref="Q181">IFERROR(INDEX($P:$P,SMALL(IF($P$22:$P$201&lt;&gt;"",ROW($P$22:$P$201)),ROW(A160))),"")</f>
        <v>160</v>
      </c>
      <c r="R181">
        <f t="shared" si="11"/>
        <v>160</v>
      </c>
      <c r="S181">
        <f t="array" ref="S181">IFERROR(INDEX($R:$R,SMALL(IF($R$22:$R$201&lt;&gt;"",ROW($R$22:$R$201)),ROW(A160))),"")</f>
        <v>160</v>
      </c>
      <c r="T181">
        <f t="shared" si="12"/>
        <v>160</v>
      </c>
      <c r="U181">
        <f t="array" ref="U181">IFERROR(INDEX($T:$T,SMALL(IF($T$22:$T$201&lt;&gt;"",ROW($T$22:$T$201)),ROW(A160))),"")</f>
        <v>160</v>
      </c>
    </row>
    <row r="182" spans="1:21">
      <c r="A182" s="2">
        <v>161</v>
      </c>
      <c r="B182" s="2"/>
      <c r="C182" s="2"/>
      <c r="D182" s="2"/>
      <c r="E182" s="2"/>
      <c r="F182" s="9"/>
      <c r="G182" s="1"/>
      <c r="H182" s="6"/>
      <c r="I182" s="2"/>
      <c r="J182" s="2"/>
      <c r="K182" s="2"/>
      <c r="L182" s="2"/>
      <c r="M182" s="2"/>
      <c r="N182" s="2"/>
      <c r="O182" s="10">
        <f t="shared" si="10"/>
        <v>161</v>
      </c>
      <c r="P182">
        <f t="shared" si="13"/>
        <v>161</v>
      </c>
      <c r="Q182">
        <f t="array" ref="Q182">IFERROR(INDEX($P:$P,SMALL(IF($P$22:$P$201&lt;&gt;"",ROW($P$22:$P$201)),ROW(A161))),"")</f>
        <v>161</v>
      </c>
      <c r="R182">
        <f t="shared" si="11"/>
        <v>161</v>
      </c>
      <c r="S182">
        <f t="array" ref="S182">IFERROR(INDEX($R:$R,SMALL(IF($R$22:$R$201&lt;&gt;"",ROW($R$22:$R$201)),ROW(A161))),"")</f>
        <v>161</v>
      </c>
      <c r="T182">
        <f t="shared" si="12"/>
        <v>161</v>
      </c>
      <c r="U182">
        <f t="array" ref="U182">IFERROR(INDEX($T:$T,SMALL(IF($T$22:$T$201&lt;&gt;"",ROW($T$22:$T$201)),ROW(A161))),"")</f>
        <v>161</v>
      </c>
    </row>
    <row r="183" spans="1:21">
      <c r="A183" s="17">
        <v>162</v>
      </c>
      <c r="B183" s="17"/>
      <c r="C183" s="17"/>
      <c r="D183" s="17"/>
      <c r="E183" s="17"/>
      <c r="F183" s="18"/>
      <c r="G183" s="18"/>
      <c r="H183" s="19"/>
      <c r="I183" s="17"/>
      <c r="J183" s="17"/>
      <c r="K183" s="17"/>
      <c r="L183" s="17"/>
      <c r="M183" s="17"/>
      <c r="N183" s="17"/>
      <c r="O183" s="10">
        <f t="shared" si="10"/>
        <v>162</v>
      </c>
      <c r="P183">
        <f t="shared" si="13"/>
        <v>162</v>
      </c>
      <c r="Q183">
        <f t="array" ref="Q183">IFERROR(INDEX($P:$P,SMALL(IF($P$22:$P$201&lt;&gt;"",ROW($P$22:$P$201)),ROW(A162))),"")</f>
        <v>162</v>
      </c>
      <c r="R183">
        <f t="shared" si="11"/>
        <v>162</v>
      </c>
      <c r="S183">
        <f t="array" ref="S183">IFERROR(INDEX($R:$R,SMALL(IF($R$22:$R$201&lt;&gt;"",ROW($R$22:$R$201)),ROW(A162))),"")</f>
        <v>162</v>
      </c>
      <c r="T183">
        <f t="shared" si="12"/>
        <v>162</v>
      </c>
      <c r="U183">
        <f t="array" ref="U183">IFERROR(INDEX($T:$T,SMALL(IF($T$22:$T$201&lt;&gt;"",ROW($T$22:$T$201)),ROW(A162))),"")</f>
        <v>162</v>
      </c>
    </row>
    <row r="184" spans="1:21">
      <c r="A184" s="2">
        <v>163</v>
      </c>
      <c r="B184" s="2"/>
      <c r="C184" s="2"/>
      <c r="D184" s="2"/>
      <c r="E184" s="2"/>
      <c r="F184" s="9"/>
      <c r="G184" s="1"/>
      <c r="H184" s="6"/>
      <c r="I184" s="2"/>
      <c r="J184" s="2"/>
      <c r="K184" s="2"/>
      <c r="L184" s="2"/>
      <c r="M184" s="2"/>
      <c r="N184" s="2"/>
      <c r="O184" s="10">
        <f t="shared" si="10"/>
        <v>163</v>
      </c>
      <c r="P184">
        <f t="shared" si="13"/>
        <v>163</v>
      </c>
      <c r="Q184">
        <f t="array" ref="Q184">IFERROR(INDEX($P:$P,SMALL(IF($P$22:$P$201&lt;&gt;"",ROW($P$22:$P$201)),ROW(A163))),"")</f>
        <v>163</v>
      </c>
      <c r="R184">
        <f t="shared" si="11"/>
        <v>163</v>
      </c>
      <c r="S184">
        <f t="array" ref="S184">IFERROR(INDEX($R:$R,SMALL(IF($R$22:$R$201&lt;&gt;"",ROW($R$22:$R$201)),ROW(A163))),"")</f>
        <v>163</v>
      </c>
      <c r="T184">
        <f t="shared" si="12"/>
        <v>163</v>
      </c>
      <c r="U184">
        <f t="array" ref="U184">IFERROR(INDEX($T:$T,SMALL(IF($T$22:$T$201&lt;&gt;"",ROW($T$22:$T$201)),ROW(A163))),"")</f>
        <v>163</v>
      </c>
    </row>
    <row r="185" spans="1:21">
      <c r="A185" s="17">
        <v>164</v>
      </c>
      <c r="B185" s="17"/>
      <c r="C185" s="17"/>
      <c r="D185" s="17"/>
      <c r="E185" s="17"/>
      <c r="F185" s="18"/>
      <c r="G185" s="18"/>
      <c r="H185" s="19"/>
      <c r="I185" s="17"/>
      <c r="J185" s="17"/>
      <c r="K185" s="17"/>
      <c r="L185" s="17"/>
      <c r="M185" s="17"/>
      <c r="N185" s="17"/>
      <c r="O185" s="10">
        <f t="shared" si="10"/>
        <v>164</v>
      </c>
      <c r="P185">
        <f t="shared" si="13"/>
        <v>164</v>
      </c>
      <c r="Q185">
        <f t="array" ref="Q185">IFERROR(INDEX($P:$P,SMALL(IF($P$22:$P$201&lt;&gt;"",ROW($P$22:$P$201)),ROW(A164))),"")</f>
        <v>164</v>
      </c>
      <c r="R185">
        <f t="shared" si="11"/>
        <v>164</v>
      </c>
      <c r="S185">
        <f t="array" ref="S185">IFERROR(INDEX($R:$R,SMALL(IF($R$22:$R$201&lt;&gt;"",ROW($R$22:$R$201)),ROW(A164))),"")</f>
        <v>164</v>
      </c>
      <c r="T185">
        <f t="shared" si="12"/>
        <v>164</v>
      </c>
      <c r="U185">
        <f t="array" ref="U185">IFERROR(INDEX($T:$T,SMALL(IF($T$22:$T$201&lt;&gt;"",ROW($T$22:$T$201)),ROW(A164))),"")</f>
        <v>164</v>
      </c>
    </row>
    <row r="186" spans="1:21">
      <c r="A186" s="2">
        <v>165</v>
      </c>
      <c r="B186" s="2"/>
      <c r="C186" s="2"/>
      <c r="D186" s="2"/>
      <c r="E186" s="2"/>
      <c r="F186" s="9"/>
      <c r="G186" s="1"/>
      <c r="H186" s="6"/>
      <c r="I186" s="2"/>
      <c r="J186" s="2"/>
      <c r="K186" s="2"/>
      <c r="L186" s="2"/>
      <c r="M186" s="2"/>
      <c r="N186" s="2"/>
      <c r="O186" s="10">
        <f t="shared" si="10"/>
        <v>165</v>
      </c>
      <c r="P186">
        <f t="shared" si="13"/>
        <v>165</v>
      </c>
      <c r="Q186">
        <f t="array" ref="Q186">IFERROR(INDEX($P:$P,SMALL(IF($P$22:$P$201&lt;&gt;"",ROW($P$22:$P$201)),ROW(A165))),"")</f>
        <v>165</v>
      </c>
      <c r="R186">
        <f t="shared" si="11"/>
        <v>165</v>
      </c>
      <c r="S186">
        <f t="array" ref="S186">IFERROR(INDEX($R:$R,SMALL(IF($R$22:$R$201&lt;&gt;"",ROW($R$22:$R$201)),ROW(A165))),"")</f>
        <v>165</v>
      </c>
      <c r="T186">
        <f t="shared" si="12"/>
        <v>165</v>
      </c>
      <c r="U186">
        <f t="array" ref="U186">IFERROR(INDEX($T:$T,SMALL(IF($T$22:$T$201&lt;&gt;"",ROW($T$22:$T$201)),ROW(A165))),"")</f>
        <v>165</v>
      </c>
    </row>
    <row r="187" spans="1:21">
      <c r="A187" s="17">
        <v>166</v>
      </c>
      <c r="B187" s="17"/>
      <c r="C187" s="17"/>
      <c r="D187" s="17"/>
      <c r="E187" s="17"/>
      <c r="F187" s="18"/>
      <c r="G187" s="18"/>
      <c r="H187" s="19"/>
      <c r="I187" s="17"/>
      <c r="J187" s="17"/>
      <c r="K187" s="17"/>
      <c r="L187" s="17"/>
      <c r="M187" s="17"/>
      <c r="N187" s="17"/>
      <c r="O187" s="10">
        <f t="shared" si="10"/>
        <v>166</v>
      </c>
      <c r="P187">
        <f t="shared" si="13"/>
        <v>166</v>
      </c>
      <c r="Q187">
        <f t="array" ref="Q187">IFERROR(INDEX($P:$P,SMALL(IF($P$22:$P$201&lt;&gt;"",ROW($P$22:$P$201)),ROW(A166))),"")</f>
        <v>166</v>
      </c>
      <c r="R187">
        <f t="shared" si="11"/>
        <v>166</v>
      </c>
      <c r="S187">
        <f t="array" ref="S187">IFERROR(INDEX($R:$R,SMALL(IF($R$22:$R$201&lt;&gt;"",ROW($R$22:$R$201)),ROW(A166))),"")</f>
        <v>166</v>
      </c>
      <c r="T187">
        <f t="shared" si="12"/>
        <v>166</v>
      </c>
      <c r="U187">
        <f t="array" ref="U187">IFERROR(INDEX($T:$T,SMALL(IF($T$22:$T$201&lt;&gt;"",ROW($T$22:$T$201)),ROW(A166))),"")</f>
        <v>166</v>
      </c>
    </row>
    <row r="188" spans="1:21">
      <c r="A188" s="2">
        <v>167</v>
      </c>
      <c r="B188" s="2"/>
      <c r="C188" s="2"/>
      <c r="D188" s="2"/>
      <c r="E188" s="2"/>
      <c r="F188" s="9"/>
      <c r="G188" s="1"/>
      <c r="H188" s="6"/>
      <c r="I188" s="2"/>
      <c r="J188" s="2"/>
      <c r="K188" s="2"/>
      <c r="L188" s="2"/>
      <c r="M188" s="2"/>
      <c r="N188" s="2"/>
      <c r="O188" s="10">
        <f t="shared" si="10"/>
        <v>167</v>
      </c>
      <c r="P188">
        <f t="shared" si="13"/>
        <v>167</v>
      </c>
      <c r="Q188">
        <f t="array" ref="Q188">IFERROR(INDEX($P:$P,SMALL(IF($P$22:$P$201&lt;&gt;"",ROW($P$22:$P$201)),ROW(A167))),"")</f>
        <v>167</v>
      </c>
      <c r="R188">
        <f t="shared" si="11"/>
        <v>167</v>
      </c>
      <c r="S188">
        <f t="array" ref="S188">IFERROR(INDEX($R:$R,SMALL(IF($R$22:$R$201&lt;&gt;"",ROW($R$22:$R$201)),ROW(A167))),"")</f>
        <v>167</v>
      </c>
      <c r="T188">
        <f t="shared" si="12"/>
        <v>167</v>
      </c>
      <c r="U188">
        <f t="array" ref="U188">IFERROR(INDEX($T:$T,SMALL(IF($T$22:$T$201&lt;&gt;"",ROW($T$22:$T$201)),ROW(A167))),"")</f>
        <v>167</v>
      </c>
    </row>
    <row r="189" spans="1:21">
      <c r="A189" s="17">
        <v>168</v>
      </c>
      <c r="B189" s="17"/>
      <c r="C189" s="17"/>
      <c r="D189" s="17"/>
      <c r="E189" s="17"/>
      <c r="F189" s="18"/>
      <c r="G189" s="18"/>
      <c r="H189" s="19"/>
      <c r="I189" s="17"/>
      <c r="J189" s="17"/>
      <c r="K189" s="17"/>
      <c r="L189" s="17"/>
      <c r="M189" s="17"/>
      <c r="N189" s="17"/>
      <c r="O189" s="10">
        <f t="shared" si="10"/>
        <v>168</v>
      </c>
      <c r="P189">
        <f t="shared" si="13"/>
        <v>168</v>
      </c>
      <c r="Q189">
        <f t="array" ref="Q189">IFERROR(INDEX($P:$P,SMALL(IF($P$22:$P$201&lt;&gt;"",ROW($P$22:$P$201)),ROW(A168))),"")</f>
        <v>168</v>
      </c>
      <c r="R189">
        <f t="shared" si="11"/>
        <v>168</v>
      </c>
      <c r="S189">
        <f t="array" ref="S189">IFERROR(INDEX($R:$R,SMALL(IF($R$22:$R$201&lt;&gt;"",ROW($R$22:$R$201)),ROW(A168))),"")</f>
        <v>168</v>
      </c>
      <c r="T189">
        <f t="shared" si="12"/>
        <v>168</v>
      </c>
      <c r="U189">
        <f t="array" ref="U189">IFERROR(INDEX($T:$T,SMALL(IF($T$22:$T$201&lt;&gt;"",ROW($T$22:$T$201)),ROW(A168))),"")</f>
        <v>168</v>
      </c>
    </row>
    <row r="190" spans="1:21">
      <c r="A190" s="2">
        <v>169</v>
      </c>
      <c r="B190" s="2"/>
      <c r="C190" s="2"/>
      <c r="D190" s="2"/>
      <c r="E190" s="2"/>
      <c r="F190" s="9"/>
      <c r="G190" s="1"/>
      <c r="H190" s="6"/>
      <c r="I190" s="2"/>
      <c r="J190" s="2"/>
      <c r="K190" s="2"/>
      <c r="L190" s="2"/>
      <c r="M190" s="2"/>
      <c r="N190" s="2"/>
      <c r="O190" s="10">
        <f t="shared" si="10"/>
        <v>169</v>
      </c>
      <c r="P190">
        <f t="shared" si="13"/>
        <v>169</v>
      </c>
      <c r="Q190">
        <f t="array" ref="Q190">IFERROR(INDEX($P:$P,SMALL(IF($P$22:$P$201&lt;&gt;"",ROW($P$22:$P$201)),ROW(A169))),"")</f>
        <v>169</v>
      </c>
      <c r="R190">
        <f t="shared" si="11"/>
        <v>169</v>
      </c>
      <c r="S190">
        <f t="array" ref="S190">IFERROR(INDEX($R:$R,SMALL(IF($R$22:$R$201&lt;&gt;"",ROW($R$22:$R$201)),ROW(A169))),"")</f>
        <v>169</v>
      </c>
      <c r="T190">
        <f t="shared" si="12"/>
        <v>169</v>
      </c>
      <c r="U190">
        <f t="array" ref="U190">IFERROR(INDEX($T:$T,SMALL(IF($T$22:$T$201&lt;&gt;"",ROW($T$22:$T$201)),ROW(A169))),"")</f>
        <v>169</v>
      </c>
    </row>
    <row r="191" spans="1:21">
      <c r="A191" s="17">
        <v>170</v>
      </c>
      <c r="B191" s="17"/>
      <c r="C191" s="17"/>
      <c r="D191" s="17"/>
      <c r="E191" s="17"/>
      <c r="F191" s="18"/>
      <c r="G191" s="18"/>
      <c r="H191" s="19"/>
      <c r="I191" s="17"/>
      <c r="J191" s="17"/>
      <c r="K191" s="17"/>
      <c r="L191" s="17"/>
      <c r="M191" s="17"/>
      <c r="N191" s="17"/>
      <c r="O191" s="10">
        <f t="shared" si="10"/>
        <v>170</v>
      </c>
      <c r="P191">
        <f t="shared" si="13"/>
        <v>170</v>
      </c>
      <c r="Q191">
        <f t="array" ref="Q191">IFERROR(INDEX($P:$P,SMALL(IF($P$22:$P$201&lt;&gt;"",ROW($P$22:$P$201)),ROW(A170))),"")</f>
        <v>170</v>
      </c>
      <c r="R191">
        <f t="shared" si="11"/>
        <v>170</v>
      </c>
      <c r="S191">
        <f t="array" ref="S191">IFERROR(INDEX($R:$R,SMALL(IF($R$22:$R$201&lt;&gt;"",ROW($R$22:$R$201)),ROW(A170))),"")</f>
        <v>170</v>
      </c>
      <c r="T191">
        <f t="shared" si="12"/>
        <v>170</v>
      </c>
      <c r="U191">
        <f t="array" ref="U191">IFERROR(INDEX($T:$T,SMALL(IF($T$22:$T$201&lt;&gt;"",ROW($T$22:$T$201)),ROW(A170))),"")</f>
        <v>170</v>
      </c>
    </row>
    <row r="192" spans="1:21">
      <c r="A192" s="2">
        <v>171</v>
      </c>
      <c r="B192" s="2"/>
      <c r="C192" s="2"/>
      <c r="D192" s="2"/>
      <c r="E192" s="2"/>
      <c r="F192" s="9"/>
      <c r="G192" s="1"/>
      <c r="H192" s="6"/>
      <c r="I192" s="2"/>
      <c r="J192" s="2"/>
      <c r="K192" s="2"/>
      <c r="L192" s="2"/>
      <c r="M192" s="2"/>
      <c r="N192" s="2"/>
      <c r="O192" s="10">
        <f t="shared" si="10"/>
        <v>171</v>
      </c>
      <c r="P192">
        <f t="shared" si="13"/>
        <v>171</v>
      </c>
      <c r="Q192">
        <f t="array" ref="Q192">IFERROR(INDEX($P:$P,SMALL(IF($P$22:$P$201&lt;&gt;"",ROW($P$22:$P$201)),ROW(A171))),"")</f>
        <v>171</v>
      </c>
      <c r="R192">
        <f t="shared" si="11"/>
        <v>171</v>
      </c>
      <c r="S192">
        <f t="array" ref="S192">IFERROR(INDEX($R:$R,SMALL(IF($R$22:$R$201&lt;&gt;"",ROW($R$22:$R$201)),ROW(A171))),"")</f>
        <v>171</v>
      </c>
      <c r="T192">
        <f t="shared" si="12"/>
        <v>171</v>
      </c>
      <c r="U192">
        <f t="array" ref="U192">IFERROR(INDEX($T:$T,SMALL(IF($T$22:$T$201&lt;&gt;"",ROW($T$22:$T$201)),ROW(A171))),"")</f>
        <v>171</v>
      </c>
    </row>
    <row r="193" spans="1:21">
      <c r="A193" s="17">
        <v>172</v>
      </c>
      <c r="B193" s="17"/>
      <c r="C193" s="17"/>
      <c r="D193" s="17"/>
      <c r="E193" s="17"/>
      <c r="F193" s="18"/>
      <c r="G193" s="18"/>
      <c r="H193" s="19"/>
      <c r="I193" s="17"/>
      <c r="J193" s="17"/>
      <c r="K193" s="17"/>
      <c r="L193" s="17"/>
      <c r="M193" s="17"/>
      <c r="N193" s="17"/>
      <c r="O193" s="10">
        <f t="shared" si="10"/>
        <v>172</v>
      </c>
      <c r="P193">
        <f t="shared" si="13"/>
        <v>172</v>
      </c>
      <c r="Q193">
        <f t="array" ref="Q193">IFERROR(INDEX($P:$P,SMALL(IF($P$22:$P$201&lt;&gt;"",ROW($P$22:$P$201)),ROW(A172))),"")</f>
        <v>172</v>
      </c>
      <c r="R193">
        <f t="shared" si="11"/>
        <v>172</v>
      </c>
      <c r="S193">
        <f t="array" ref="S193">IFERROR(INDEX($R:$R,SMALL(IF($R$22:$R$201&lt;&gt;"",ROW($R$22:$R$201)),ROW(A172))),"")</f>
        <v>172</v>
      </c>
      <c r="T193">
        <f t="shared" si="12"/>
        <v>172</v>
      </c>
      <c r="U193">
        <f t="array" ref="U193">IFERROR(INDEX($T:$T,SMALL(IF($T$22:$T$201&lt;&gt;"",ROW($T$22:$T$201)),ROW(A172))),"")</f>
        <v>172</v>
      </c>
    </row>
    <row r="194" spans="1:21">
      <c r="A194" s="2">
        <v>173</v>
      </c>
      <c r="B194" s="2"/>
      <c r="C194" s="2"/>
      <c r="D194" s="2"/>
      <c r="E194" s="2"/>
      <c r="F194" s="9"/>
      <c r="G194" s="1"/>
      <c r="H194" s="6"/>
      <c r="I194" s="2"/>
      <c r="J194" s="2"/>
      <c r="K194" s="2"/>
      <c r="L194" s="2"/>
      <c r="M194" s="2"/>
      <c r="N194" s="2"/>
      <c r="O194" s="10">
        <f t="shared" si="10"/>
        <v>173</v>
      </c>
      <c r="P194">
        <f t="shared" si="13"/>
        <v>173</v>
      </c>
      <c r="Q194">
        <f t="array" ref="Q194">IFERROR(INDEX($P:$P,SMALL(IF($P$22:$P$201&lt;&gt;"",ROW($P$22:$P$201)),ROW(A173))),"")</f>
        <v>173</v>
      </c>
      <c r="R194">
        <f t="shared" si="11"/>
        <v>173</v>
      </c>
      <c r="S194">
        <f t="array" ref="S194">IFERROR(INDEX($R:$R,SMALL(IF($R$22:$R$201&lt;&gt;"",ROW($R$22:$R$201)),ROW(A173))),"")</f>
        <v>173</v>
      </c>
      <c r="T194">
        <f t="shared" si="12"/>
        <v>173</v>
      </c>
      <c r="U194">
        <f t="array" ref="U194">IFERROR(INDEX($T:$T,SMALL(IF($T$22:$T$201&lt;&gt;"",ROW($T$22:$T$201)),ROW(A173))),"")</f>
        <v>173</v>
      </c>
    </row>
    <row r="195" spans="1:21">
      <c r="A195" s="17">
        <v>174</v>
      </c>
      <c r="B195" s="17"/>
      <c r="C195" s="17"/>
      <c r="D195" s="17"/>
      <c r="E195" s="17"/>
      <c r="F195" s="18"/>
      <c r="G195" s="18"/>
      <c r="H195" s="19"/>
      <c r="I195" s="17"/>
      <c r="J195" s="17"/>
      <c r="K195" s="17"/>
      <c r="L195" s="17"/>
      <c r="M195" s="17"/>
      <c r="N195" s="17"/>
      <c r="O195" s="10">
        <f t="shared" si="10"/>
        <v>174</v>
      </c>
      <c r="P195">
        <f t="shared" si="13"/>
        <v>174</v>
      </c>
      <c r="Q195">
        <f t="array" ref="Q195">IFERROR(INDEX($P:$P,SMALL(IF($P$22:$P$201&lt;&gt;"",ROW($P$22:$P$201)),ROW(A174))),"")</f>
        <v>174</v>
      </c>
      <c r="R195">
        <f t="shared" si="11"/>
        <v>174</v>
      </c>
      <c r="S195">
        <f t="array" ref="S195">IFERROR(INDEX($R:$R,SMALL(IF($R$22:$R$201&lt;&gt;"",ROW($R$22:$R$201)),ROW(A174))),"")</f>
        <v>174</v>
      </c>
      <c r="T195">
        <f t="shared" si="12"/>
        <v>174</v>
      </c>
      <c r="U195">
        <f t="array" ref="U195">IFERROR(INDEX($T:$T,SMALL(IF($T$22:$T$201&lt;&gt;"",ROW($T$22:$T$201)),ROW(A174))),"")</f>
        <v>174</v>
      </c>
    </row>
    <row r="196" spans="1:21">
      <c r="A196" s="2">
        <v>175</v>
      </c>
      <c r="B196" s="2"/>
      <c r="C196" s="2"/>
      <c r="D196" s="2"/>
      <c r="E196" s="2"/>
      <c r="F196" s="9"/>
      <c r="G196" s="1"/>
      <c r="H196" s="6"/>
      <c r="I196" s="2"/>
      <c r="J196" s="2"/>
      <c r="K196" s="2"/>
      <c r="L196" s="2"/>
      <c r="M196" s="2"/>
      <c r="N196" s="2"/>
      <c r="O196" s="10">
        <f t="shared" si="10"/>
        <v>175</v>
      </c>
      <c r="P196">
        <f t="shared" si="13"/>
        <v>175</v>
      </c>
      <c r="Q196">
        <f t="array" ref="Q196">IFERROR(INDEX($P:$P,SMALL(IF($P$22:$P$201&lt;&gt;"",ROW($P$22:$P$201)),ROW(A175))),"")</f>
        <v>175</v>
      </c>
      <c r="R196">
        <f t="shared" si="11"/>
        <v>175</v>
      </c>
      <c r="S196">
        <f t="array" ref="S196">IFERROR(INDEX($R:$R,SMALL(IF($R$22:$R$201&lt;&gt;"",ROW($R$22:$R$201)),ROW(A175))),"")</f>
        <v>175</v>
      </c>
      <c r="T196">
        <f t="shared" si="12"/>
        <v>175</v>
      </c>
      <c r="U196">
        <f t="array" ref="U196">IFERROR(INDEX($T:$T,SMALL(IF($T$22:$T$201&lt;&gt;"",ROW($T$22:$T$201)),ROW(A175))),"")</f>
        <v>175</v>
      </c>
    </row>
    <row r="197" spans="1:21">
      <c r="A197" s="17">
        <v>176</v>
      </c>
      <c r="B197" s="17"/>
      <c r="C197" s="17"/>
      <c r="D197" s="17"/>
      <c r="E197" s="17"/>
      <c r="F197" s="18"/>
      <c r="G197" s="18"/>
      <c r="H197" s="19"/>
      <c r="I197" s="17"/>
      <c r="J197" s="17"/>
      <c r="K197" s="17"/>
      <c r="L197" s="17"/>
      <c r="M197" s="17"/>
      <c r="N197" s="17"/>
      <c r="O197" s="10">
        <f t="shared" si="10"/>
        <v>176</v>
      </c>
      <c r="P197">
        <f t="shared" si="13"/>
        <v>176</v>
      </c>
      <c r="Q197">
        <f t="array" ref="Q197">IFERROR(INDEX($P:$P,SMALL(IF($P$22:$P$201&lt;&gt;"",ROW($P$22:$P$201)),ROW(A176))),"")</f>
        <v>176</v>
      </c>
      <c r="R197">
        <f t="shared" si="11"/>
        <v>176</v>
      </c>
      <c r="S197">
        <f t="array" ref="S197">IFERROR(INDEX($R:$R,SMALL(IF($R$22:$R$201&lt;&gt;"",ROW($R$22:$R$201)),ROW(A176))),"")</f>
        <v>176</v>
      </c>
      <c r="T197">
        <f t="shared" si="12"/>
        <v>176</v>
      </c>
      <c r="U197">
        <f t="array" ref="U197">IFERROR(INDEX($T:$T,SMALL(IF($T$22:$T$201&lt;&gt;"",ROW($T$22:$T$201)),ROW(A176))),"")</f>
        <v>176</v>
      </c>
    </row>
    <row r="198" spans="1:21">
      <c r="A198" s="2">
        <v>177</v>
      </c>
      <c r="B198" s="2"/>
      <c r="C198" s="2"/>
      <c r="D198" s="2"/>
      <c r="E198" s="2"/>
      <c r="F198" s="9"/>
      <c r="G198" s="1"/>
      <c r="H198" s="6"/>
      <c r="I198" s="2"/>
      <c r="J198" s="2"/>
      <c r="K198" s="2"/>
      <c r="L198" s="2"/>
      <c r="M198" s="2"/>
      <c r="N198" s="2"/>
      <c r="O198" s="10">
        <f t="shared" si="10"/>
        <v>177</v>
      </c>
      <c r="P198">
        <f t="shared" si="13"/>
        <v>177</v>
      </c>
      <c r="Q198">
        <f t="array" ref="Q198">IFERROR(INDEX($P:$P,SMALL(IF($P$22:$P$201&lt;&gt;"",ROW($P$22:$P$201)),ROW(A177))),"")</f>
        <v>177</v>
      </c>
      <c r="R198">
        <f t="shared" si="11"/>
        <v>177</v>
      </c>
      <c r="S198">
        <f t="array" ref="S198">IFERROR(INDEX($R:$R,SMALL(IF($R$22:$R$201&lt;&gt;"",ROW($R$22:$R$201)),ROW(A177))),"")</f>
        <v>177</v>
      </c>
      <c r="T198">
        <f t="shared" si="12"/>
        <v>177</v>
      </c>
      <c r="U198">
        <f t="array" ref="U198">IFERROR(INDEX($T:$T,SMALL(IF($T$22:$T$201&lt;&gt;"",ROW($T$22:$T$201)),ROW(A177))),"")</f>
        <v>177</v>
      </c>
    </row>
    <row r="199" spans="1:21">
      <c r="A199" s="17">
        <v>178</v>
      </c>
      <c r="B199" s="17"/>
      <c r="C199" s="17"/>
      <c r="D199" s="17"/>
      <c r="E199" s="17"/>
      <c r="F199" s="18"/>
      <c r="G199" s="18"/>
      <c r="H199" s="19"/>
      <c r="I199" s="17"/>
      <c r="J199" s="17"/>
      <c r="K199" s="17"/>
      <c r="L199" s="17"/>
      <c r="M199" s="17"/>
      <c r="N199" s="17"/>
      <c r="O199" s="10">
        <f t="shared" si="10"/>
        <v>178</v>
      </c>
      <c r="P199">
        <f t="shared" si="13"/>
        <v>178</v>
      </c>
      <c r="Q199">
        <f t="array" ref="Q199">IFERROR(INDEX($P:$P,SMALL(IF($P$22:$P$201&lt;&gt;"",ROW($P$22:$P$201)),ROW(A178))),"")</f>
        <v>178</v>
      </c>
      <c r="R199">
        <f t="shared" si="11"/>
        <v>178</v>
      </c>
      <c r="S199">
        <f t="array" ref="S199">IFERROR(INDEX($R:$R,SMALL(IF($R$22:$R$201&lt;&gt;"",ROW($R$22:$R$201)),ROW(A178))),"")</f>
        <v>178</v>
      </c>
      <c r="T199">
        <f t="shared" si="12"/>
        <v>178</v>
      </c>
      <c r="U199">
        <f t="array" ref="U199">IFERROR(INDEX($T:$T,SMALL(IF($T$22:$T$201&lt;&gt;"",ROW($T$22:$T$201)),ROW(A178))),"")</f>
        <v>178</v>
      </c>
    </row>
    <row r="200" spans="1:21">
      <c r="A200" s="2">
        <v>179</v>
      </c>
      <c r="B200" s="2"/>
      <c r="C200" s="2"/>
      <c r="D200" s="2"/>
      <c r="E200" s="2"/>
      <c r="F200" s="9"/>
      <c r="G200" s="1"/>
      <c r="H200" s="6"/>
      <c r="I200" s="2"/>
      <c r="J200" s="2"/>
      <c r="K200" s="2"/>
      <c r="L200" s="2"/>
      <c r="M200" s="2"/>
      <c r="N200" s="2"/>
      <c r="O200" s="10">
        <f t="shared" si="10"/>
        <v>179</v>
      </c>
      <c r="P200">
        <f t="shared" si="13"/>
        <v>179</v>
      </c>
      <c r="Q200">
        <f t="array" ref="Q200">IFERROR(INDEX($P:$P,SMALL(IF($P$22:$P$201&lt;&gt;"",ROW($P$22:$P$201)),ROW(A179))),"")</f>
        <v>179</v>
      </c>
      <c r="R200">
        <f t="shared" si="11"/>
        <v>179</v>
      </c>
      <c r="S200">
        <f t="array" ref="S200">IFERROR(INDEX($R:$R,SMALL(IF($R$22:$R$201&lt;&gt;"",ROW($R$22:$R$201)),ROW(A179))),"")</f>
        <v>179</v>
      </c>
      <c r="T200">
        <f t="shared" si="12"/>
        <v>179</v>
      </c>
      <c r="U200">
        <f t="array" ref="U200">IFERROR(INDEX($T:$T,SMALL(IF($T$22:$T$201&lt;&gt;"",ROW($T$22:$T$201)),ROW(A179))),"")</f>
        <v>179</v>
      </c>
    </row>
    <row r="201" spans="1:21">
      <c r="A201" s="17">
        <v>180</v>
      </c>
      <c r="B201" s="17"/>
      <c r="C201" s="17"/>
      <c r="D201" s="17"/>
      <c r="E201" s="17"/>
      <c r="F201" s="18"/>
      <c r="G201" s="18"/>
      <c r="H201" s="19"/>
      <c r="I201" s="17"/>
      <c r="J201" s="17"/>
      <c r="K201" s="17"/>
      <c r="L201" s="17"/>
      <c r="M201" s="17"/>
      <c r="N201" s="17"/>
      <c r="O201" s="10">
        <f t="shared" si="10"/>
        <v>180</v>
      </c>
      <c r="P201">
        <f t="shared" si="13"/>
        <v>180</v>
      </c>
      <c r="Q201">
        <f t="array" ref="Q201">IFERROR(INDEX($P:$P,SMALL(IF($P$22:$P$201&lt;&gt;"",ROW($P$22:$P$201)),ROW(A180))),"")</f>
        <v>180</v>
      </c>
      <c r="R201">
        <f t="shared" si="11"/>
        <v>180</v>
      </c>
      <c r="S201">
        <f t="array" ref="S201">IFERROR(INDEX($R:$R,SMALL(IF($R$22:$R$201&lt;&gt;"",ROW($R$22:$R$201)),ROW(A180))),"")</f>
        <v>180</v>
      </c>
      <c r="T201">
        <f t="shared" si="12"/>
        <v>180</v>
      </c>
      <c r="U201">
        <f t="array" ref="U201">IFERROR(INDEX($T:$T,SMALL(IF($T$22:$T$201&lt;&gt;"",ROW($T$22:$T$201)),ROW(A180))),"")</f>
        <v>180</v>
      </c>
    </row>
  </sheetData>
  <dataConsolidate/>
  <mergeCells count="16">
    <mergeCell ref="C3:F3"/>
    <mergeCell ref="C4:F4"/>
    <mergeCell ref="C2:F2"/>
    <mergeCell ref="C9:F9"/>
    <mergeCell ref="C10:F10"/>
    <mergeCell ref="C7:F7"/>
    <mergeCell ref="C8:D8"/>
    <mergeCell ref="C5:F5"/>
    <mergeCell ref="C6:F6"/>
    <mergeCell ref="C16:F16"/>
    <mergeCell ref="C11:F11"/>
    <mergeCell ref="C15:F15"/>
    <mergeCell ref="C17:F17"/>
    <mergeCell ref="C14:D14"/>
    <mergeCell ref="C13:F13"/>
    <mergeCell ref="C12:D12"/>
  </mergeCells>
  <phoneticPr fontId="7"/>
  <dataValidations count="1">
    <dataValidation type="list" allowBlank="1" showInputMessage="1" showErrorMessage="1" sqref="J22:J201" xr:uid="{00000000-0002-0000-0200-000000000000}">
      <formula1>"選手,マネージャー"</formula1>
    </dataValidation>
  </dataValidations>
  <pageMargins left="0.78700000000000003" right="0.78700000000000003" top="0.98399999999999999" bottom="0.98399999999999999" header="0.51200000000000001" footer="0.51200000000000001"/>
  <pageSetup paperSize="9" orientation="portrait" r:id="rId1"/>
  <headerFooter alignWithMargins="0"/>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A1:AO72"/>
  <sheetViews>
    <sheetView workbookViewId="0"/>
  </sheetViews>
  <sheetFormatPr defaultRowHeight="13.5"/>
  <cols>
    <col min="1" max="1" width="2.5" customWidth="1"/>
    <col min="2" max="125" width="2.625" customWidth="1"/>
  </cols>
  <sheetData>
    <row r="1" spans="1:41">
      <c r="B1" s="388" t="s">
        <v>13</v>
      </c>
      <c r="C1" s="388"/>
      <c r="D1" s="388"/>
      <c r="E1" s="388"/>
      <c r="F1" s="388"/>
      <c r="G1" s="388"/>
    </row>
    <row r="2" spans="1:41" ht="10.5" customHeight="1">
      <c r="B2" s="389">
        <f>入力画面!C2</f>
        <v>0</v>
      </c>
      <c r="C2" s="389"/>
      <c r="D2" s="389"/>
      <c r="E2" s="389"/>
      <c r="F2" s="389"/>
      <c r="G2" s="389"/>
    </row>
    <row r="3" spans="1:41" ht="26.25" thickBot="1">
      <c r="B3" s="389"/>
      <c r="C3" s="389"/>
      <c r="D3" s="389"/>
      <c r="E3" s="389"/>
      <c r="F3" s="389"/>
      <c r="G3" s="389"/>
      <c r="H3" s="59"/>
      <c r="I3" s="60"/>
      <c r="J3" s="60"/>
      <c r="K3" s="60"/>
      <c r="N3" s="302" t="str">
        <f ca="1">"令和"&amp;IF(YEAR(NOW())-2018=1,"元",FIXED(YEAR(NOW())-2018,0))&amp;"年度"&amp;"秋季大会出場名簿"</f>
        <v>令和8年度秋季大会出場名簿</v>
      </c>
      <c r="O3" s="302"/>
      <c r="P3" s="302"/>
      <c r="Q3" s="302"/>
      <c r="R3" s="302"/>
      <c r="S3" s="302"/>
      <c r="T3" s="302"/>
      <c r="U3" s="302"/>
      <c r="V3" s="302"/>
      <c r="W3" s="302"/>
      <c r="X3" s="302"/>
      <c r="Y3" s="302"/>
      <c r="Z3" s="302"/>
      <c r="AA3" s="302"/>
      <c r="AB3" s="302"/>
      <c r="AC3" s="302"/>
      <c r="AD3" s="302"/>
      <c r="AE3" s="302"/>
      <c r="AF3" s="302"/>
      <c r="AG3" s="302"/>
      <c r="AH3" s="60"/>
      <c r="AI3" s="60"/>
      <c r="AJ3" s="60"/>
      <c r="AK3" s="60"/>
      <c r="AL3" s="60"/>
    </row>
    <row r="4" spans="1:41" ht="9" customHeight="1" thickTop="1">
      <c r="B4" s="389"/>
      <c r="C4" s="389"/>
      <c r="D4" s="389"/>
      <c r="E4" s="389"/>
      <c r="F4" s="389"/>
      <c r="G4" s="389"/>
    </row>
    <row r="5" spans="1:41" ht="8.4499999999999993" customHeight="1"/>
    <row r="6" spans="1:41" ht="18.75">
      <c r="B6" s="61" t="s">
        <v>122</v>
      </c>
    </row>
    <row r="7" spans="1:41" ht="8.4499999999999993" customHeight="1"/>
    <row r="8" spans="1:41" ht="14.25" customHeight="1">
      <c r="B8" s="297" t="s">
        <v>0</v>
      </c>
      <c r="C8" s="297"/>
      <c r="D8" s="297"/>
      <c r="E8" s="297"/>
      <c r="F8" s="297"/>
      <c r="G8" s="378">
        <f>入力画面!C3</f>
        <v>0</v>
      </c>
      <c r="H8" s="378"/>
      <c r="I8" s="378"/>
      <c r="J8" s="378"/>
      <c r="K8" s="378"/>
      <c r="L8" s="378"/>
      <c r="M8" s="378"/>
      <c r="N8" s="378"/>
      <c r="O8" s="378"/>
      <c r="Q8" s="285" t="s">
        <v>2</v>
      </c>
      <c r="R8" s="285"/>
      <c r="S8" s="285"/>
      <c r="T8" s="285"/>
      <c r="U8" s="299">
        <f>入力画面!C5</f>
        <v>0</v>
      </c>
      <c r="V8" s="299"/>
      <c r="W8" s="299"/>
      <c r="X8" s="299"/>
      <c r="Y8" s="299"/>
      <c r="Z8" s="299"/>
      <c r="AA8" s="299"/>
      <c r="AB8" s="299"/>
      <c r="AC8" s="299"/>
      <c r="AD8" s="299"/>
      <c r="AE8" s="285" t="s">
        <v>123</v>
      </c>
      <c r="AF8" s="285"/>
      <c r="AG8" s="299">
        <f>入力画面!C6</f>
        <v>0</v>
      </c>
      <c r="AH8" s="299"/>
      <c r="AI8" s="299"/>
      <c r="AJ8" s="299"/>
      <c r="AK8" s="299"/>
      <c r="AL8" s="299"/>
      <c r="AM8" s="299"/>
      <c r="AN8" s="299"/>
    </row>
    <row r="9" spans="1:41" ht="8.4499999999999993" customHeight="1"/>
    <row r="10" spans="1:41" ht="14.25" customHeight="1">
      <c r="B10" s="297" t="s">
        <v>1</v>
      </c>
      <c r="C10" s="297"/>
      <c r="D10" s="297"/>
      <c r="E10" s="297"/>
      <c r="F10" s="297"/>
      <c r="G10" s="378">
        <f>入力画面!C7</f>
        <v>0</v>
      </c>
      <c r="H10" s="378"/>
      <c r="I10" s="378"/>
      <c r="J10" s="378"/>
      <c r="K10" s="378"/>
      <c r="L10" s="378"/>
      <c r="M10" s="378"/>
      <c r="N10" s="378"/>
      <c r="O10" s="378"/>
      <c r="P10" s="285" t="s">
        <v>124</v>
      </c>
      <c r="Q10" s="285"/>
      <c r="R10" s="285"/>
      <c r="S10" s="285"/>
      <c r="T10" s="285"/>
      <c r="U10" s="285"/>
      <c r="V10" s="285"/>
      <c r="W10" s="378" t="str">
        <f>入力画面!C8&amp;"(教諭)"</f>
        <v>(教諭)</v>
      </c>
      <c r="X10" s="378"/>
      <c r="Y10" s="378"/>
      <c r="Z10" s="378"/>
      <c r="AA10" s="378"/>
      <c r="AB10" s="378"/>
      <c r="AC10" s="378"/>
      <c r="AD10" s="378"/>
      <c r="AE10" s="285" t="s">
        <v>123</v>
      </c>
      <c r="AF10" s="285"/>
      <c r="AG10" s="299">
        <f>入力画面!C11</f>
        <v>0</v>
      </c>
      <c r="AH10" s="299"/>
      <c r="AI10" s="299"/>
      <c r="AJ10" s="299"/>
      <c r="AK10" s="299"/>
      <c r="AL10" s="299"/>
      <c r="AM10" s="299"/>
      <c r="AN10" s="299"/>
    </row>
    <row r="11" spans="1:41" ht="8.4499999999999993" customHeight="1"/>
    <row r="12" spans="1:41" ht="14.25" customHeight="1">
      <c r="B12" s="297" t="s">
        <v>10</v>
      </c>
      <c r="C12" s="297"/>
      <c r="D12" s="297"/>
      <c r="E12" s="297"/>
      <c r="F12" s="297"/>
      <c r="G12" s="378">
        <f>入力画面!C12</f>
        <v>0</v>
      </c>
      <c r="H12" s="378"/>
      <c r="I12" s="378"/>
      <c r="J12" s="378"/>
      <c r="K12" s="378"/>
      <c r="L12" s="378"/>
      <c r="M12" s="378"/>
      <c r="N12" s="379" t="s">
        <v>123</v>
      </c>
      <c r="O12" s="379"/>
      <c r="P12" s="299">
        <f>入力画面!C15</f>
        <v>0</v>
      </c>
      <c r="Q12" s="299"/>
      <c r="R12" s="299"/>
      <c r="S12" s="299"/>
      <c r="T12" s="299"/>
      <c r="U12" s="299"/>
      <c r="V12" s="171" t="s">
        <v>6</v>
      </c>
      <c r="Y12" s="378">
        <f>入力画面!C16</f>
        <v>0</v>
      </c>
      <c r="Z12" s="378"/>
      <c r="AA12" s="378"/>
      <c r="AB12" s="378"/>
      <c r="AC12" s="378"/>
      <c r="AD12" s="378"/>
      <c r="AE12" s="285" t="s">
        <v>11</v>
      </c>
      <c r="AF12" s="285"/>
      <c r="AG12" s="285"/>
      <c r="AH12" s="285"/>
      <c r="AI12" s="363">
        <f>入力画面!C17</f>
        <v>0</v>
      </c>
      <c r="AJ12" s="363"/>
      <c r="AK12" s="363"/>
      <c r="AL12" s="363"/>
      <c r="AM12" s="363"/>
      <c r="AN12" s="363"/>
    </row>
    <row r="13" spans="1:41" ht="6.6" customHeight="1"/>
    <row r="14" spans="1:41" ht="6.6" customHeight="1" thickBot="1"/>
    <row r="15" spans="1:41" ht="13.5" customHeight="1">
      <c r="A15" s="364" t="s">
        <v>126</v>
      </c>
      <c r="B15" s="365"/>
      <c r="C15" s="365"/>
      <c r="D15" s="365"/>
      <c r="E15" s="365" t="s">
        <v>127</v>
      </c>
      <c r="F15" s="365"/>
      <c r="G15" s="365"/>
      <c r="H15" s="366" t="s">
        <v>128</v>
      </c>
      <c r="I15" s="366"/>
      <c r="J15" s="366"/>
      <c r="K15" s="366"/>
      <c r="L15" s="366"/>
      <c r="M15" s="366"/>
      <c r="N15" s="366"/>
      <c r="O15" s="366"/>
      <c r="P15" s="365" t="s">
        <v>4</v>
      </c>
      <c r="Q15" s="365"/>
      <c r="R15" s="367" t="s">
        <v>128</v>
      </c>
      <c r="S15" s="368"/>
      <c r="T15" s="368"/>
      <c r="U15" s="368"/>
      <c r="V15" s="368"/>
      <c r="W15" s="369"/>
      <c r="X15" s="370" t="s">
        <v>129</v>
      </c>
      <c r="Y15" s="372" t="s">
        <v>130</v>
      </c>
      <c r="Z15" s="372"/>
      <c r="AA15" s="374" t="s">
        <v>12</v>
      </c>
      <c r="AB15" s="374"/>
      <c r="AC15" s="375"/>
      <c r="AD15" s="365" t="s">
        <v>131</v>
      </c>
      <c r="AE15" s="365"/>
      <c r="AF15" s="365"/>
      <c r="AG15" s="365"/>
      <c r="AH15" s="365"/>
      <c r="AI15" s="365"/>
      <c r="AJ15" s="380" t="s">
        <v>132</v>
      </c>
      <c r="AK15" s="380"/>
      <c r="AL15" s="380"/>
      <c r="AM15" s="380"/>
      <c r="AN15" s="380"/>
      <c r="AO15" s="381"/>
    </row>
    <row r="16" spans="1:41" ht="22.5" customHeight="1" thickBot="1">
      <c r="A16" s="342"/>
      <c r="B16" s="332"/>
      <c r="C16" s="332"/>
      <c r="D16" s="332"/>
      <c r="E16" s="332"/>
      <c r="F16" s="332"/>
      <c r="G16" s="332"/>
      <c r="H16" s="382" t="s">
        <v>133</v>
      </c>
      <c r="I16" s="382"/>
      <c r="J16" s="382"/>
      <c r="K16" s="382"/>
      <c r="L16" s="382"/>
      <c r="M16" s="382"/>
      <c r="N16" s="382"/>
      <c r="O16" s="382"/>
      <c r="P16" s="332"/>
      <c r="Q16" s="332"/>
      <c r="R16" s="383" t="s">
        <v>134</v>
      </c>
      <c r="S16" s="384"/>
      <c r="T16" s="384"/>
      <c r="U16" s="384"/>
      <c r="V16" s="384"/>
      <c r="W16" s="385"/>
      <c r="X16" s="371"/>
      <c r="Y16" s="373"/>
      <c r="Z16" s="373"/>
      <c r="AA16" s="376"/>
      <c r="AB16" s="376"/>
      <c r="AC16" s="377"/>
      <c r="AD16" s="332"/>
      <c r="AE16" s="332"/>
      <c r="AF16" s="332"/>
      <c r="AG16" s="332"/>
      <c r="AH16" s="332"/>
      <c r="AI16" s="332"/>
      <c r="AJ16" s="386" t="s">
        <v>135</v>
      </c>
      <c r="AK16" s="386"/>
      <c r="AL16" s="386"/>
      <c r="AM16" s="386"/>
      <c r="AN16" s="386"/>
      <c r="AO16" s="387"/>
    </row>
    <row r="17" spans="1:41" ht="13.5" customHeight="1">
      <c r="A17" s="356" t="s">
        <v>136</v>
      </c>
      <c r="B17" s="311"/>
      <c r="C17" s="311"/>
      <c r="D17" s="311"/>
      <c r="E17" s="357">
        <v>1</v>
      </c>
      <c r="F17" s="358"/>
      <c r="G17" s="358"/>
      <c r="H17" s="324" t="str">
        <f>IFERROR(VLOOKUP(VLOOKUP(E17,aki,2,0),buin,8,0),"")</f>
        <v/>
      </c>
      <c r="I17" s="325"/>
      <c r="J17" s="325"/>
      <c r="K17" s="325"/>
      <c r="L17" s="325"/>
      <c r="M17" s="325"/>
      <c r="N17" s="325"/>
      <c r="O17" s="326"/>
      <c r="P17" s="355" t="str">
        <f>IFERROR(VLOOKUP(VLOOKUP(E17,aki,2,0),buin,3,0),"")</f>
        <v/>
      </c>
      <c r="Q17" s="355"/>
      <c r="R17" s="359" t="str">
        <f>IFERROR(VLOOKUP(VLOOKUP(E17,aki,2,0),buin,9,0),"")</f>
        <v/>
      </c>
      <c r="S17" s="360"/>
      <c r="T17" s="360"/>
      <c r="U17" s="360"/>
      <c r="V17" s="360"/>
      <c r="W17" s="361"/>
      <c r="X17" s="312" t="str">
        <f>IFERROR(VLOOKUP(VLOOKUP(E17,aki,2,0),buin,6,0),"")</f>
        <v/>
      </c>
      <c r="Y17" s="312"/>
      <c r="Z17" s="312"/>
      <c r="AA17" s="312"/>
      <c r="AB17" s="312"/>
      <c r="AC17" s="312"/>
      <c r="AD17" s="312" t="str">
        <f>IFERROR(VLOOKUP(VLOOKUP(E17,aki,2,0),buin,7,0),"")</f>
        <v/>
      </c>
      <c r="AE17" s="312"/>
      <c r="AF17" s="312"/>
      <c r="AG17" s="312"/>
      <c r="AH17" s="312"/>
      <c r="AI17" s="312"/>
      <c r="AJ17" s="311"/>
      <c r="AK17" s="311"/>
      <c r="AL17" s="311"/>
      <c r="AM17" s="311"/>
      <c r="AN17" s="311"/>
      <c r="AO17" s="362"/>
    </row>
    <row r="18" spans="1:41" ht="18.75" customHeight="1">
      <c r="A18" s="321"/>
      <c r="B18" s="287"/>
      <c r="C18" s="287"/>
      <c r="D18" s="287"/>
      <c r="E18" s="323"/>
      <c r="F18" s="323"/>
      <c r="G18" s="323"/>
      <c r="H18" s="315" t="str">
        <f>IFERROR(VLOOKUP(VLOOKUP(E17,aki,2,0),buin,2,0),"")</f>
        <v/>
      </c>
      <c r="I18" s="316"/>
      <c r="J18" s="316"/>
      <c r="K18" s="316"/>
      <c r="L18" s="316"/>
      <c r="M18" s="316"/>
      <c r="N18" s="316"/>
      <c r="O18" s="317"/>
      <c r="P18" s="327"/>
      <c r="Q18" s="327"/>
      <c r="R18" s="318" t="str">
        <f>IFERROR(IF(VLOOKUP(VLOOKUP(E17,aki,2,0),buin,5,0)=0,VLOOKUP(VLOOKUP(E17,aki,2,0),buin,4,0),VLOOKUP(VLOOKUP(E17,aki,2,0),buin,4,0)&amp;"("&amp;VLOOKUP(VLOOKUP(E17,aki,2,0),buin,5,0)&amp;")"),"")</f>
        <v/>
      </c>
      <c r="S18" s="319"/>
      <c r="T18" s="319"/>
      <c r="U18" s="319"/>
      <c r="V18" s="319"/>
      <c r="W18" s="320"/>
      <c r="X18" s="313"/>
      <c r="Y18" s="313"/>
      <c r="Z18" s="313"/>
      <c r="AA18" s="313"/>
      <c r="AB18" s="313"/>
      <c r="AC18" s="313"/>
      <c r="AD18" s="313"/>
      <c r="AE18" s="313"/>
      <c r="AF18" s="313"/>
      <c r="AG18" s="313"/>
      <c r="AH18" s="313"/>
      <c r="AI18" s="313"/>
      <c r="AJ18" s="287"/>
      <c r="AK18" s="287"/>
      <c r="AL18" s="287"/>
      <c r="AM18" s="287"/>
      <c r="AN18" s="287"/>
      <c r="AO18" s="314"/>
    </row>
    <row r="19" spans="1:41" ht="13.5" customHeight="1">
      <c r="A19" s="321" t="s">
        <v>137</v>
      </c>
      <c r="B19" s="287"/>
      <c r="C19" s="287"/>
      <c r="D19" s="287"/>
      <c r="E19" s="322">
        <v>2</v>
      </c>
      <c r="F19" s="323"/>
      <c r="G19" s="323"/>
      <c r="H19" s="416" t="str">
        <f>IFERROR(VLOOKUP(VLOOKUP(E19,aki,2,0),buin,8,0),"")</f>
        <v/>
      </c>
      <c r="I19" s="417"/>
      <c r="J19" s="417"/>
      <c r="K19" s="417"/>
      <c r="L19" s="417"/>
      <c r="M19" s="417"/>
      <c r="N19" s="417"/>
      <c r="O19" s="418"/>
      <c r="P19" s="355" t="str">
        <f>IFERROR(VLOOKUP(VLOOKUP(E19,aki,2,0),buin,3,0),"")</f>
        <v/>
      </c>
      <c r="Q19" s="355"/>
      <c r="R19" s="328" t="str">
        <f>IFERROR(VLOOKUP(VLOOKUP(E19,aki,2,0),buin,9,0),"")</f>
        <v/>
      </c>
      <c r="S19" s="329"/>
      <c r="T19" s="329"/>
      <c r="U19" s="329"/>
      <c r="V19" s="329"/>
      <c r="W19" s="330"/>
      <c r="X19" s="312" t="str">
        <f>IFERROR(VLOOKUP(VLOOKUP(E19,aki,2,0),buin,6,0),"")</f>
        <v/>
      </c>
      <c r="Y19" s="312"/>
      <c r="Z19" s="312"/>
      <c r="AA19" s="312"/>
      <c r="AB19" s="312"/>
      <c r="AC19" s="312"/>
      <c r="AD19" s="312" t="str">
        <f>IFERROR(VLOOKUP(VLOOKUP(E19,aki,2,0),buin,7,0),"")</f>
        <v/>
      </c>
      <c r="AE19" s="312"/>
      <c r="AF19" s="312"/>
      <c r="AG19" s="312"/>
      <c r="AH19" s="312"/>
      <c r="AI19" s="312"/>
      <c r="AJ19" s="287"/>
      <c r="AK19" s="287"/>
      <c r="AL19" s="287"/>
      <c r="AM19" s="287"/>
      <c r="AN19" s="287"/>
      <c r="AO19" s="314"/>
    </row>
    <row r="20" spans="1:41" ht="18.75" customHeight="1">
      <c r="A20" s="321"/>
      <c r="B20" s="287"/>
      <c r="C20" s="287"/>
      <c r="D20" s="287"/>
      <c r="E20" s="323"/>
      <c r="F20" s="323"/>
      <c r="G20" s="323"/>
      <c r="H20" s="315" t="str">
        <f>IFERROR(VLOOKUP(VLOOKUP(E19,aki,2,0),buin,2,0),"")</f>
        <v/>
      </c>
      <c r="I20" s="316"/>
      <c r="J20" s="316"/>
      <c r="K20" s="316"/>
      <c r="L20" s="316"/>
      <c r="M20" s="316"/>
      <c r="N20" s="316"/>
      <c r="O20" s="317"/>
      <c r="P20" s="327"/>
      <c r="Q20" s="327"/>
      <c r="R20" s="318" t="str">
        <f>IFERROR(IF(VLOOKUP(VLOOKUP(E19,aki,2,0),buin,5,0)=0,VLOOKUP(VLOOKUP(E19,aki,2,0),buin,4,0),VLOOKUP(VLOOKUP(E19,aki,2,0),buin,4,0)&amp;"("&amp;VLOOKUP(VLOOKUP(E19,aki,2,0),buin,5,0)&amp;")"),"")</f>
        <v/>
      </c>
      <c r="S20" s="319"/>
      <c r="T20" s="319"/>
      <c r="U20" s="319"/>
      <c r="V20" s="319"/>
      <c r="W20" s="320"/>
      <c r="X20" s="313"/>
      <c r="Y20" s="313"/>
      <c r="Z20" s="313"/>
      <c r="AA20" s="313"/>
      <c r="AB20" s="313"/>
      <c r="AC20" s="313"/>
      <c r="AD20" s="313"/>
      <c r="AE20" s="313"/>
      <c r="AF20" s="313"/>
      <c r="AG20" s="313"/>
      <c r="AH20" s="313"/>
      <c r="AI20" s="313"/>
      <c r="AJ20" s="287"/>
      <c r="AK20" s="287"/>
      <c r="AL20" s="287"/>
      <c r="AM20" s="287"/>
      <c r="AN20" s="287"/>
      <c r="AO20" s="314"/>
    </row>
    <row r="21" spans="1:41" ht="13.35" customHeight="1">
      <c r="A21" s="321" t="s">
        <v>138</v>
      </c>
      <c r="B21" s="287"/>
      <c r="C21" s="287"/>
      <c r="D21" s="287"/>
      <c r="E21" s="322">
        <v>3</v>
      </c>
      <c r="F21" s="323"/>
      <c r="G21" s="323"/>
      <c r="H21" s="416" t="str">
        <f>IFERROR(VLOOKUP(VLOOKUP(E21,aki,2,0),buin,8,0),"")</f>
        <v/>
      </c>
      <c r="I21" s="417"/>
      <c r="J21" s="417"/>
      <c r="K21" s="417"/>
      <c r="L21" s="417"/>
      <c r="M21" s="417"/>
      <c r="N21" s="417"/>
      <c r="O21" s="418"/>
      <c r="P21" s="348" t="str">
        <f>IFERROR(VLOOKUP(VLOOKUP(E21,aki,2,0),buin,3,0),"")</f>
        <v/>
      </c>
      <c r="Q21" s="349"/>
      <c r="R21" s="328" t="str">
        <f>IFERROR(VLOOKUP(VLOOKUP(E21,aki,2,0),buin,9,0),"")</f>
        <v/>
      </c>
      <c r="S21" s="329"/>
      <c r="T21" s="329"/>
      <c r="U21" s="329"/>
      <c r="V21" s="329"/>
      <c r="W21" s="330"/>
      <c r="X21" s="312" t="str">
        <f>IFERROR(VLOOKUP(VLOOKUP(E21,aki,2,0),buin,6,0),"")</f>
        <v/>
      </c>
      <c r="Y21" s="312"/>
      <c r="Z21" s="312"/>
      <c r="AA21" s="312"/>
      <c r="AB21" s="312"/>
      <c r="AC21" s="312"/>
      <c r="AD21" s="312" t="str">
        <f>IFERROR(VLOOKUP(VLOOKUP(E21,aki,2,0),buin,7,0),"")</f>
        <v/>
      </c>
      <c r="AE21" s="312"/>
      <c r="AF21" s="312"/>
      <c r="AG21" s="312"/>
      <c r="AH21" s="312"/>
      <c r="AI21" s="312"/>
      <c r="AJ21" s="309"/>
      <c r="AK21" s="352"/>
      <c r="AL21" s="352"/>
      <c r="AM21" s="352"/>
      <c r="AN21" s="352"/>
      <c r="AO21" s="353"/>
    </row>
    <row r="22" spans="1:41" ht="18.75" customHeight="1">
      <c r="A22" s="321"/>
      <c r="B22" s="287"/>
      <c r="C22" s="287"/>
      <c r="D22" s="287"/>
      <c r="E22" s="323"/>
      <c r="F22" s="323"/>
      <c r="G22" s="323"/>
      <c r="H22" s="315" t="str">
        <f>IFERROR(VLOOKUP(VLOOKUP(E21,aki,2,0),buin,2,0),"")</f>
        <v/>
      </c>
      <c r="I22" s="316"/>
      <c r="J22" s="316"/>
      <c r="K22" s="316"/>
      <c r="L22" s="316"/>
      <c r="M22" s="316"/>
      <c r="N22" s="316"/>
      <c r="O22" s="317"/>
      <c r="P22" s="350"/>
      <c r="Q22" s="351"/>
      <c r="R22" s="318" t="str">
        <f>IFERROR(IF(VLOOKUP(VLOOKUP(E21,aki,2,0),buin,5,0)=0,VLOOKUP(VLOOKUP(E21,aki,2,0),buin,4,0),VLOOKUP(VLOOKUP(E21,aki,2,0),buin,4,0)&amp;"("&amp;VLOOKUP(VLOOKUP(E21,aki,2,0),buin,5,0)&amp;")"),"")</f>
        <v/>
      </c>
      <c r="S22" s="319"/>
      <c r="T22" s="319"/>
      <c r="U22" s="319"/>
      <c r="V22" s="319"/>
      <c r="W22" s="320"/>
      <c r="X22" s="313"/>
      <c r="Y22" s="313"/>
      <c r="Z22" s="313"/>
      <c r="AA22" s="313"/>
      <c r="AB22" s="313"/>
      <c r="AC22" s="313"/>
      <c r="AD22" s="313"/>
      <c r="AE22" s="313"/>
      <c r="AF22" s="313"/>
      <c r="AG22" s="313"/>
      <c r="AH22" s="313"/>
      <c r="AI22" s="313"/>
      <c r="AJ22" s="307"/>
      <c r="AK22" s="299"/>
      <c r="AL22" s="299"/>
      <c r="AM22" s="299"/>
      <c r="AN22" s="299"/>
      <c r="AO22" s="354"/>
    </row>
    <row r="23" spans="1:41" ht="13.5" customHeight="1">
      <c r="A23" s="321" t="s">
        <v>139</v>
      </c>
      <c r="B23" s="287"/>
      <c r="C23" s="287"/>
      <c r="D23" s="287"/>
      <c r="E23" s="322">
        <v>4</v>
      </c>
      <c r="F23" s="323"/>
      <c r="G23" s="323"/>
      <c r="H23" s="416" t="str">
        <f>IFERROR(VLOOKUP(VLOOKUP(E23,aki,2,0),buin,8,0),"")</f>
        <v/>
      </c>
      <c r="I23" s="417"/>
      <c r="J23" s="417"/>
      <c r="K23" s="417"/>
      <c r="L23" s="417"/>
      <c r="M23" s="417"/>
      <c r="N23" s="417"/>
      <c r="O23" s="418"/>
      <c r="P23" s="327" t="str">
        <f>IFERROR(VLOOKUP(VLOOKUP(E23,aki,2,0),buin,3,0),"")</f>
        <v/>
      </c>
      <c r="Q23" s="327"/>
      <c r="R23" s="328" t="str">
        <f>IFERROR(VLOOKUP(VLOOKUP(E23,aki,2,0),buin,9,0),"")</f>
        <v/>
      </c>
      <c r="S23" s="329"/>
      <c r="T23" s="329"/>
      <c r="U23" s="329"/>
      <c r="V23" s="329"/>
      <c r="W23" s="330"/>
      <c r="X23" s="312" t="str">
        <f>IFERROR(VLOOKUP(VLOOKUP(E23,aki,2,0),buin,6,0),"")</f>
        <v/>
      </c>
      <c r="Y23" s="312"/>
      <c r="Z23" s="312"/>
      <c r="AA23" s="312"/>
      <c r="AB23" s="312"/>
      <c r="AC23" s="312"/>
      <c r="AD23" s="312" t="str">
        <f>IFERROR(VLOOKUP(VLOOKUP(E23,aki,2,0),buin,7,0),"")</f>
        <v/>
      </c>
      <c r="AE23" s="312"/>
      <c r="AF23" s="312"/>
      <c r="AG23" s="312"/>
      <c r="AH23" s="312"/>
      <c r="AI23" s="312"/>
      <c r="AJ23" s="287"/>
      <c r="AK23" s="287"/>
      <c r="AL23" s="287"/>
      <c r="AM23" s="287"/>
      <c r="AN23" s="287"/>
      <c r="AO23" s="314"/>
    </row>
    <row r="24" spans="1:41" ht="18.75" customHeight="1">
      <c r="A24" s="321"/>
      <c r="B24" s="287"/>
      <c r="C24" s="287"/>
      <c r="D24" s="287"/>
      <c r="E24" s="323"/>
      <c r="F24" s="323"/>
      <c r="G24" s="323"/>
      <c r="H24" s="315" t="str">
        <f>IFERROR(VLOOKUP(VLOOKUP(E23,aki,2,0),buin,2,0),"")</f>
        <v/>
      </c>
      <c r="I24" s="316"/>
      <c r="J24" s="316"/>
      <c r="K24" s="316"/>
      <c r="L24" s="316"/>
      <c r="M24" s="316"/>
      <c r="N24" s="316"/>
      <c r="O24" s="317"/>
      <c r="P24" s="327"/>
      <c r="Q24" s="327"/>
      <c r="R24" s="318" t="str">
        <f>IFERROR(IF(VLOOKUP(VLOOKUP(E23,aki,2,0),buin,5,0)=0,VLOOKUP(VLOOKUP(E23,aki,2,0),buin,4,0),VLOOKUP(VLOOKUP(E23,aki,2,0),buin,4,0)&amp;"("&amp;VLOOKUP(VLOOKUP(E23,aki,2,0),buin,5,0)&amp;")"),"")</f>
        <v/>
      </c>
      <c r="S24" s="319"/>
      <c r="T24" s="319"/>
      <c r="U24" s="319"/>
      <c r="V24" s="319"/>
      <c r="W24" s="320"/>
      <c r="X24" s="313"/>
      <c r="Y24" s="313"/>
      <c r="Z24" s="313"/>
      <c r="AA24" s="313"/>
      <c r="AB24" s="313"/>
      <c r="AC24" s="313"/>
      <c r="AD24" s="313"/>
      <c r="AE24" s="313"/>
      <c r="AF24" s="313"/>
      <c r="AG24" s="313"/>
      <c r="AH24" s="313"/>
      <c r="AI24" s="313"/>
      <c r="AJ24" s="287"/>
      <c r="AK24" s="287"/>
      <c r="AL24" s="287"/>
      <c r="AM24" s="287"/>
      <c r="AN24" s="287"/>
      <c r="AO24" s="314"/>
    </row>
    <row r="25" spans="1:41" ht="13.5" customHeight="1">
      <c r="A25" s="321" t="s">
        <v>140</v>
      </c>
      <c r="B25" s="287"/>
      <c r="C25" s="287"/>
      <c r="D25" s="287"/>
      <c r="E25" s="322">
        <v>5</v>
      </c>
      <c r="F25" s="323"/>
      <c r="G25" s="323"/>
      <c r="H25" s="416" t="str">
        <f>IFERROR(VLOOKUP(VLOOKUP(E25,aki,2,0),buin,8,0),"")</f>
        <v/>
      </c>
      <c r="I25" s="417"/>
      <c r="J25" s="417"/>
      <c r="K25" s="417"/>
      <c r="L25" s="417"/>
      <c r="M25" s="417"/>
      <c r="N25" s="417"/>
      <c r="O25" s="418"/>
      <c r="P25" s="327" t="str">
        <f>IFERROR(VLOOKUP(VLOOKUP(E25,aki,2,0),buin,3,0),"")</f>
        <v/>
      </c>
      <c r="Q25" s="327"/>
      <c r="R25" s="328" t="str">
        <f>IFERROR(VLOOKUP(VLOOKUP(E25,aki,2,0),buin,9,0),"")</f>
        <v/>
      </c>
      <c r="S25" s="329"/>
      <c r="T25" s="329"/>
      <c r="U25" s="329"/>
      <c r="V25" s="329"/>
      <c r="W25" s="330"/>
      <c r="X25" s="312" t="str">
        <f>IFERROR(VLOOKUP(VLOOKUP(E25,aki,2,0),buin,6,0),"")</f>
        <v/>
      </c>
      <c r="Y25" s="312"/>
      <c r="Z25" s="312"/>
      <c r="AA25" s="312"/>
      <c r="AB25" s="312"/>
      <c r="AC25" s="312"/>
      <c r="AD25" s="312" t="str">
        <f>IFERROR(VLOOKUP(VLOOKUP(E25,aki,2,0),buin,7,0),"")</f>
        <v/>
      </c>
      <c r="AE25" s="312"/>
      <c r="AF25" s="312"/>
      <c r="AG25" s="312"/>
      <c r="AH25" s="312"/>
      <c r="AI25" s="312"/>
      <c r="AJ25" s="287"/>
      <c r="AK25" s="287"/>
      <c r="AL25" s="287"/>
      <c r="AM25" s="287"/>
      <c r="AN25" s="287"/>
      <c r="AO25" s="314"/>
    </row>
    <row r="26" spans="1:41" ht="18.75" customHeight="1">
      <c r="A26" s="321"/>
      <c r="B26" s="287"/>
      <c r="C26" s="287"/>
      <c r="D26" s="287"/>
      <c r="E26" s="323"/>
      <c r="F26" s="323"/>
      <c r="G26" s="323"/>
      <c r="H26" s="315" t="str">
        <f>IFERROR(VLOOKUP(VLOOKUP(E25,aki,2,0),buin,2,0),"")</f>
        <v/>
      </c>
      <c r="I26" s="316"/>
      <c r="J26" s="316"/>
      <c r="K26" s="316"/>
      <c r="L26" s="316"/>
      <c r="M26" s="316"/>
      <c r="N26" s="316"/>
      <c r="O26" s="317"/>
      <c r="P26" s="327"/>
      <c r="Q26" s="327"/>
      <c r="R26" s="318" t="str">
        <f>IFERROR(IF(VLOOKUP(VLOOKUP(E25,aki,2,0),buin,5,0)=0,VLOOKUP(VLOOKUP(E25,aki,2,0),buin,4,0),VLOOKUP(VLOOKUP(E25,aki,2,0),buin,4,0)&amp;"("&amp;VLOOKUP(VLOOKUP(E25,aki,2,0),buin,5,0)&amp;")"),"")</f>
        <v/>
      </c>
      <c r="S26" s="319"/>
      <c r="T26" s="319"/>
      <c r="U26" s="319"/>
      <c r="V26" s="319"/>
      <c r="W26" s="320"/>
      <c r="X26" s="313"/>
      <c r="Y26" s="313"/>
      <c r="Z26" s="313"/>
      <c r="AA26" s="313"/>
      <c r="AB26" s="313"/>
      <c r="AC26" s="313"/>
      <c r="AD26" s="313"/>
      <c r="AE26" s="313"/>
      <c r="AF26" s="313"/>
      <c r="AG26" s="313"/>
      <c r="AH26" s="313"/>
      <c r="AI26" s="313"/>
      <c r="AJ26" s="287"/>
      <c r="AK26" s="287"/>
      <c r="AL26" s="287"/>
      <c r="AM26" s="287"/>
      <c r="AN26" s="287"/>
      <c r="AO26" s="314"/>
    </row>
    <row r="27" spans="1:41" ht="13.5" customHeight="1">
      <c r="A27" s="321" t="s">
        <v>141</v>
      </c>
      <c r="B27" s="287"/>
      <c r="C27" s="287"/>
      <c r="D27" s="287"/>
      <c r="E27" s="322">
        <v>6</v>
      </c>
      <c r="F27" s="323"/>
      <c r="G27" s="323"/>
      <c r="H27" s="416" t="str">
        <f>IFERROR(VLOOKUP(VLOOKUP(E27,aki,2,0),buin,8,0),"")</f>
        <v/>
      </c>
      <c r="I27" s="417"/>
      <c r="J27" s="417"/>
      <c r="K27" s="417"/>
      <c r="L27" s="417"/>
      <c r="M27" s="417"/>
      <c r="N27" s="417"/>
      <c r="O27" s="418"/>
      <c r="P27" s="327" t="str">
        <f>IFERROR(VLOOKUP(VLOOKUP(E27,aki,2,0),buin,3,0),"")</f>
        <v/>
      </c>
      <c r="Q27" s="327"/>
      <c r="R27" s="328" t="str">
        <f>IFERROR(VLOOKUP(VLOOKUP(E27,aki,2,0),buin,9,0),"")</f>
        <v/>
      </c>
      <c r="S27" s="329"/>
      <c r="T27" s="329"/>
      <c r="U27" s="329"/>
      <c r="V27" s="329"/>
      <c r="W27" s="330"/>
      <c r="X27" s="312" t="str">
        <f>IFERROR(VLOOKUP(VLOOKUP(E27,aki,2,0),buin,6,0),"")</f>
        <v/>
      </c>
      <c r="Y27" s="312"/>
      <c r="Z27" s="312"/>
      <c r="AA27" s="312"/>
      <c r="AB27" s="312"/>
      <c r="AC27" s="312"/>
      <c r="AD27" s="312" t="str">
        <f>IFERROR(VLOOKUP(VLOOKUP(E27,aki,2,0),buin,7,0),"")</f>
        <v/>
      </c>
      <c r="AE27" s="312"/>
      <c r="AF27" s="312"/>
      <c r="AG27" s="312"/>
      <c r="AH27" s="312"/>
      <c r="AI27" s="312"/>
      <c r="AJ27" s="287"/>
      <c r="AK27" s="287"/>
      <c r="AL27" s="287"/>
      <c r="AM27" s="287"/>
      <c r="AN27" s="287"/>
      <c r="AO27" s="314"/>
    </row>
    <row r="28" spans="1:41" ht="18.75" customHeight="1">
      <c r="A28" s="321"/>
      <c r="B28" s="287"/>
      <c r="C28" s="287"/>
      <c r="D28" s="287"/>
      <c r="E28" s="323"/>
      <c r="F28" s="323"/>
      <c r="G28" s="323"/>
      <c r="H28" s="315" t="str">
        <f>IFERROR(VLOOKUP(VLOOKUP(E27,aki,2,0),buin,2,0),"")</f>
        <v/>
      </c>
      <c r="I28" s="316"/>
      <c r="J28" s="316"/>
      <c r="K28" s="316"/>
      <c r="L28" s="316"/>
      <c r="M28" s="316"/>
      <c r="N28" s="316"/>
      <c r="O28" s="317"/>
      <c r="P28" s="327"/>
      <c r="Q28" s="327"/>
      <c r="R28" s="318" t="str">
        <f>IFERROR(IF(VLOOKUP(VLOOKUP(E27,aki,2,0),buin,5,0)=0,VLOOKUP(VLOOKUP(E27,aki,2,0),buin,4,0),VLOOKUP(VLOOKUP(E27,aki,2,0),buin,4,0)&amp;"("&amp;VLOOKUP(VLOOKUP(E27,aki,2,0),buin,5,0)&amp;")"),"")</f>
        <v/>
      </c>
      <c r="S28" s="319"/>
      <c r="T28" s="319"/>
      <c r="U28" s="319"/>
      <c r="V28" s="319"/>
      <c r="W28" s="320"/>
      <c r="X28" s="313"/>
      <c r="Y28" s="313"/>
      <c r="Z28" s="313"/>
      <c r="AA28" s="313"/>
      <c r="AB28" s="313"/>
      <c r="AC28" s="313"/>
      <c r="AD28" s="313"/>
      <c r="AE28" s="313"/>
      <c r="AF28" s="313"/>
      <c r="AG28" s="313"/>
      <c r="AH28" s="313"/>
      <c r="AI28" s="313"/>
      <c r="AJ28" s="287"/>
      <c r="AK28" s="287"/>
      <c r="AL28" s="287"/>
      <c r="AM28" s="287"/>
      <c r="AN28" s="287"/>
      <c r="AO28" s="314"/>
    </row>
    <row r="29" spans="1:41" ht="13.5" customHeight="1">
      <c r="A29" s="321" t="s">
        <v>142</v>
      </c>
      <c r="B29" s="287"/>
      <c r="C29" s="287"/>
      <c r="D29" s="287"/>
      <c r="E29" s="322">
        <v>7</v>
      </c>
      <c r="F29" s="323"/>
      <c r="G29" s="323"/>
      <c r="H29" s="416" t="str">
        <f>IFERROR(VLOOKUP(VLOOKUP(E29,aki,2,0),buin,8,0),"")</f>
        <v/>
      </c>
      <c r="I29" s="417"/>
      <c r="J29" s="417"/>
      <c r="K29" s="417"/>
      <c r="L29" s="417"/>
      <c r="M29" s="417"/>
      <c r="N29" s="417"/>
      <c r="O29" s="418"/>
      <c r="P29" s="327" t="str">
        <f>IFERROR(VLOOKUP(VLOOKUP(E29,aki,2,0),buin,3,0),"")</f>
        <v/>
      </c>
      <c r="Q29" s="327"/>
      <c r="R29" s="328" t="str">
        <f>IFERROR(VLOOKUP(VLOOKUP(E29,aki,2,0),buin,9,0),"")</f>
        <v/>
      </c>
      <c r="S29" s="329"/>
      <c r="T29" s="329"/>
      <c r="U29" s="329"/>
      <c r="V29" s="329"/>
      <c r="W29" s="330"/>
      <c r="X29" s="312" t="str">
        <f>IFERROR(VLOOKUP(VLOOKUP(E29,aki,2,0),buin,6,0),"")</f>
        <v/>
      </c>
      <c r="Y29" s="312"/>
      <c r="Z29" s="312"/>
      <c r="AA29" s="312"/>
      <c r="AB29" s="312"/>
      <c r="AC29" s="312"/>
      <c r="AD29" s="312" t="str">
        <f>IFERROR(VLOOKUP(VLOOKUP(E29,aki,2,0),buin,7,0),"")</f>
        <v/>
      </c>
      <c r="AE29" s="312"/>
      <c r="AF29" s="312"/>
      <c r="AG29" s="312"/>
      <c r="AH29" s="312"/>
      <c r="AI29" s="312"/>
      <c r="AJ29" s="287"/>
      <c r="AK29" s="287"/>
      <c r="AL29" s="287"/>
      <c r="AM29" s="287"/>
      <c r="AN29" s="287"/>
      <c r="AO29" s="314"/>
    </row>
    <row r="30" spans="1:41" ht="18.75" customHeight="1">
      <c r="A30" s="321"/>
      <c r="B30" s="287"/>
      <c r="C30" s="287"/>
      <c r="D30" s="287"/>
      <c r="E30" s="323"/>
      <c r="F30" s="323"/>
      <c r="G30" s="323"/>
      <c r="H30" s="315" t="str">
        <f>IFERROR(VLOOKUP(VLOOKUP(E29,aki,2,0),buin,2,0),"")</f>
        <v/>
      </c>
      <c r="I30" s="316"/>
      <c r="J30" s="316"/>
      <c r="K30" s="316"/>
      <c r="L30" s="316"/>
      <c r="M30" s="316"/>
      <c r="N30" s="316"/>
      <c r="O30" s="317"/>
      <c r="P30" s="327"/>
      <c r="Q30" s="327"/>
      <c r="R30" s="318" t="str">
        <f>IFERROR(IF(VLOOKUP(VLOOKUP(E29,aki,2,0),buin,5,0)=0,VLOOKUP(VLOOKUP(E29,aki,2,0),buin,4,0),VLOOKUP(VLOOKUP(E29,aki,2,0),buin,4,0)&amp;"("&amp;VLOOKUP(VLOOKUP(E29,aki,2,0),buin,5,0)&amp;")"),"")</f>
        <v/>
      </c>
      <c r="S30" s="319"/>
      <c r="T30" s="319"/>
      <c r="U30" s="319"/>
      <c r="V30" s="319"/>
      <c r="W30" s="320"/>
      <c r="X30" s="313"/>
      <c r="Y30" s="313"/>
      <c r="Z30" s="313"/>
      <c r="AA30" s="313"/>
      <c r="AB30" s="313"/>
      <c r="AC30" s="313"/>
      <c r="AD30" s="313"/>
      <c r="AE30" s="313"/>
      <c r="AF30" s="313"/>
      <c r="AG30" s="313"/>
      <c r="AH30" s="313"/>
      <c r="AI30" s="313"/>
      <c r="AJ30" s="287"/>
      <c r="AK30" s="287"/>
      <c r="AL30" s="287"/>
      <c r="AM30" s="287"/>
      <c r="AN30" s="287"/>
      <c r="AO30" s="314"/>
    </row>
    <row r="31" spans="1:41" ht="13.5" customHeight="1">
      <c r="A31" s="321" t="s">
        <v>143</v>
      </c>
      <c r="B31" s="287"/>
      <c r="C31" s="287"/>
      <c r="D31" s="287"/>
      <c r="E31" s="322">
        <v>8</v>
      </c>
      <c r="F31" s="323"/>
      <c r="G31" s="323"/>
      <c r="H31" s="416" t="str">
        <f>IFERROR(VLOOKUP(VLOOKUP(E31,aki,2,0),buin,8,0),"")</f>
        <v/>
      </c>
      <c r="I31" s="417"/>
      <c r="J31" s="417"/>
      <c r="K31" s="417"/>
      <c r="L31" s="417"/>
      <c r="M31" s="417"/>
      <c r="N31" s="417"/>
      <c r="O31" s="418"/>
      <c r="P31" s="327" t="str">
        <f>IFERROR(VLOOKUP(VLOOKUP(E31,aki,2,0),buin,3,0),"")</f>
        <v/>
      </c>
      <c r="Q31" s="327"/>
      <c r="R31" s="328" t="str">
        <f>IFERROR(VLOOKUP(VLOOKUP(E31,aki,2,0),buin,9,0),"")</f>
        <v/>
      </c>
      <c r="S31" s="329"/>
      <c r="T31" s="329"/>
      <c r="U31" s="329"/>
      <c r="V31" s="329"/>
      <c r="W31" s="330"/>
      <c r="X31" s="312" t="str">
        <f>IFERROR(VLOOKUP(VLOOKUP(E31,aki,2,0),buin,6,0),"")</f>
        <v/>
      </c>
      <c r="Y31" s="312"/>
      <c r="Z31" s="312"/>
      <c r="AA31" s="312"/>
      <c r="AB31" s="312"/>
      <c r="AC31" s="312"/>
      <c r="AD31" s="312" t="str">
        <f>IFERROR(VLOOKUP(VLOOKUP(E31,aki,2,0),buin,7,0),"")</f>
        <v/>
      </c>
      <c r="AE31" s="312"/>
      <c r="AF31" s="312"/>
      <c r="AG31" s="312"/>
      <c r="AH31" s="312"/>
      <c r="AI31" s="312"/>
      <c r="AJ31" s="287"/>
      <c r="AK31" s="287"/>
      <c r="AL31" s="287"/>
      <c r="AM31" s="287"/>
      <c r="AN31" s="287"/>
      <c r="AO31" s="314"/>
    </row>
    <row r="32" spans="1:41" ht="18.75" customHeight="1">
      <c r="A32" s="321"/>
      <c r="B32" s="287"/>
      <c r="C32" s="287"/>
      <c r="D32" s="287"/>
      <c r="E32" s="323"/>
      <c r="F32" s="323"/>
      <c r="G32" s="323"/>
      <c r="H32" s="315" t="str">
        <f>IFERROR(VLOOKUP(VLOOKUP(E31,aki,2,0),buin,2,0),"")</f>
        <v/>
      </c>
      <c r="I32" s="316"/>
      <c r="J32" s="316"/>
      <c r="K32" s="316"/>
      <c r="L32" s="316"/>
      <c r="M32" s="316"/>
      <c r="N32" s="316"/>
      <c r="O32" s="317"/>
      <c r="P32" s="327"/>
      <c r="Q32" s="327"/>
      <c r="R32" s="318" t="str">
        <f>IFERROR(IF(VLOOKUP(VLOOKUP(E31,aki,2,0),buin,5,0)=0,VLOOKUP(VLOOKUP(E31,aki,2,0),buin,4,0),VLOOKUP(VLOOKUP(E31,aki,2,0),buin,4,0)&amp;"("&amp;VLOOKUP(VLOOKUP(E31,aki,2,0),buin,5,0)&amp;")"),"")</f>
        <v/>
      </c>
      <c r="S32" s="319"/>
      <c r="T32" s="319"/>
      <c r="U32" s="319"/>
      <c r="V32" s="319"/>
      <c r="W32" s="320"/>
      <c r="X32" s="313"/>
      <c r="Y32" s="313"/>
      <c r="Z32" s="313"/>
      <c r="AA32" s="313"/>
      <c r="AB32" s="313"/>
      <c r="AC32" s="313"/>
      <c r="AD32" s="313"/>
      <c r="AE32" s="313"/>
      <c r="AF32" s="313"/>
      <c r="AG32" s="313"/>
      <c r="AH32" s="313"/>
      <c r="AI32" s="313"/>
      <c r="AJ32" s="287"/>
      <c r="AK32" s="287"/>
      <c r="AL32" s="287"/>
      <c r="AM32" s="287"/>
      <c r="AN32" s="287"/>
      <c r="AO32" s="314"/>
    </row>
    <row r="33" spans="1:41" ht="13.5" customHeight="1">
      <c r="A33" s="321" t="s">
        <v>144</v>
      </c>
      <c r="B33" s="287"/>
      <c r="C33" s="287"/>
      <c r="D33" s="287"/>
      <c r="E33" s="322">
        <v>9</v>
      </c>
      <c r="F33" s="323"/>
      <c r="G33" s="323"/>
      <c r="H33" s="416" t="str">
        <f>IFERROR(VLOOKUP(VLOOKUP(E33,aki,2,0),buin,8,0),"")</f>
        <v/>
      </c>
      <c r="I33" s="417"/>
      <c r="J33" s="417"/>
      <c r="K33" s="417"/>
      <c r="L33" s="417"/>
      <c r="M33" s="417"/>
      <c r="N33" s="417"/>
      <c r="O33" s="418"/>
      <c r="P33" s="327" t="str">
        <f>IFERROR(VLOOKUP(VLOOKUP(E33,aki,2,0),buin,3,0),"")</f>
        <v/>
      </c>
      <c r="Q33" s="327"/>
      <c r="R33" s="328" t="str">
        <f>IFERROR(VLOOKUP(VLOOKUP(E33,aki,2,0),buin,9,0),"")</f>
        <v/>
      </c>
      <c r="S33" s="329"/>
      <c r="T33" s="329"/>
      <c r="U33" s="329"/>
      <c r="V33" s="329"/>
      <c r="W33" s="330"/>
      <c r="X33" s="312" t="str">
        <f>IFERROR(VLOOKUP(VLOOKUP(E33,aki,2,0),buin,6,0),"")</f>
        <v/>
      </c>
      <c r="Y33" s="312"/>
      <c r="Z33" s="312"/>
      <c r="AA33" s="312"/>
      <c r="AB33" s="312"/>
      <c r="AC33" s="312"/>
      <c r="AD33" s="312" t="str">
        <f>IFERROR(VLOOKUP(VLOOKUP(E33,aki,2,0),buin,7,0),"")</f>
        <v/>
      </c>
      <c r="AE33" s="312"/>
      <c r="AF33" s="312"/>
      <c r="AG33" s="312"/>
      <c r="AH33" s="312"/>
      <c r="AI33" s="312"/>
      <c r="AJ33" s="287"/>
      <c r="AK33" s="287"/>
      <c r="AL33" s="287"/>
      <c r="AM33" s="287"/>
      <c r="AN33" s="287"/>
      <c r="AO33" s="314"/>
    </row>
    <row r="34" spans="1:41" ht="18.75" customHeight="1">
      <c r="A34" s="321"/>
      <c r="B34" s="287"/>
      <c r="C34" s="287"/>
      <c r="D34" s="287"/>
      <c r="E34" s="323"/>
      <c r="F34" s="323"/>
      <c r="G34" s="323"/>
      <c r="H34" s="315" t="str">
        <f>IFERROR(VLOOKUP(VLOOKUP(E33,aki,2,0),buin,2,0),"")</f>
        <v/>
      </c>
      <c r="I34" s="316"/>
      <c r="J34" s="316"/>
      <c r="K34" s="316"/>
      <c r="L34" s="316"/>
      <c r="M34" s="316"/>
      <c r="N34" s="316"/>
      <c r="O34" s="317"/>
      <c r="P34" s="327"/>
      <c r="Q34" s="327"/>
      <c r="R34" s="318" t="str">
        <f>IFERROR(IF(VLOOKUP(VLOOKUP(E33,aki,2,0),buin,5,0)=0,VLOOKUP(VLOOKUP(E33,aki,2,0),buin,4,0),VLOOKUP(VLOOKUP(E33,aki,2,0),buin,4,0)&amp;"("&amp;VLOOKUP(VLOOKUP(E33,aki,2,0),buin,5,0)&amp;")"),"")</f>
        <v/>
      </c>
      <c r="S34" s="319"/>
      <c r="T34" s="319"/>
      <c r="U34" s="319"/>
      <c r="V34" s="319"/>
      <c r="W34" s="320"/>
      <c r="X34" s="313"/>
      <c r="Y34" s="313"/>
      <c r="Z34" s="313"/>
      <c r="AA34" s="313"/>
      <c r="AB34" s="313"/>
      <c r="AC34" s="313"/>
      <c r="AD34" s="313"/>
      <c r="AE34" s="313"/>
      <c r="AF34" s="313"/>
      <c r="AG34" s="313"/>
      <c r="AH34" s="313"/>
      <c r="AI34" s="313"/>
      <c r="AJ34" s="287"/>
      <c r="AK34" s="287"/>
      <c r="AL34" s="287"/>
      <c r="AM34" s="287"/>
      <c r="AN34" s="287"/>
      <c r="AO34" s="314"/>
    </row>
    <row r="35" spans="1:41" ht="13.5" customHeight="1">
      <c r="A35" s="321" t="s">
        <v>145</v>
      </c>
      <c r="B35" s="287"/>
      <c r="C35" s="287"/>
      <c r="D35" s="287"/>
      <c r="E35" s="322">
        <v>10</v>
      </c>
      <c r="F35" s="323"/>
      <c r="G35" s="323"/>
      <c r="H35" s="416" t="str">
        <f>IFERROR(VLOOKUP(VLOOKUP(E35,aki,2,0),buin,8,0),"")</f>
        <v/>
      </c>
      <c r="I35" s="417"/>
      <c r="J35" s="417"/>
      <c r="K35" s="417"/>
      <c r="L35" s="417"/>
      <c r="M35" s="417"/>
      <c r="N35" s="417"/>
      <c r="O35" s="418"/>
      <c r="P35" s="327" t="str">
        <f>IFERROR(VLOOKUP(VLOOKUP(E35,aki,2,0),buin,3,0),"")</f>
        <v/>
      </c>
      <c r="Q35" s="327"/>
      <c r="R35" s="328" t="str">
        <f>IFERROR(VLOOKUP(VLOOKUP(E35,aki,2,0),buin,9,0),"")</f>
        <v/>
      </c>
      <c r="S35" s="329"/>
      <c r="T35" s="329"/>
      <c r="U35" s="329"/>
      <c r="V35" s="329"/>
      <c r="W35" s="330"/>
      <c r="X35" s="312" t="str">
        <f>IFERROR(VLOOKUP(VLOOKUP(E35,aki,2,0),buin,6,0),"")</f>
        <v/>
      </c>
      <c r="Y35" s="312"/>
      <c r="Z35" s="312"/>
      <c r="AA35" s="312"/>
      <c r="AB35" s="312"/>
      <c r="AC35" s="312"/>
      <c r="AD35" s="312" t="str">
        <f>IFERROR(VLOOKUP(VLOOKUP(E35,aki,2,0),buin,7,0),"")</f>
        <v/>
      </c>
      <c r="AE35" s="312"/>
      <c r="AF35" s="312"/>
      <c r="AG35" s="312"/>
      <c r="AH35" s="312"/>
      <c r="AI35" s="312"/>
      <c r="AJ35" s="287"/>
      <c r="AK35" s="287"/>
      <c r="AL35" s="287"/>
      <c r="AM35" s="287"/>
      <c r="AN35" s="287"/>
      <c r="AO35" s="314"/>
    </row>
    <row r="36" spans="1:41" ht="18.75" customHeight="1">
      <c r="A36" s="321"/>
      <c r="B36" s="287"/>
      <c r="C36" s="287"/>
      <c r="D36" s="287"/>
      <c r="E36" s="323"/>
      <c r="F36" s="323"/>
      <c r="G36" s="323"/>
      <c r="H36" s="315" t="str">
        <f>IFERROR(VLOOKUP(VLOOKUP(E35,aki,2,0),buin,2,0),"")</f>
        <v/>
      </c>
      <c r="I36" s="316"/>
      <c r="J36" s="316"/>
      <c r="K36" s="316"/>
      <c r="L36" s="316"/>
      <c r="M36" s="316"/>
      <c r="N36" s="316"/>
      <c r="O36" s="317"/>
      <c r="P36" s="327"/>
      <c r="Q36" s="327"/>
      <c r="R36" s="318" t="str">
        <f>IFERROR(IF(VLOOKUP(VLOOKUP(E35,aki,2,0),buin,5,0)=0,VLOOKUP(VLOOKUP(E35,aki,2,0),buin,4,0),VLOOKUP(VLOOKUP(E35,aki,2,0),buin,4,0)&amp;"("&amp;VLOOKUP(VLOOKUP(E35,aki,2,0),buin,5,0)&amp;")"),"")</f>
        <v/>
      </c>
      <c r="S36" s="319"/>
      <c r="T36" s="319"/>
      <c r="U36" s="319"/>
      <c r="V36" s="319"/>
      <c r="W36" s="320"/>
      <c r="X36" s="313"/>
      <c r="Y36" s="313"/>
      <c r="Z36" s="313"/>
      <c r="AA36" s="313"/>
      <c r="AB36" s="313"/>
      <c r="AC36" s="313"/>
      <c r="AD36" s="313"/>
      <c r="AE36" s="313"/>
      <c r="AF36" s="313"/>
      <c r="AG36" s="313"/>
      <c r="AH36" s="313"/>
      <c r="AI36" s="313"/>
      <c r="AJ36" s="287"/>
      <c r="AK36" s="287"/>
      <c r="AL36" s="287"/>
      <c r="AM36" s="287"/>
      <c r="AN36" s="287"/>
      <c r="AO36" s="314"/>
    </row>
    <row r="37" spans="1:41" ht="13.5" customHeight="1">
      <c r="A37" s="321" t="s">
        <v>146</v>
      </c>
      <c r="B37" s="287"/>
      <c r="C37" s="287"/>
      <c r="D37" s="287"/>
      <c r="E37" s="322">
        <v>11</v>
      </c>
      <c r="F37" s="323"/>
      <c r="G37" s="323"/>
      <c r="H37" s="416" t="str">
        <f>IFERROR(VLOOKUP(VLOOKUP(E37,aki,2,0),buin,8,0),"")</f>
        <v/>
      </c>
      <c r="I37" s="417"/>
      <c r="J37" s="417"/>
      <c r="K37" s="417"/>
      <c r="L37" s="417"/>
      <c r="M37" s="417"/>
      <c r="N37" s="417"/>
      <c r="O37" s="418"/>
      <c r="P37" s="327" t="str">
        <f>IFERROR(VLOOKUP(VLOOKUP(E37,aki,2,0),buin,3,0),"")</f>
        <v/>
      </c>
      <c r="Q37" s="327"/>
      <c r="R37" s="328" t="str">
        <f>IFERROR(VLOOKUP(VLOOKUP(E37,aki,2,0),buin,9,0),"")</f>
        <v/>
      </c>
      <c r="S37" s="329"/>
      <c r="T37" s="329"/>
      <c r="U37" s="329"/>
      <c r="V37" s="329"/>
      <c r="W37" s="330"/>
      <c r="X37" s="312" t="str">
        <f>IFERROR(VLOOKUP(VLOOKUP(E37,aki,2,0),buin,6,0),"")</f>
        <v/>
      </c>
      <c r="Y37" s="312"/>
      <c r="Z37" s="312"/>
      <c r="AA37" s="312"/>
      <c r="AB37" s="312"/>
      <c r="AC37" s="312"/>
      <c r="AD37" s="312" t="str">
        <f>IFERROR(VLOOKUP(VLOOKUP(E37,aki,2,0),buin,7,0),"")</f>
        <v/>
      </c>
      <c r="AE37" s="312"/>
      <c r="AF37" s="312"/>
      <c r="AG37" s="312"/>
      <c r="AH37" s="312"/>
      <c r="AI37" s="312"/>
      <c r="AJ37" s="287"/>
      <c r="AK37" s="287"/>
      <c r="AL37" s="287"/>
      <c r="AM37" s="287"/>
      <c r="AN37" s="287"/>
      <c r="AO37" s="314"/>
    </row>
    <row r="38" spans="1:41" ht="18.75" customHeight="1">
      <c r="A38" s="321"/>
      <c r="B38" s="287"/>
      <c r="C38" s="287"/>
      <c r="D38" s="287"/>
      <c r="E38" s="323"/>
      <c r="F38" s="323"/>
      <c r="G38" s="323"/>
      <c r="H38" s="315" t="str">
        <f>IFERROR(VLOOKUP(VLOOKUP(E37,aki,2,0),buin,2,0),"")</f>
        <v/>
      </c>
      <c r="I38" s="316"/>
      <c r="J38" s="316"/>
      <c r="K38" s="316"/>
      <c r="L38" s="316"/>
      <c r="M38" s="316"/>
      <c r="N38" s="316"/>
      <c r="O38" s="317"/>
      <c r="P38" s="327"/>
      <c r="Q38" s="327"/>
      <c r="R38" s="318" t="str">
        <f>IFERROR(IF(VLOOKUP(VLOOKUP(E37,aki,2,0),buin,5,0)=0,VLOOKUP(VLOOKUP(E37,aki,2,0),buin,4,0),VLOOKUP(VLOOKUP(E37,aki,2,0),buin,4,0)&amp;"("&amp;VLOOKUP(VLOOKUP(E37,aki,2,0),buin,5,0)&amp;")"),"")</f>
        <v/>
      </c>
      <c r="S38" s="319"/>
      <c r="T38" s="319"/>
      <c r="U38" s="319"/>
      <c r="V38" s="319"/>
      <c r="W38" s="320"/>
      <c r="X38" s="313"/>
      <c r="Y38" s="313"/>
      <c r="Z38" s="313"/>
      <c r="AA38" s="313"/>
      <c r="AB38" s="313"/>
      <c r="AC38" s="313"/>
      <c r="AD38" s="313"/>
      <c r="AE38" s="313"/>
      <c r="AF38" s="313"/>
      <c r="AG38" s="313"/>
      <c r="AH38" s="313"/>
      <c r="AI38" s="313"/>
      <c r="AJ38" s="287"/>
      <c r="AK38" s="287"/>
      <c r="AL38" s="287"/>
      <c r="AM38" s="287"/>
      <c r="AN38" s="287"/>
      <c r="AO38" s="314"/>
    </row>
    <row r="39" spans="1:41" ht="13.35" customHeight="1">
      <c r="A39" s="321" t="s">
        <v>146</v>
      </c>
      <c r="B39" s="287"/>
      <c r="C39" s="287"/>
      <c r="D39" s="287"/>
      <c r="E39" s="322">
        <v>12</v>
      </c>
      <c r="F39" s="323"/>
      <c r="G39" s="323"/>
      <c r="H39" s="416" t="str">
        <f>IFERROR(VLOOKUP(VLOOKUP(E39,aki,2,0),buin,8,0),"")</f>
        <v/>
      </c>
      <c r="I39" s="417"/>
      <c r="J39" s="417"/>
      <c r="K39" s="417"/>
      <c r="L39" s="417"/>
      <c r="M39" s="417"/>
      <c r="N39" s="417"/>
      <c r="O39" s="418"/>
      <c r="P39" s="327" t="str">
        <f>IFERROR(VLOOKUP(VLOOKUP(E39,aki,2,0),buin,3,0),"")</f>
        <v/>
      </c>
      <c r="Q39" s="327"/>
      <c r="R39" s="328" t="str">
        <f>IFERROR(VLOOKUP(VLOOKUP(E39,aki,2,0),buin,9,0),"")</f>
        <v/>
      </c>
      <c r="S39" s="329"/>
      <c r="T39" s="329"/>
      <c r="U39" s="329"/>
      <c r="V39" s="329"/>
      <c r="W39" s="330"/>
      <c r="X39" s="312" t="str">
        <f>IFERROR(VLOOKUP(VLOOKUP(E39,aki,2,0),buin,6,0),"")</f>
        <v/>
      </c>
      <c r="Y39" s="312"/>
      <c r="Z39" s="312"/>
      <c r="AA39" s="312"/>
      <c r="AB39" s="312"/>
      <c r="AC39" s="312"/>
      <c r="AD39" s="312" t="str">
        <f>IFERROR(VLOOKUP(VLOOKUP(E39,aki,2,0),buin,7,0),"")</f>
        <v/>
      </c>
      <c r="AE39" s="312"/>
      <c r="AF39" s="312"/>
      <c r="AG39" s="312"/>
      <c r="AH39" s="312"/>
      <c r="AI39" s="312"/>
      <c r="AJ39" s="287"/>
      <c r="AK39" s="287"/>
      <c r="AL39" s="287"/>
      <c r="AM39" s="287"/>
      <c r="AN39" s="287"/>
      <c r="AO39" s="314"/>
    </row>
    <row r="40" spans="1:41" ht="18.75" customHeight="1">
      <c r="A40" s="321"/>
      <c r="B40" s="287"/>
      <c r="C40" s="287"/>
      <c r="D40" s="287"/>
      <c r="E40" s="323"/>
      <c r="F40" s="323"/>
      <c r="G40" s="323"/>
      <c r="H40" s="315" t="str">
        <f>IFERROR(VLOOKUP(VLOOKUP(E39,aki,2,0),buin,2,0),"")</f>
        <v/>
      </c>
      <c r="I40" s="316"/>
      <c r="J40" s="316"/>
      <c r="K40" s="316"/>
      <c r="L40" s="316"/>
      <c r="M40" s="316"/>
      <c r="N40" s="316"/>
      <c r="O40" s="317"/>
      <c r="P40" s="327"/>
      <c r="Q40" s="327"/>
      <c r="R40" s="318" t="str">
        <f>IFERROR(IF(VLOOKUP(VLOOKUP(E39,aki,2,0),buin,5,0)=0,VLOOKUP(VLOOKUP(E39,aki,2,0),buin,4,0),VLOOKUP(VLOOKUP(E39,aki,2,0),buin,4,0)&amp;"("&amp;VLOOKUP(VLOOKUP(E39,aki,2,0),buin,5,0)&amp;")"),"")</f>
        <v/>
      </c>
      <c r="S40" s="319"/>
      <c r="T40" s="319"/>
      <c r="U40" s="319"/>
      <c r="V40" s="319"/>
      <c r="W40" s="320"/>
      <c r="X40" s="313"/>
      <c r="Y40" s="313"/>
      <c r="Z40" s="313"/>
      <c r="AA40" s="313"/>
      <c r="AB40" s="313"/>
      <c r="AC40" s="313"/>
      <c r="AD40" s="313"/>
      <c r="AE40" s="313"/>
      <c r="AF40" s="313"/>
      <c r="AG40" s="313"/>
      <c r="AH40" s="313"/>
      <c r="AI40" s="313"/>
      <c r="AJ40" s="287"/>
      <c r="AK40" s="287"/>
      <c r="AL40" s="287"/>
      <c r="AM40" s="287"/>
      <c r="AN40" s="287"/>
      <c r="AO40" s="314"/>
    </row>
    <row r="41" spans="1:41" ht="13.5" customHeight="1">
      <c r="A41" s="321" t="s">
        <v>146</v>
      </c>
      <c r="B41" s="287"/>
      <c r="C41" s="287"/>
      <c r="D41" s="287"/>
      <c r="E41" s="322">
        <v>13</v>
      </c>
      <c r="F41" s="323"/>
      <c r="G41" s="323"/>
      <c r="H41" s="416" t="str">
        <f>IFERROR(VLOOKUP(VLOOKUP(E41,aki,2,0),buin,8,0),"")</f>
        <v/>
      </c>
      <c r="I41" s="417"/>
      <c r="J41" s="417"/>
      <c r="K41" s="417"/>
      <c r="L41" s="417"/>
      <c r="M41" s="417"/>
      <c r="N41" s="417"/>
      <c r="O41" s="418"/>
      <c r="P41" s="327" t="str">
        <f>IFERROR(VLOOKUP(VLOOKUP(E41,aki,2,0),buin,3,0),"")</f>
        <v/>
      </c>
      <c r="Q41" s="327"/>
      <c r="R41" s="328" t="str">
        <f>IFERROR(VLOOKUP(VLOOKUP(E41,aki,2,0),buin,9,0),"")</f>
        <v/>
      </c>
      <c r="S41" s="329"/>
      <c r="T41" s="329"/>
      <c r="U41" s="329"/>
      <c r="V41" s="329"/>
      <c r="W41" s="330"/>
      <c r="X41" s="312" t="str">
        <f>IFERROR(VLOOKUP(VLOOKUP(E41,aki,2,0),buin,6,0),"")</f>
        <v/>
      </c>
      <c r="Y41" s="312"/>
      <c r="Z41" s="312"/>
      <c r="AA41" s="312"/>
      <c r="AB41" s="312"/>
      <c r="AC41" s="312"/>
      <c r="AD41" s="312" t="str">
        <f>IFERROR(VLOOKUP(VLOOKUP(E41,aki,2,0),buin,7,0),"")</f>
        <v/>
      </c>
      <c r="AE41" s="312"/>
      <c r="AF41" s="312"/>
      <c r="AG41" s="312"/>
      <c r="AH41" s="312"/>
      <c r="AI41" s="312"/>
      <c r="AJ41" s="287"/>
      <c r="AK41" s="287"/>
      <c r="AL41" s="287"/>
      <c r="AM41" s="287"/>
      <c r="AN41" s="287"/>
      <c r="AO41" s="314"/>
    </row>
    <row r="42" spans="1:41" ht="18.75" customHeight="1">
      <c r="A42" s="321"/>
      <c r="B42" s="287"/>
      <c r="C42" s="287"/>
      <c r="D42" s="287"/>
      <c r="E42" s="323"/>
      <c r="F42" s="323"/>
      <c r="G42" s="323"/>
      <c r="H42" s="315" t="str">
        <f>IFERROR(VLOOKUP(VLOOKUP(E41,aki,2,0),buin,2,0),"")</f>
        <v/>
      </c>
      <c r="I42" s="316"/>
      <c r="J42" s="316"/>
      <c r="K42" s="316"/>
      <c r="L42" s="316"/>
      <c r="M42" s="316"/>
      <c r="N42" s="316"/>
      <c r="O42" s="317"/>
      <c r="P42" s="327"/>
      <c r="Q42" s="327"/>
      <c r="R42" s="318" t="str">
        <f>IFERROR(IF(VLOOKUP(VLOOKUP(E41,aki,2,0),buin,5,0)=0,VLOOKUP(VLOOKUP(E41,aki,2,0),buin,4,0),VLOOKUP(VLOOKUP(E41,aki,2,0),buin,4,0)&amp;"("&amp;VLOOKUP(VLOOKUP(E41,aki,2,0),buin,5,0)&amp;")"),"")</f>
        <v/>
      </c>
      <c r="S42" s="319"/>
      <c r="T42" s="319"/>
      <c r="U42" s="319"/>
      <c r="V42" s="319"/>
      <c r="W42" s="320"/>
      <c r="X42" s="313"/>
      <c r="Y42" s="313"/>
      <c r="Z42" s="313"/>
      <c r="AA42" s="313"/>
      <c r="AB42" s="313"/>
      <c r="AC42" s="313"/>
      <c r="AD42" s="313"/>
      <c r="AE42" s="313"/>
      <c r="AF42" s="313"/>
      <c r="AG42" s="313"/>
      <c r="AH42" s="313"/>
      <c r="AI42" s="313"/>
      <c r="AJ42" s="287"/>
      <c r="AK42" s="287"/>
      <c r="AL42" s="287"/>
      <c r="AM42" s="287"/>
      <c r="AN42" s="287"/>
      <c r="AO42" s="314"/>
    </row>
    <row r="43" spans="1:41" ht="13.5" customHeight="1">
      <c r="A43" s="321" t="s">
        <v>146</v>
      </c>
      <c r="B43" s="287"/>
      <c r="C43" s="287"/>
      <c r="D43" s="287"/>
      <c r="E43" s="322">
        <v>14</v>
      </c>
      <c r="F43" s="323"/>
      <c r="G43" s="323"/>
      <c r="H43" s="416" t="str">
        <f>IFERROR(VLOOKUP(VLOOKUP(E43,aki,2,0),buin,8,0),"")</f>
        <v/>
      </c>
      <c r="I43" s="417"/>
      <c r="J43" s="417"/>
      <c r="K43" s="417"/>
      <c r="L43" s="417"/>
      <c r="M43" s="417"/>
      <c r="N43" s="417"/>
      <c r="O43" s="418"/>
      <c r="P43" s="327" t="str">
        <f>IFERROR(VLOOKUP(VLOOKUP(E43,aki,2,0),buin,3,0),"")</f>
        <v/>
      </c>
      <c r="Q43" s="327"/>
      <c r="R43" s="328" t="str">
        <f>IFERROR(VLOOKUP(VLOOKUP(E43,aki,2,0),buin,9,0),"")</f>
        <v/>
      </c>
      <c r="S43" s="329"/>
      <c r="T43" s="329"/>
      <c r="U43" s="329"/>
      <c r="V43" s="329"/>
      <c r="W43" s="330"/>
      <c r="X43" s="312" t="str">
        <f>IFERROR(VLOOKUP(VLOOKUP(E43,aki,2,0),buin,6,0),"")</f>
        <v/>
      </c>
      <c r="Y43" s="312"/>
      <c r="Z43" s="312"/>
      <c r="AA43" s="312"/>
      <c r="AB43" s="312"/>
      <c r="AC43" s="312"/>
      <c r="AD43" s="312" t="str">
        <f>IFERROR(VLOOKUP(VLOOKUP(E43,aki,2,0),buin,7,0),"")</f>
        <v/>
      </c>
      <c r="AE43" s="312"/>
      <c r="AF43" s="312"/>
      <c r="AG43" s="312"/>
      <c r="AH43" s="312"/>
      <c r="AI43" s="312"/>
      <c r="AJ43" s="287"/>
      <c r="AK43" s="287"/>
      <c r="AL43" s="287"/>
      <c r="AM43" s="287"/>
      <c r="AN43" s="287"/>
      <c r="AO43" s="314"/>
    </row>
    <row r="44" spans="1:41" ht="18.75" customHeight="1">
      <c r="A44" s="321"/>
      <c r="B44" s="287"/>
      <c r="C44" s="287"/>
      <c r="D44" s="287"/>
      <c r="E44" s="323"/>
      <c r="F44" s="323"/>
      <c r="G44" s="323"/>
      <c r="H44" s="315" t="str">
        <f>IFERROR(VLOOKUP(VLOOKUP(E43,aki,2,0),buin,2,0),"")</f>
        <v/>
      </c>
      <c r="I44" s="316"/>
      <c r="J44" s="316"/>
      <c r="K44" s="316"/>
      <c r="L44" s="316"/>
      <c r="M44" s="316"/>
      <c r="N44" s="316"/>
      <c r="O44" s="317"/>
      <c r="P44" s="327"/>
      <c r="Q44" s="327"/>
      <c r="R44" s="318" t="str">
        <f>IFERROR(IF(VLOOKUP(VLOOKUP(E43,aki,2,0),buin,5,0)=0,VLOOKUP(VLOOKUP(E43,aki,2,0),buin,4,0),VLOOKUP(VLOOKUP(E43,aki,2,0),buin,4,0)&amp;"("&amp;VLOOKUP(VLOOKUP(E43,aki,2,0),buin,5,0)&amp;")"),"")</f>
        <v/>
      </c>
      <c r="S44" s="319"/>
      <c r="T44" s="319"/>
      <c r="U44" s="319"/>
      <c r="V44" s="319"/>
      <c r="W44" s="320"/>
      <c r="X44" s="313"/>
      <c r="Y44" s="313"/>
      <c r="Z44" s="313"/>
      <c r="AA44" s="313"/>
      <c r="AB44" s="313"/>
      <c r="AC44" s="313"/>
      <c r="AD44" s="313"/>
      <c r="AE44" s="313"/>
      <c r="AF44" s="313"/>
      <c r="AG44" s="313"/>
      <c r="AH44" s="313"/>
      <c r="AI44" s="313"/>
      <c r="AJ44" s="287"/>
      <c r="AK44" s="287"/>
      <c r="AL44" s="287"/>
      <c r="AM44" s="287"/>
      <c r="AN44" s="287"/>
      <c r="AO44" s="314"/>
    </row>
    <row r="45" spans="1:41" ht="13.5" customHeight="1">
      <c r="A45" s="321" t="s">
        <v>146</v>
      </c>
      <c r="B45" s="287"/>
      <c r="C45" s="287"/>
      <c r="D45" s="287"/>
      <c r="E45" s="322">
        <v>15</v>
      </c>
      <c r="F45" s="323"/>
      <c r="G45" s="323"/>
      <c r="H45" s="416" t="str">
        <f>IFERROR(VLOOKUP(VLOOKUP(E45,aki,2,0),buin,8,0),"")</f>
        <v/>
      </c>
      <c r="I45" s="417"/>
      <c r="J45" s="417"/>
      <c r="K45" s="417"/>
      <c r="L45" s="417"/>
      <c r="M45" s="417"/>
      <c r="N45" s="417"/>
      <c r="O45" s="418"/>
      <c r="P45" s="327" t="str">
        <f>IFERROR(VLOOKUP(VLOOKUP(E45,aki,2,0),buin,3,0),"")</f>
        <v/>
      </c>
      <c r="Q45" s="327"/>
      <c r="R45" s="328" t="str">
        <f>IFERROR(VLOOKUP(VLOOKUP(E45,aki,2,0),buin,9,0),"")</f>
        <v/>
      </c>
      <c r="S45" s="329"/>
      <c r="T45" s="329"/>
      <c r="U45" s="329"/>
      <c r="V45" s="329"/>
      <c r="W45" s="330"/>
      <c r="X45" s="312" t="str">
        <f>IFERROR(VLOOKUP(VLOOKUP(E45,aki,2,0),buin,6,0),"")</f>
        <v/>
      </c>
      <c r="Y45" s="312"/>
      <c r="Z45" s="312"/>
      <c r="AA45" s="312"/>
      <c r="AB45" s="312"/>
      <c r="AC45" s="312"/>
      <c r="AD45" s="312" t="str">
        <f>IFERROR(VLOOKUP(VLOOKUP(E45,aki,2,0),buin,7,0),"")</f>
        <v/>
      </c>
      <c r="AE45" s="312"/>
      <c r="AF45" s="312"/>
      <c r="AG45" s="312"/>
      <c r="AH45" s="312"/>
      <c r="AI45" s="312"/>
      <c r="AJ45" s="287"/>
      <c r="AK45" s="287"/>
      <c r="AL45" s="287"/>
      <c r="AM45" s="287"/>
      <c r="AN45" s="287"/>
      <c r="AO45" s="314"/>
    </row>
    <row r="46" spans="1:41" ht="18.75" customHeight="1">
      <c r="A46" s="321"/>
      <c r="B46" s="287"/>
      <c r="C46" s="287"/>
      <c r="D46" s="287"/>
      <c r="E46" s="323"/>
      <c r="F46" s="323"/>
      <c r="G46" s="323"/>
      <c r="H46" s="315" t="str">
        <f>IFERROR(VLOOKUP(VLOOKUP(E45,aki,2,0),buin,2,0),"")</f>
        <v/>
      </c>
      <c r="I46" s="316"/>
      <c r="J46" s="316"/>
      <c r="K46" s="316"/>
      <c r="L46" s="316"/>
      <c r="M46" s="316"/>
      <c r="N46" s="316"/>
      <c r="O46" s="317"/>
      <c r="P46" s="327"/>
      <c r="Q46" s="327"/>
      <c r="R46" s="318" t="str">
        <f>IFERROR(IF(VLOOKUP(VLOOKUP(E45,aki,2,0),buin,5,0)=0,VLOOKUP(VLOOKUP(E45,aki,2,0),buin,4,0),VLOOKUP(VLOOKUP(E45,aki,2,0),buin,4,0)&amp;"("&amp;VLOOKUP(VLOOKUP(E45,aki,2,0),buin,5,0)&amp;")"),"")</f>
        <v/>
      </c>
      <c r="S46" s="319"/>
      <c r="T46" s="319"/>
      <c r="U46" s="319"/>
      <c r="V46" s="319"/>
      <c r="W46" s="320"/>
      <c r="X46" s="313"/>
      <c r="Y46" s="313"/>
      <c r="Z46" s="313"/>
      <c r="AA46" s="313"/>
      <c r="AB46" s="313"/>
      <c r="AC46" s="313"/>
      <c r="AD46" s="313"/>
      <c r="AE46" s="313"/>
      <c r="AF46" s="313"/>
      <c r="AG46" s="313"/>
      <c r="AH46" s="313"/>
      <c r="AI46" s="313"/>
      <c r="AJ46" s="287"/>
      <c r="AK46" s="287"/>
      <c r="AL46" s="287"/>
      <c r="AM46" s="287"/>
      <c r="AN46" s="287"/>
      <c r="AO46" s="314"/>
    </row>
    <row r="47" spans="1:41" ht="13.5" customHeight="1">
      <c r="A47" s="321" t="s">
        <v>146</v>
      </c>
      <c r="B47" s="287"/>
      <c r="C47" s="287"/>
      <c r="D47" s="287"/>
      <c r="E47" s="322">
        <v>16</v>
      </c>
      <c r="F47" s="323"/>
      <c r="G47" s="323"/>
      <c r="H47" s="416" t="str">
        <f>IFERROR(VLOOKUP(VLOOKUP(E47,aki,2,0),buin,8,0),"")</f>
        <v/>
      </c>
      <c r="I47" s="417"/>
      <c r="J47" s="417"/>
      <c r="K47" s="417"/>
      <c r="L47" s="417"/>
      <c r="M47" s="417"/>
      <c r="N47" s="417"/>
      <c r="O47" s="418"/>
      <c r="P47" s="327" t="str">
        <f>IFERROR(VLOOKUP(VLOOKUP(E47,aki,2,0),buin,3,0),"")</f>
        <v/>
      </c>
      <c r="Q47" s="327"/>
      <c r="R47" s="328" t="str">
        <f>IFERROR(VLOOKUP(VLOOKUP(E47,aki,2,0),buin,9,0),"")</f>
        <v/>
      </c>
      <c r="S47" s="329"/>
      <c r="T47" s="329"/>
      <c r="U47" s="329"/>
      <c r="V47" s="329"/>
      <c r="W47" s="330"/>
      <c r="X47" s="312" t="str">
        <f>IFERROR(VLOOKUP(VLOOKUP(E47,aki,2,0),buin,6,0),"")</f>
        <v/>
      </c>
      <c r="Y47" s="312"/>
      <c r="Z47" s="312"/>
      <c r="AA47" s="312"/>
      <c r="AB47" s="312"/>
      <c r="AC47" s="312"/>
      <c r="AD47" s="312" t="str">
        <f>IFERROR(VLOOKUP(VLOOKUP(E47,aki,2,0),buin,7,0),"")</f>
        <v/>
      </c>
      <c r="AE47" s="312"/>
      <c r="AF47" s="312"/>
      <c r="AG47" s="312"/>
      <c r="AH47" s="312"/>
      <c r="AI47" s="312"/>
      <c r="AJ47" s="287"/>
      <c r="AK47" s="287"/>
      <c r="AL47" s="287"/>
      <c r="AM47" s="287"/>
      <c r="AN47" s="287"/>
      <c r="AO47" s="314"/>
    </row>
    <row r="48" spans="1:41" ht="18.75" customHeight="1">
      <c r="A48" s="321"/>
      <c r="B48" s="287"/>
      <c r="C48" s="287"/>
      <c r="D48" s="287"/>
      <c r="E48" s="323"/>
      <c r="F48" s="323"/>
      <c r="G48" s="323"/>
      <c r="H48" s="315" t="str">
        <f>IFERROR(VLOOKUP(VLOOKUP(E47,aki,2,0),buin,2,0),"")</f>
        <v/>
      </c>
      <c r="I48" s="316"/>
      <c r="J48" s="316"/>
      <c r="K48" s="316"/>
      <c r="L48" s="316"/>
      <c r="M48" s="316"/>
      <c r="N48" s="316"/>
      <c r="O48" s="317"/>
      <c r="P48" s="327"/>
      <c r="Q48" s="327"/>
      <c r="R48" s="318" t="str">
        <f>IFERROR(IF(VLOOKUP(VLOOKUP(E47,aki,2,0),buin,5,0)=0,VLOOKUP(VLOOKUP(E47,aki,2,0),buin,4,0),VLOOKUP(VLOOKUP(E47,aki,2,0),buin,4,0)&amp;"("&amp;VLOOKUP(VLOOKUP(E47,aki,2,0),buin,5,0)&amp;")"),"")</f>
        <v/>
      </c>
      <c r="S48" s="319"/>
      <c r="T48" s="319"/>
      <c r="U48" s="319"/>
      <c r="V48" s="319"/>
      <c r="W48" s="320"/>
      <c r="X48" s="313"/>
      <c r="Y48" s="313"/>
      <c r="Z48" s="313"/>
      <c r="AA48" s="313"/>
      <c r="AB48" s="313"/>
      <c r="AC48" s="313"/>
      <c r="AD48" s="313"/>
      <c r="AE48" s="313"/>
      <c r="AF48" s="313"/>
      <c r="AG48" s="313"/>
      <c r="AH48" s="313"/>
      <c r="AI48" s="313"/>
      <c r="AJ48" s="287"/>
      <c r="AK48" s="287"/>
      <c r="AL48" s="287"/>
      <c r="AM48" s="287"/>
      <c r="AN48" s="287"/>
      <c r="AO48" s="314"/>
    </row>
    <row r="49" spans="1:41" ht="13.5" customHeight="1">
      <c r="A49" s="321" t="s">
        <v>146</v>
      </c>
      <c r="B49" s="287"/>
      <c r="C49" s="287"/>
      <c r="D49" s="287"/>
      <c r="E49" s="322">
        <v>17</v>
      </c>
      <c r="F49" s="323"/>
      <c r="G49" s="323"/>
      <c r="H49" s="416" t="str">
        <f>IFERROR(VLOOKUP(VLOOKUP(E49,aki,2,0),buin,8,0),"")</f>
        <v/>
      </c>
      <c r="I49" s="417"/>
      <c r="J49" s="417"/>
      <c r="K49" s="417"/>
      <c r="L49" s="417"/>
      <c r="M49" s="417"/>
      <c r="N49" s="417"/>
      <c r="O49" s="418"/>
      <c r="P49" s="327" t="str">
        <f>IFERROR(VLOOKUP(VLOOKUP(E49,aki,2,0),buin,3,0),"")</f>
        <v/>
      </c>
      <c r="Q49" s="327"/>
      <c r="R49" s="328" t="str">
        <f>IFERROR(VLOOKUP(VLOOKUP(E49,aki,2,0),buin,9,0),"")</f>
        <v/>
      </c>
      <c r="S49" s="329"/>
      <c r="T49" s="329"/>
      <c r="U49" s="329"/>
      <c r="V49" s="329"/>
      <c r="W49" s="330"/>
      <c r="X49" s="312" t="str">
        <f>IFERROR(VLOOKUP(VLOOKUP(E49,aki,2,0),buin,6,0),"")</f>
        <v/>
      </c>
      <c r="Y49" s="312"/>
      <c r="Z49" s="312"/>
      <c r="AA49" s="312"/>
      <c r="AB49" s="312"/>
      <c r="AC49" s="312"/>
      <c r="AD49" s="312" t="str">
        <f>IFERROR(VLOOKUP(VLOOKUP(E49,aki,2,0),buin,7,0),"")</f>
        <v/>
      </c>
      <c r="AE49" s="312"/>
      <c r="AF49" s="312"/>
      <c r="AG49" s="312"/>
      <c r="AH49" s="312"/>
      <c r="AI49" s="312"/>
      <c r="AJ49" s="287"/>
      <c r="AK49" s="287"/>
      <c r="AL49" s="287"/>
      <c r="AM49" s="287"/>
      <c r="AN49" s="287"/>
      <c r="AO49" s="314"/>
    </row>
    <row r="50" spans="1:41" ht="18.75" customHeight="1">
      <c r="A50" s="321"/>
      <c r="B50" s="287"/>
      <c r="C50" s="287"/>
      <c r="D50" s="287"/>
      <c r="E50" s="323"/>
      <c r="F50" s="323"/>
      <c r="G50" s="323"/>
      <c r="H50" s="315" t="str">
        <f>IFERROR(VLOOKUP(VLOOKUP(E49,aki,2,0),buin,2,0),"")</f>
        <v/>
      </c>
      <c r="I50" s="316"/>
      <c r="J50" s="316"/>
      <c r="K50" s="316"/>
      <c r="L50" s="316"/>
      <c r="M50" s="316"/>
      <c r="N50" s="316"/>
      <c r="O50" s="317"/>
      <c r="P50" s="327"/>
      <c r="Q50" s="327"/>
      <c r="R50" s="318" t="str">
        <f>IFERROR(IF(VLOOKUP(VLOOKUP(E49,aki,2,0),buin,5,0)=0,VLOOKUP(VLOOKUP(E49,aki,2,0),buin,4,0),VLOOKUP(VLOOKUP(E49,aki,2,0),buin,4,0)&amp;"("&amp;VLOOKUP(VLOOKUP(E49,aki,2,0),buin,5,0)&amp;")"),"")</f>
        <v/>
      </c>
      <c r="S50" s="319"/>
      <c r="T50" s="319"/>
      <c r="U50" s="319"/>
      <c r="V50" s="319"/>
      <c r="W50" s="320"/>
      <c r="X50" s="313"/>
      <c r="Y50" s="313"/>
      <c r="Z50" s="313"/>
      <c r="AA50" s="313"/>
      <c r="AB50" s="313"/>
      <c r="AC50" s="313"/>
      <c r="AD50" s="313"/>
      <c r="AE50" s="313"/>
      <c r="AF50" s="313"/>
      <c r="AG50" s="313"/>
      <c r="AH50" s="313"/>
      <c r="AI50" s="313"/>
      <c r="AJ50" s="287"/>
      <c r="AK50" s="287"/>
      <c r="AL50" s="287"/>
      <c r="AM50" s="287"/>
      <c r="AN50" s="287"/>
      <c r="AO50" s="314"/>
    </row>
    <row r="51" spans="1:41" ht="13.35" customHeight="1">
      <c r="A51" s="321" t="s">
        <v>146</v>
      </c>
      <c r="B51" s="287"/>
      <c r="C51" s="287"/>
      <c r="D51" s="287"/>
      <c r="E51" s="322">
        <v>18</v>
      </c>
      <c r="F51" s="323"/>
      <c r="G51" s="323"/>
      <c r="H51" s="416" t="str">
        <f>IFERROR(VLOOKUP(VLOOKUP(E51,aki,2,0),buin,8,0),"")</f>
        <v/>
      </c>
      <c r="I51" s="417"/>
      <c r="J51" s="417"/>
      <c r="K51" s="417"/>
      <c r="L51" s="417"/>
      <c r="M51" s="417"/>
      <c r="N51" s="417"/>
      <c r="O51" s="418"/>
      <c r="P51" s="327" t="str">
        <f>IFERROR(VLOOKUP(VLOOKUP(E51,aki,2,0),buin,3,0),"")</f>
        <v/>
      </c>
      <c r="Q51" s="327"/>
      <c r="R51" s="328" t="str">
        <f>IFERROR(VLOOKUP(VLOOKUP(E51,aki,2,0),buin,9,0),"")</f>
        <v/>
      </c>
      <c r="S51" s="329"/>
      <c r="T51" s="329"/>
      <c r="U51" s="329"/>
      <c r="V51" s="329"/>
      <c r="W51" s="330"/>
      <c r="X51" s="312" t="str">
        <f>IFERROR(VLOOKUP(VLOOKUP(E51,aki,2,0),buin,6,0),"")</f>
        <v/>
      </c>
      <c r="Y51" s="312"/>
      <c r="Z51" s="312"/>
      <c r="AA51" s="312"/>
      <c r="AB51" s="312"/>
      <c r="AC51" s="312"/>
      <c r="AD51" s="312" t="str">
        <f>IFERROR(VLOOKUP(VLOOKUP(E51,aki,2,0),buin,7,0),"")</f>
        <v/>
      </c>
      <c r="AE51" s="312"/>
      <c r="AF51" s="312"/>
      <c r="AG51" s="312"/>
      <c r="AH51" s="312"/>
      <c r="AI51" s="312"/>
      <c r="AJ51" s="287"/>
      <c r="AK51" s="287"/>
      <c r="AL51" s="287"/>
      <c r="AM51" s="287"/>
      <c r="AN51" s="287"/>
      <c r="AO51" s="314"/>
    </row>
    <row r="52" spans="1:41" ht="18.600000000000001" customHeight="1">
      <c r="A52" s="321"/>
      <c r="B52" s="287"/>
      <c r="C52" s="287"/>
      <c r="D52" s="287"/>
      <c r="E52" s="323"/>
      <c r="F52" s="323"/>
      <c r="G52" s="323"/>
      <c r="H52" s="315" t="str">
        <f>IFERROR(VLOOKUP(VLOOKUP(E51,aki,2,0),buin,2,0),"")</f>
        <v/>
      </c>
      <c r="I52" s="316"/>
      <c r="J52" s="316"/>
      <c r="K52" s="316"/>
      <c r="L52" s="316"/>
      <c r="M52" s="316"/>
      <c r="N52" s="316"/>
      <c r="O52" s="317"/>
      <c r="P52" s="327"/>
      <c r="Q52" s="327"/>
      <c r="R52" s="318" t="str">
        <f>IFERROR(IF(VLOOKUP(VLOOKUP(E51,aki,2,0),buin,5,0)=0,VLOOKUP(VLOOKUP(E51,aki,2,0),buin,4,0),VLOOKUP(VLOOKUP(E51,aki,2,0),buin,4,0)&amp;"("&amp;VLOOKUP(VLOOKUP(E51,aki,2,0),buin,5,0)&amp;")"),"")</f>
        <v/>
      </c>
      <c r="S52" s="319"/>
      <c r="T52" s="319"/>
      <c r="U52" s="319"/>
      <c r="V52" s="319"/>
      <c r="W52" s="320"/>
      <c r="X52" s="313"/>
      <c r="Y52" s="313"/>
      <c r="Z52" s="313"/>
      <c r="AA52" s="313"/>
      <c r="AB52" s="313"/>
      <c r="AC52" s="313"/>
      <c r="AD52" s="313"/>
      <c r="AE52" s="313"/>
      <c r="AF52" s="313"/>
      <c r="AG52" s="313"/>
      <c r="AH52" s="313"/>
      <c r="AI52" s="313"/>
      <c r="AJ52" s="287"/>
      <c r="AK52" s="287"/>
      <c r="AL52" s="287"/>
      <c r="AM52" s="287"/>
      <c r="AN52" s="287"/>
      <c r="AO52" s="314"/>
    </row>
    <row r="53" spans="1:41" ht="13.5" customHeight="1">
      <c r="A53" s="321" t="s">
        <v>146</v>
      </c>
      <c r="B53" s="287"/>
      <c r="C53" s="287"/>
      <c r="D53" s="287"/>
      <c r="E53" s="322">
        <v>19</v>
      </c>
      <c r="F53" s="323"/>
      <c r="G53" s="323"/>
      <c r="H53" s="416" t="str">
        <f>IFERROR(VLOOKUP(VLOOKUP(E53,aki,2,0),buin,8,0),"")</f>
        <v/>
      </c>
      <c r="I53" s="417"/>
      <c r="J53" s="417"/>
      <c r="K53" s="417"/>
      <c r="L53" s="417"/>
      <c r="M53" s="417"/>
      <c r="N53" s="417"/>
      <c r="O53" s="418"/>
      <c r="P53" s="327" t="str">
        <f>IFERROR(VLOOKUP(VLOOKUP(E53,aki,2,0),buin,3,0),"")</f>
        <v/>
      </c>
      <c r="Q53" s="327"/>
      <c r="R53" s="328" t="str">
        <f>IFERROR(VLOOKUP(VLOOKUP(E53,aki,2,0),buin,9,0),"")</f>
        <v/>
      </c>
      <c r="S53" s="329"/>
      <c r="T53" s="329"/>
      <c r="U53" s="329"/>
      <c r="V53" s="329"/>
      <c r="W53" s="330"/>
      <c r="X53" s="312" t="str">
        <f>IFERROR(VLOOKUP(VLOOKUP(E53,aki,2,0),buin,6,0),"")</f>
        <v/>
      </c>
      <c r="Y53" s="312"/>
      <c r="Z53" s="312"/>
      <c r="AA53" s="312"/>
      <c r="AB53" s="312"/>
      <c r="AC53" s="312"/>
      <c r="AD53" s="312" t="str">
        <f>IFERROR(VLOOKUP(VLOOKUP(E53,aki,2,0),buin,7,0),"")</f>
        <v/>
      </c>
      <c r="AE53" s="312"/>
      <c r="AF53" s="312"/>
      <c r="AG53" s="312"/>
      <c r="AH53" s="312"/>
      <c r="AI53" s="312"/>
      <c r="AJ53" s="287"/>
      <c r="AK53" s="287"/>
      <c r="AL53" s="287"/>
      <c r="AM53" s="287"/>
      <c r="AN53" s="287"/>
      <c r="AO53" s="314"/>
    </row>
    <row r="54" spans="1:41" ht="18.75" customHeight="1">
      <c r="A54" s="321"/>
      <c r="B54" s="287"/>
      <c r="C54" s="287"/>
      <c r="D54" s="287"/>
      <c r="E54" s="323"/>
      <c r="F54" s="323"/>
      <c r="G54" s="323"/>
      <c r="H54" s="315" t="str">
        <f>IFERROR(VLOOKUP(VLOOKUP(E53,aki,2,0),buin,2,0),"")</f>
        <v/>
      </c>
      <c r="I54" s="316"/>
      <c r="J54" s="316"/>
      <c r="K54" s="316"/>
      <c r="L54" s="316"/>
      <c r="M54" s="316"/>
      <c r="N54" s="316"/>
      <c r="O54" s="317"/>
      <c r="P54" s="327"/>
      <c r="Q54" s="327"/>
      <c r="R54" s="318" t="str">
        <f>IFERROR(IF(VLOOKUP(VLOOKUP(E53,aki,2,0),buin,5,0)=0,VLOOKUP(VLOOKUP(E53,aki,2,0),buin,4,0),VLOOKUP(VLOOKUP(E53,aki,2,0),buin,4,0)&amp;"("&amp;VLOOKUP(VLOOKUP(E53,aki,2,0),buin,5,0)&amp;")"),"")</f>
        <v/>
      </c>
      <c r="S54" s="319"/>
      <c r="T54" s="319"/>
      <c r="U54" s="319"/>
      <c r="V54" s="319"/>
      <c r="W54" s="320"/>
      <c r="X54" s="313"/>
      <c r="Y54" s="313"/>
      <c r="Z54" s="313"/>
      <c r="AA54" s="313"/>
      <c r="AB54" s="313"/>
      <c r="AC54" s="313"/>
      <c r="AD54" s="313"/>
      <c r="AE54" s="313"/>
      <c r="AF54" s="313"/>
      <c r="AG54" s="313"/>
      <c r="AH54" s="313"/>
      <c r="AI54" s="313"/>
      <c r="AJ54" s="287"/>
      <c r="AK54" s="287"/>
      <c r="AL54" s="287"/>
      <c r="AM54" s="287"/>
      <c r="AN54" s="287"/>
      <c r="AO54" s="314"/>
    </row>
    <row r="55" spans="1:41" ht="13.35" customHeight="1">
      <c r="A55" s="321" t="s">
        <v>146</v>
      </c>
      <c r="B55" s="287"/>
      <c r="C55" s="287"/>
      <c r="D55" s="287"/>
      <c r="E55" s="322">
        <v>20</v>
      </c>
      <c r="F55" s="323"/>
      <c r="G55" s="323"/>
      <c r="H55" s="416" t="str">
        <f>IFERROR(VLOOKUP(VLOOKUP(E55,aki,2,0),buin,8,0),"")</f>
        <v/>
      </c>
      <c r="I55" s="417"/>
      <c r="J55" s="417"/>
      <c r="K55" s="417"/>
      <c r="L55" s="417"/>
      <c r="M55" s="417"/>
      <c r="N55" s="417"/>
      <c r="O55" s="418"/>
      <c r="P55" s="327" t="str">
        <f>IFERROR(VLOOKUP(VLOOKUP(E55,aki,2,0),buin,3,0),"")</f>
        <v/>
      </c>
      <c r="Q55" s="327"/>
      <c r="R55" s="328" t="str">
        <f>IFERROR(VLOOKUP(VLOOKUP(E55,aki,2,0),buin,9,0),"")</f>
        <v/>
      </c>
      <c r="S55" s="329"/>
      <c r="T55" s="329"/>
      <c r="U55" s="329"/>
      <c r="V55" s="329"/>
      <c r="W55" s="330"/>
      <c r="X55" s="312" t="str">
        <f>IFERROR(VLOOKUP(VLOOKUP(E55,aki,2,0),buin,6,0),"")</f>
        <v/>
      </c>
      <c r="Y55" s="312"/>
      <c r="Z55" s="312"/>
      <c r="AA55" s="312"/>
      <c r="AB55" s="312"/>
      <c r="AC55" s="312"/>
      <c r="AD55" s="312" t="str">
        <f>IFERROR(VLOOKUP(VLOOKUP(E55,aki,2,0),buin,7,0),"")</f>
        <v/>
      </c>
      <c r="AE55" s="312"/>
      <c r="AF55" s="312"/>
      <c r="AG55" s="312"/>
      <c r="AH55" s="312"/>
      <c r="AI55" s="312"/>
      <c r="AJ55" s="287"/>
      <c r="AK55" s="287"/>
      <c r="AL55" s="287"/>
      <c r="AM55" s="287"/>
      <c r="AN55" s="287"/>
      <c r="AO55" s="314"/>
    </row>
    <row r="56" spans="1:41" ht="18.75" customHeight="1">
      <c r="A56" s="321"/>
      <c r="B56" s="287"/>
      <c r="C56" s="287"/>
      <c r="D56" s="287"/>
      <c r="E56" s="323"/>
      <c r="F56" s="323"/>
      <c r="G56" s="323"/>
      <c r="H56" s="315" t="str">
        <f>IFERROR(VLOOKUP(VLOOKUP(E55,aki,2,0),buin,2,0),"")</f>
        <v/>
      </c>
      <c r="I56" s="316"/>
      <c r="J56" s="316"/>
      <c r="K56" s="316"/>
      <c r="L56" s="316"/>
      <c r="M56" s="316"/>
      <c r="N56" s="316"/>
      <c r="O56" s="317"/>
      <c r="P56" s="327"/>
      <c r="Q56" s="327"/>
      <c r="R56" s="318" t="str">
        <f>IFERROR(IF(VLOOKUP(VLOOKUP(E55,aki,2,0),buin,5,0)=0,VLOOKUP(VLOOKUP(E55,aki,2,0),buin,4,0),VLOOKUP(VLOOKUP(E55,aki,2,0),buin,4,0)&amp;"("&amp;VLOOKUP(VLOOKUP(E55,aki,2,0),buin,5,0)&amp;")"),"")</f>
        <v/>
      </c>
      <c r="S56" s="319"/>
      <c r="T56" s="319"/>
      <c r="U56" s="319"/>
      <c r="V56" s="319"/>
      <c r="W56" s="320"/>
      <c r="X56" s="313"/>
      <c r="Y56" s="313"/>
      <c r="Z56" s="313"/>
      <c r="AA56" s="313"/>
      <c r="AB56" s="313"/>
      <c r="AC56" s="313"/>
      <c r="AD56" s="313"/>
      <c r="AE56" s="313"/>
      <c r="AF56" s="313"/>
      <c r="AG56" s="313"/>
      <c r="AH56" s="313"/>
      <c r="AI56" s="313"/>
      <c r="AJ56" s="287"/>
      <c r="AK56" s="287"/>
      <c r="AL56" s="287"/>
      <c r="AM56" s="287"/>
      <c r="AN56" s="287"/>
      <c r="AO56" s="314"/>
    </row>
    <row r="57" spans="1:41" ht="13.5" customHeight="1">
      <c r="A57" s="321" t="s">
        <v>146</v>
      </c>
      <c r="B57" s="287"/>
      <c r="C57" s="287"/>
      <c r="D57" s="287"/>
      <c r="E57" s="322">
        <v>21</v>
      </c>
      <c r="F57" s="323"/>
      <c r="G57" s="323"/>
      <c r="H57" s="416" t="str">
        <f>IFERROR(VLOOKUP(VLOOKUP(E57,aki,2,0),buin,8,0),"")</f>
        <v/>
      </c>
      <c r="I57" s="417"/>
      <c r="J57" s="417"/>
      <c r="K57" s="417"/>
      <c r="L57" s="417"/>
      <c r="M57" s="417"/>
      <c r="N57" s="417"/>
      <c r="O57" s="418"/>
      <c r="P57" s="327" t="str">
        <f>IFERROR(VLOOKUP(VLOOKUP(E57,aki,2,0),buin,3,0),"")</f>
        <v/>
      </c>
      <c r="Q57" s="327"/>
      <c r="R57" s="328" t="str">
        <f>IFERROR(VLOOKUP(VLOOKUP(E57,aki,2,0),buin,9,0),"")</f>
        <v/>
      </c>
      <c r="S57" s="329"/>
      <c r="T57" s="329"/>
      <c r="U57" s="329"/>
      <c r="V57" s="329"/>
      <c r="W57" s="330"/>
      <c r="X57" s="312" t="str">
        <f>IFERROR(VLOOKUP(VLOOKUP(E57,aki,2,0),buin,6,0),"")</f>
        <v/>
      </c>
      <c r="Y57" s="312"/>
      <c r="Z57" s="312"/>
      <c r="AA57" s="312"/>
      <c r="AB57" s="312"/>
      <c r="AC57" s="312"/>
      <c r="AD57" s="312" t="str">
        <f>IFERROR(VLOOKUP(VLOOKUP(E57,aki,2,0),buin,7,0),"")</f>
        <v/>
      </c>
      <c r="AE57" s="312"/>
      <c r="AF57" s="312"/>
      <c r="AG57" s="312"/>
      <c r="AH57" s="312"/>
      <c r="AI57" s="312"/>
      <c r="AJ57" s="287"/>
      <c r="AK57" s="287"/>
      <c r="AL57" s="287"/>
      <c r="AM57" s="287"/>
      <c r="AN57" s="287"/>
      <c r="AO57" s="314"/>
    </row>
    <row r="58" spans="1:41" ht="18.75" customHeight="1">
      <c r="A58" s="321"/>
      <c r="B58" s="287"/>
      <c r="C58" s="287"/>
      <c r="D58" s="287"/>
      <c r="E58" s="323"/>
      <c r="F58" s="323"/>
      <c r="G58" s="323"/>
      <c r="H58" s="315" t="str">
        <f>IFERROR(VLOOKUP(VLOOKUP(E57,aki,2,0),buin,2,0),"")</f>
        <v/>
      </c>
      <c r="I58" s="316"/>
      <c r="J58" s="316"/>
      <c r="K58" s="316"/>
      <c r="L58" s="316"/>
      <c r="M58" s="316"/>
      <c r="N58" s="316"/>
      <c r="O58" s="317"/>
      <c r="P58" s="327"/>
      <c r="Q58" s="327"/>
      <c r="R58" s="318" t="str">
        <f>IFERROR(IF(VLOOKUP(VLOOKUP(E57,aki,2,0),buin,5,0)=0,VLOOKUP(VLOOKUP(E57,aki,2,0),buin,4,0),VLOOKUP(VLOOKUP(E57,aki,2,0),buin,4,0)&amp;"("&amp;VLOOKUP(VLOOKUP(E57,aki,2,0),buin,5,0)&amp;")"),"")</f>
        <v/>
      </c>
      <c r="S58" s="319"/>
      <c r="T58" s="319"/>
      <c r="U58" s="319"/>
      <c r="V58" s="319"/>
      <c r="W58" s="320"/>
      <c r="X58" s="313"/>
      <c r="Y58" s="313"/>
      <c r="Z58" s="313"/>
      <c r="AA58" s="313"/>
      <c r="AB58" s="313"/>
      <c r="AC58" s="313"/>
      <c r="AD58" s="313"/>
      <c r="AE58" s="313"/>
      <c r="AF58" s="313"/>
      <c r="AG58" s="313"/>
      <c r="AH58" s="313"/>
      <c r="AI58" s="313"/>
      <c r="AJ58" s="287"/>
      <c r="AK58" s="287"/>
      <c r="AL58" s="287"/>
      <c r="AM58" s="287"/>
      <c r="AN58" s="287"/>
      <c r="AO58" s="314"/>
    </row>
    <row r="59" spans="1:41" ht="13.5" customHeight="1">
      <c r="A59" s="321" t="s">
        <v>146</v>
      </c>
      <c r="B59" s="287"/>
      <c r="C59" s="287"/>
      <c r="D59" s="287"/>
      <c r="E59" s="322">
        <v>22</v>
      </c>
      <c r="F59" s="323"/>
      <c r="G59" s="323"/>
      <c r="H59" s="416" t="str">
        <f>IFERROR(VLOOKUP(VLOOKUP(E59,aki,2,0),buin,8,0),"")</f>
        <v/>
      </c>
      <c r="I59" s="417"/>
      <c r="J59" s="417"/>
      <c r="K59" s="417"/>
      <c r="L59" s="417"/>
      <c r="M59" s="417"/>
      <c r="N59" s="417"/>
      <c r="O59" s="418"/>
      <c r="P59" s="327" t="str">
        <f>IFERROR(VLOOKUP(VLOOKUP(E59,aki,2,0),buin,3,0),"")</f>
        <v/>
      </c>
      <c r="Q59" s="327"/>
      <c r="R59" s="328" t="str">
        <f>IFERROR(VLOOKUP(VLOOKUP(E59,aki,2,0),buin,9,0),"")</f>
        <v/>
      </c>
      <c r="S59" s="329"/>
      <c r="T59" s="329"/>
      <c r="U59" s="329"/>
      <c r="V59" s="329"/>
      <c r="W59" s="330"/>
      <c r="X59" s="312" t="str">
        <f>IFERROR(VLOOKUP(VLOOKUP(E59,aki,2,0),buin,6,0),"")</f>
        <v/>
      </c>
      <c r="Y59" s="312"/>
      <c r="Z59" s="312"/>
      <c r="AA59" s="312"/>
      <c r="AB59" s="312"/>
      <c r="AC59" s="312"/>
      <c r="AD59" s="312" t="str">
        <f>IFERROR(VLOOKUP(VLOOKUP(E59,aki,2,0),buin,7,0),"")</f>
        <v/>
      </c>
      <c r="AE59" s="312"/>
      <c r="AF59" s="312"/>
      <c r="AG59" s="312"/>
      <c r="AH59" s="312"/>
      <c r="AI59" s="312"/>
      <c r="AJ59" s="287"/>
      <c r="AK59" s="287"/>
      <c r="AL59" s="287"/>
      <c r="AM59" s="287"/>
      <c r="AN59" s="287"/>
      <c r="AO59" s="314"/>
    </row>
    <row r="60" spans="1:41" ht="18.75" customHeight="1">
      <c r="A60" s="321"/>
      <c r="B60" s="287"/>
      <c r="C60" s="287"/>
      <c r="D60" s="287"/>
      <c r="E60" s="323"/>
      <c r="F60" s="323"/>
      <c r="G60" s="323"/>
      <c r="H60" s="315" t="str">
        <f>IFERROR(VLOOKUP(VLOOKUP(E59,aki,2,0),buin,2,0),"")</f>
        <v/>
      </c>
      <c r="I60" s="316"/>
      <c r="J60" s="316"/>
      <c r="K60" s="316"/>
      <c r="L60" s="316"/>
      <c r="M60" s="316"/>
      <c r="N60" s="316"/>
      <c r="O60" s="317"/>
      <c r="P60" s="327"/>
      <c r="Q60" s="327"/>
      <c r="R60" s="318" t="str">
        <f>IFERROR(IF(VLOOKUP(VLOOKUP(E59,aki,2,0),buin,5,0)=0,VLOOKUP(VLOOKUP(E59,aki,2,0),buin,4,0),VLOOKUP(VLOOKUP(E59,aki,2,0),buin,4,0)&amp;"("&amp;VLOOKUP(VLOOKUP(E59,aki,2,0),buin,5,0)&amp;")"),"")</f>
        <v/>
      </c>
      <c r="S60" s="319"/>
      <c r="T60" s="319"/>
      <c r="U60" s="319"/>
      <c r="V60" s="319"/>
      <c r="W60" s="320"/>
      <c r="X60" s="313"/>
      <c r="Y60" s="313"/>
      <c r="Z60" s="313"/>
      <c r="AA60" s="313"/>
      <c r="AB60" s="313"/>
      <c r="AC60" s="313"/>
      <c r="AD60" s="313"/>
      <c r="AE60" s="313"/>
      <c r="AF60" s="313"/>
      <c r="AG60" s="313"/>
      <c r="AH60" s="313"/>
      <c r="AI60" s="313"/>
      <c r="AJ60" s="287"/>
      <c r="AK60" s="287"/>
      <c r="AL60" s="287"/>
      <c r="AM60" s="287"/>
      <c r="AN60" s="287"/>
      <c r="AO60" s="314"/>
    </row>
    <row r="61" spans="1:41" ht="13.5" customHeight="1">
      <c r="A61" s="321" t="s">
        <v>146</v>
      </c>
      <c r="B61" s="287"/>
      <c r="C61" s="287"/>
      <c r="D61" s="287"/>
      <c r="E61" s="322">
        <v>23</v>
      </c>
      <c r="F61" s="323"/>
      <c r="G61" s="323"/>
      <c r="H61" s="416" t="str">
        <f>IFERROR(VLOOKUP(VLOOKUP(E61,aki,2,0),buin,8,0),"")</f>
        <v/>
      </c>
      <c r="I61" s="417"/>
      <c r="J61" s="417"/>
      <c r="K61" s="417"/>
      <c r="L61" s="417"/>
      <c r="M61" s="417"/>
      <c r="N61" s="417"/>
      <c r="O61" s="418"/>
      <c r="P61" s="327" t="str">
        <f>IFERROR(VLOOKUP(VLOOKUP(E61,aki,2,0),buin,3,0),"")</f>
        <v/>
      </c>
      <c r="Q61" s="327"/>
      <c r="R61" s="328" t="str">
        <f>IFERROR(VLOOKUP(VLOOKUP(E61,aki,2,0),buin,9,0),"")</f>
        <v/>
      </c>
      <c r="S61" s="329"/>
      <c r="T61" s="329"/>
      <c r="U61" s="329"/>
      <c r="V61" s="329"/>
      <c r="W61" s="330"/>
      <c r="X61" s="312" t="str">
        <f>IFERROR(VLOOKUP(VLOOKUP(E61,aki,2,0),buin,6,0),"")</f>
        <v/>
      </c>
      <c r="Y61" s="312"/>
      <c r="Z61" s="312"/>
      <c r="AA61" s="312"/>
      <c r="AB61" s="312"/>
      <c r="AC61" s="312"/>
      <c r="AD61" s="312" t="str">
        <f>IFERROR(VLOOKUP(VLOOKUP(E61,aki,2,0),buin,7,0),"")</f>
        <v/>
      </c>
      <c r="AE61" s="312"/>
      <c r="AF61" s="312"/>
      <c r="AG61" s="312"/>
      <c r="AH61" s="312"/>
      <c r="AI61" s="312"/>
      <c r="AJ61" s="287"/>
      <c r="AK61" s="287"/>
      <c r="AL61" s="287"/>
      <c r="AM61" s="287"/>
      <c r="AN61" s="287"/>
      <c r="AO61" s="314"/>
    </row>
    <row r="62" spans="1:41" ht="18.75" customHeight="1">
      <c r="A62" s="321"/>
      <c r="B62" s="287"/>
      <c r="C62" s="287"/>
      <c r="D62" s="287"/>
      <c r="E62" s="323"/>
      <c r="F62" s="323"/>
      <c r="G62" s="323"/>
      <c r="H62" s="315" t="str">
        <f>IFERROR(VLOOKUP(VLOOKUP(E61,aki,2,0),buin,2,0),"")</f>
        <v/>
      </c>
      <c r="I62" s="316"/>
      <c r="J62" s="316"/>
      <c r="K62" s="316"/>
      <c r="L62" s="316"/>
      <c r="M62" s="316"/>
      <c r="N62" s="316"/>
      <c r="O62" s="317"/>
      <c r="P62" s="327"/>
      <c r="Q62" s="327"/>
      <c r="R62" s="318" t="str">
        <f>IFERROR(IF(VLOOKUP(VLOOKUP(E61,aki,2,0),buin,5,0)=0,VLOOKUP(VLOOKUP(E61,aki,2,0),buin,4,0),VLOOKUP(VLOOKUP(E61,aki,2,0),buin,4,0)&amp;"("&amp;VLOOKUP(VLOOKUP(E61,aki,2,0),buin,5,0)&amp;")"),"")</f>
        <v/>
      </c>
      <c r="S62" s="319"/>
      <c r="T62" s="319"/>
      <c r="U62" s="319"/>
      <c r="V62" s="319"/>
      <c r="W62" s="320"/>
      <c r="X62" s="313"/>
      <c r="Y62" s="313"/>
      <c r="Z62" s="313"/>
      <c r="AA62" s="313"/>
      <c r="AB62" s="313"/>
      <c r="AC62" s="313"/>
      <c r="AD62" s="313"/>
      <c r="AE62" s="313"/>
      <c r="AF62" s="313"/>
      <c r="AG62" s="313"/>
      <c r="AH62" s="313"/>
      <c r="AI62" s="313"/>
      <c r="AJ62" s="287"/>
      <c r="AK62" s="287"/>
      <c r="AL62" s="287"/>
      <c r="AM62" s="287"/>
      <c r="AN62" s="287"/>
      <c r="AO62" s="314"/>
    </row>
    <row r="63" spans="1:41" ht="13.5" customHeight="1">
      <c r="A63" s="321" t="s">
        <v>146</v>
      </c>
      <c r="B63" s="287"/>
      <c r="C63" s="287"/>
      <c r="D63" s="287"/>
      <c r="E63" s="322">
        <v>24</v>
      </c>
      <c r="F63" s="323"/>
      <c r="G63" s="323"/>
      <c r="H63" s="416" t="str">
        <f>IFERROR(VLOOKUP(VLOOKUP(E63,aki,2,0),buin,8,0),"")</f>
        <v/>
      </c>
      <c r="I63" s="417"/>
      <c r="J63" s="417"/>
      <c r="K63" s="417"/>
      <c r="L63" s="417"/>
      <c r="M63" s="417"/>
      <c r="N63" s="417"/>
      <c r="O63" s="418"/>
      <c r="P63" s="327" t="str">
        <f>IFERROR(VLOOKUP(VLOOKUP(E63,aki,2,0),buin,3,0),"")</f>
        <v/>
      </c>
      <c r="Q63" s="327"/>
      <c r="R63" s="328" t="str">
        <f>IFERROR(VLOOKUP(VLOOKUP(E63,aki,2,0),buin,9,0),"")</f>
        <v/>
      </c>
      <c r="S63" s="329"/>
      <c r="T63" s="329"/>
      <c r="U63" s="329"/>
      <c r="V63" s="329"/>
      <c r="W63" s="330"/>
      <c r="X63" s="312" t="str">
        <f>IFERROR(VLOOKUP(VLOOKUP(E63,aki,2,0),buin,6,0),"")</f>
        <v/>
      </c>
      <c r="Y63" s="312"/>
      <c r="Z63" s="312"/>
      <c r="AA63" s="312"/>
      <c r="AB63" s="312"/>
      <c r="AC63" s="312"/>
      <c r="AD63" s="312" t="str">
        <f>IFERROR(VLOOKUP(VLOOKUP(E63,aki,2,0),buin,7,0),"")</f>
        <v/>
      </c>
      <c r="AE63" s="312"/>
      <c r="AF63" s="312"/>
      <c r="AG63" s="312"/>
      <c r="AH63" s="312"/>
      <c r="AI63" s="312"/>
      <c r="AJ63" s="287"/>
      <c r="AK63" s="287"/>
      <c r="AL63" s="287"/>
      <c r="AM63" s="287"/>
      <c r="AN63" s="287"/>
      <c r="AO63" s="314"/>
    </row>
    <row r="64" spans="1:41" ht="18.75" customHeight="1">
      <c r="A64" s="321"/>
      <c r="B64" s="287"/>
      <c r="C64" s="287"/>
      <c r="D64" s="287"/>
      <c r="E64" s="323"/>
      <c r="F64" s="323"/>
      <c r="G64" s="323"/>
      <c r="H64" s="315" t="str">
        <f>IFERROR(VLOOKUP(VLOOKUP(E63,aki,2,0),buin,2,0),"")</f>
        <v/>
      </c>
      <c r="I64" s="316"/>
      <c r="J64" s="316"/>
      <c r="K64" s="316"/>
      <c r="L64" s="316"/>
      <c r="M64" s="316"/>
      <c r="N64" s="316"/>
      <c r="O64" s="317"/>
      <c r="P64" s="327"/>
      <c r="Q64" s="327"/>
      <c r="R64" s="318" t="str">
        <f>IFERROR(IF(VLOOKUP(VLOOKUP(E63,aki,2,0),buin,5,0)=0,VLOOKUP(VLOOKUP(E63,aki,2,0),buin,4,0),VLOOKUP(VLOOKUP(E63,aki,2,0),buin,4,0)&amp;"("&amp;VLOOKUP(VLOOKUP(E63,aki,2,0),buin,5,0)&amp;")"),"")</f>
        <v/>
      </c>
      <c r="S64" s="319"/>
      <c r="T64" s="319"/>
      <c r="U64" s="319"/>
      <c r="V64" s="319"/>
      <c r="W64" s="320"/>
      <c r="X64" s="313"/>
      <c r="Y64" s="313"/>
      <c r="Z64" s="313"/>
      <c r="AA64" s="313"/>
      <c r="AB64" s="313"/>
      <c r="AC64" s="313"/>
      <c r="AD64" s="313"/>
      <c r="AE64" s="313"/>
      <c r="AF64" s="313"/>
      <c r="AG64" s="313"/>
      <c r="AH64" s="313"/>
      <c r="AI64" s="313"/>
      <c r="AJ64" s="287"/>
      <c r="AK64" s="287"/>
      <c r="AL64" s="287"/>
      <c r="AM64" s="287"/>
      <c r="AN64" s="287"/>
      <c r="AO64" s="314"/>
    </row>
    <row r="65" spans="1:41" ht="13.35" customHeight="1">
      <c r="A65" s="321" t="s">
        <v>146</v>
      </c>
      <c r="B65" s="287"/>
      <c r="C65" s="287"/>
      <c r="D65" s="287"/>
      <c r="E65" s="322">
        <v>25</v>
      </c>
      <c r="F65" s="323"/>
      <c r="G65" s="323"/>
      <c r="H65" s="416" t="str">
        <f>IFERROR(VLOOKUP(VLOOKUP(E65,aki,2,0),buin,8,0),"")</f>
        <v/>
      </c>
      <c r="I65" s="417"/>
      <c r="J65" s="417"/>
      <c r="K65" s="417"/>
      <c r="L65" s="417"/>
      <c r="M65" s="417"/>
      <c r="N65" s="417"/>
      <c r="O65" s="418"/>
      <c r="P65" s="327" t="str">
        <f>IFERROR(VLOOKUP(VLOOKUP(E65,aki,2,0),buin,3,0),"")</f>
        <v/>
      </c>
      <c r="Q65" s="327"/>
      <c r="R65" s="328" t="str">
        <f>IFERROR(VLOOKUP(VLOOKUP(E65,aki,2,0),buin,9,0),"")</f>
        <v/>
      </c>
      <c r="S65" s="329"/>
      <c r="T65" s="329"/>
      <c r="U65" s="329"/>
      <c r="V65" s="329"/>
      <c r="W65" s="330"/>
      <c r="X65" s="313" t="str">
        <f>IFERROR(VLOOKUP(VLOOKUP(E65,aki,2,0),buin,6,0),"")</f>
        <v/>
      </c>
      <c r="Y65" s="313"/>
      <c r="Z65" s="313"/>
      <c r="AA65" s="313"/>
      <c r="AB65" s="313"/>
      <c r="AC65" s="313"/>
      <c r="AD65" s="313" t="str">
        <f>IFERROR(VLOOKUP(VLOOKUP(E65,aki,2,0),buin,7,0),"")</f>
        <v/>
      </c>
      <c r="AE65" s="313"/>
      <c r="AF65" s="313"/>
      <c r="AG65" s="313"/>
      <c r="AH65" s="313"/>
      <c r="AI65" s="313"/>
      <c r="AJ65" s="287"/>
      <c r="AK65" s="287"/>
      <c r="AL65" s="287"/>
      <c r="AM65" s="287"/>
      <c r="AN65" s="287"/>
      <c r="AO65" s="314"/>
    </row>
    <row r="66" spans="1:41" ht="18.600000000000001" customHeight="1" thickBot="1">
      <c r="A66" s="342"/>
      <c r="B66" s="332"/>
      <c r="C66" s="332"/>
      <c r="D66" s="332"/>
      <c r="E66" s="343"/>
      <c r="F66" s="343"/>
      <c r="G66" s="343"/>
      <c r="H66" s="334" t="str">
        <f>IFERROR(VLOOKUP(VLOOKUP(E65,aki,2,0),buin,2,0),"")</f>
        <v/>
      </c>
      <c r="I66" s="335"/>
      <c r="J66" s="335"/>
      <c r="K66" s="335"/>
      <c r="L66" s="335"/>
      <c r="M66" s="335"/>
      <c r="N66" s="335"/>
      <c r="O66" s="336"/>
      <c r="P66" s="344"/>
      <c r="Q66" s="344"/>
      <c r="R66" s="337" t="str">
        <f>IFERROR(IF(VLOOKUP(VLOOKUP(E65,aki,2,0),buin,5,0)=0,VLOOKUP(VLOOKUP(E65,aki,2,0),buin,4,0),VLOOKUP(VLOOKUP(E65,aki,2,0),buin,4,0)&amp;"("&amp;VLOOKUP(VLOOKUP(E65,aki,2,0),buin,5,0)&amp;")"),"")</f>
        <v/>
      </c>
      <c r="S66" s="338"/>
      <c r="T66" s="338"/>
      <c r="U66" s="338"/>
      <c r="V66" s="338"/>
      <c r="W66" s="339"/>
      <c r="X66" s="331"/>
      <c r="Y66" s="331"/>
      <c r="Z66" s="331"/>
      <c r="AA66" s="331"/>
      <c r="AB66" s="331"/>
      <c r="AC66" s="331"/>
      <c r="AD66" s="331"/>
      <c r="AE66" s="331"/>
      <c r="AF66" s="331"/>
      <c r="AG66" s="331"/>
      <c r="AH66" s="331"/>
      <c r="AI66" s="331"/>
      <c r="AJ66" s="332"/>
      <c r="AK66" s="332"/>
      <c r="AL66" s="332"/>
      <c r="AM66" s="332"/>
      <c r="AN66" s="332"/>
      <c r="AO66" s="333"/>
    </row>
    <row r="67" spans="1:41">
      <c r="AE67" t="s">
        <v>147</v>
      </c>
    </row>
    <row r="68" spans="1:41" ht="6" customHeight="1"/>
    <row r="69" spans="1:41">
      <c r="D69" s="3" t="s">
        <v>148</v>
      </c>
    </row>
    <row r="70" spans="1:41" ht="6" customHeight="1"/>
    <row r="71" spans="1:41" ht="14.1" customHeight="1">
      <c r="X71" s="340">
        <f>G8</f>
        <v>0</v>
      </c>
      <c r="Y71" s="340"/>
      <c r="Z71" s="340"/>
      <c r="AA71" s="340"/>
      <c r="AB71" s="340"/>
      <c r="AC71" s="340"/>
      <c r="AD71" s="340"/>
      <c r="AE71" s="340"/>
      <c r="AF71" s="340"/>
      <c r="AG71" s="340"/>
      <c r="AH71" s="340"/>
      <c r="AI71" s="340"/>
      <c r="AJ71" s="340"/>
      <c r="AK71" s="340"/>
      <c r="AL71" s="340"/>
    </row>
    <row r="72" spans="1:41" ht="21" customHeight="1">
      <c r="R72" s="285" t="s">
        <v>149</v>
      </c>
      <c r="S72" s="285"/>
      <c r="T72" s="285"/>
      <c r="U72" s="285"/>
      <c r="V72" s="285"/>
      <c r="W72" s="62"/>
      <c r="X72" s="62"/>
      <c r="Y72" s="341">
        <f>G10</f>
        <v>0</v>
      </c>
      <c r="Z72" s="341"/>
      <c r="AA72" s="341"/>
      <c r="AB72" s="341"/>
      <c r="AC72" s="341"/>
      <c r="AD72" s="341"/>
      <c r="AE72" s="341"/>
      <c r="AF72" s="341"/>
      <c r="AG72" s="341"/>
      <c r="AH72" s="341"/>
      <c r="AI72" s="341"/>
      <c r="AJ72" s="341"/>
      <c r="AK72" s="341"/>
      <c r="AL72" s="341"/>
      <c r="AM72" s="63" t="s">
        <v>150</v>
      </c>
    </row>
  </sheetData>
  <mergeCells count="288">
    <mergeCell ref="AD63:AI64"/>
    <mergeCell ref="AJ63:AO64"/>
    <mergeCell ref="H64:O64"/>
    <mergeCell ref="R64:W64"/>
    <mergeCell ref="AD61:AI62"/>
    <mergeCell ref="AJ61:AO62"/>
    <mergeCell ref="H62:O62"/>
    <mergeCell ref="R62:W62"/>
    <mergeCell ref="A63:D64"/>
    <mergeCell ref="E63:G64"/>
    <mergeCell ref="H63:O63"/>
    <mergeCell ref="P63:Q64"/>
    <mergeCell ref="R63:W63"/>
    <mergeCell ref="X63:AC64"/>
    <mergeCell ref="AJ57:AO58"/>
    <mergeCell ref="H58:O58"/>
    <mergeCell ref="R58:W58"/>
    <mergeCell ref="A59:D60"/>
    <mergeCell ref="E59:G60"/>
    <mergeCell ref="H59:O59"/>
    <mergeCell ref="P59:Q60"/>
    <mergeCell ref="R59:W59"/>
    <mergeCell ref="X59:AC60"/>
    <mergeCell ref="AD59:AI60"/>
    <mergeCell ref="AJ59:AO60"/>
    <mergeCell ref="H60:O60"/>
    <mergeCell ref="R60:W60"/>
    <mergeCell ref="AD65:AI66"/>
    <mergeCell ref="AJ65:AO66"/>
    <mergeCell ref="H66:O66"/>
    <mergeCell ref="R66:W66"/>
    <mergeCell ref="X71:AL71"/>
    <mergeCell ref="R72:V72"/>
    <mergeCell ref="Y72:AL72"/>
    <mergeCell ref="AD53:AI54"/>
    <mergeCell ref="AJ53:AO54"/>
    <mergeCell ref="H54:O54"/>
    <mergeCell ref="R54:W54"/>
    <mergeCell ref="AD55:AI56"/>
    <mergeCell ref="AJ55:AO56"/>
    <mergeCell ref="H56:O56"/>
    <mergeCell ref="R56:W56"/>
    <mergeCell ref="H57:O57"/>
    <mergeCell ref="P57:Q58"/>
    <mergeCell ref="R57:W57"/>
    <mergeCell ref="X57:AC58"/>
    <mergeCell ref="H55:O55"/>
    <mergeCell ref="P55:Q56"/>
    <mergeCell ref="R55:W55"/>
    <mergeCell ref="X55:AC56"/>
    <mergeCell ref="AD57:AI58"/>
    <mergeCell ref="AD51:AI52"/>
    <mergeCell ref="AJ51:AO52"/>
    <mergeCell ref="H52:O52"/>
    <mergeCell ref="R52:W52"/>
    <mergeCell ref="A53:D54"/>
    <mergeCell ref="E53:G54"/>
    <mergeCell ref="H53:O53"/>
    <mergeCell ref="P53:Q54"/>
    <mergeCell ref="R53:W53"/>
    <mergeCell ref="X53:AC54"/>
    <mergeCell ref="A51:D52"/>
    <mergeCell ref="E51:G52"/>
    <mergeCell ref="H51:O51"/>
    <mergeCell ref="P51:Q52"/>
    <mergeCell ref="R51:W51"/>
    <mergeCell ref="X51:AC52"/>
    <mergeCell ref="A65:D66"/>
    <mergeCell ref="E65:G66"/>
    <mergeCell ref="H65:O65"/>
    <mergeCell ref="P65:Q66"/>
    <mergeCell ref="R65:W65"/>
    <mergeCell ref="X65:AC66"/>
    <mergeCell ref="A57:D58"/>
    <mergeCell ref="E57:G58"/>
    <mergeCell ref="A55:D56"/>
    <mergeCell ref="E55:G56"/>
    <mergeCell ref="A61:D62"/>
    <mergeCell ref="E61:G62"/>
    <mergeCell ref="H61:O61"/>
    <mergeCell ref="P61:Q62"/>
    <mergeCell ref="R61:W61"/>
    <mergeCell ref="X61:AC62"/>
    <mergeCell ref="A49:D50"/>
    <mergeCell ref="E49:G50"/>
    <mergeCell ref="H49:O49"/>
    <mergeCell ref="P49:Q50"/>
    <mergeCell ref="R49:W49"/>
    <mergeCell ref="X49:AC50"/>
    <mergeCell ref="AD49:AI50"/>
    <mergeCell ref="AJ49:AO50"/>
    <mergeCell ref="H50:O50"/>
    <mergeCell ref="R50:W50"/>
    <mergeCell ref="A47:D48"/>
    <mergeCell ref="E47:G48"/>
    <mergeCell ref="H47:O47"/>
    <mergeCell ref="P47:Q48"/>
    <mergeCell ref="R47:W47"/>
    <mergeCell ref="X47:AC48"/>
    <mergeCell ref="AD47:AI48"/>
    <mergeCell ref="AJ47:AO48"/>
    <mergeCell ref="H48:O48"/>
    <mergeCell ref="R48:W48"/>
    <mergeCell ref="A45:D46"/>
    <mergeCell ref="E45:G46"/>
    <mergeCell ref="H45:O45"/>
    <mergeCell ref="P45:Q46"/>
    <mergeCell ref="R45:W45"/>
    <mergeCell ref="X45:AC46"/>
    <mergeCell ref="AD45:AI46"/>
    <mergeCell ref="AJ45:AO46"/>
    <mergeCell ref="H46:O46"/>
    <mergeCell ref="R46:W46"/>
    <mergeCell ref="A43:D44"/>
    <mergeCell ref="E43:G44"/>
    <mergeCell ref="H43:O43"/>
    <mergeCell ref="P43:Q44"/>
    <mergeCell ref="R43:W43"/>
    <mergeCell ref="X43:AC44"/>
    <mergeCell ref="AD43:AI44"/>
    <mergeCell ref="AJ43:AO44"/>
    <mergeCell ref="H44:O44"/>
    <mergeCell ref="R44:W44"/>
    <mergeCell ref="A41:D42"/>
    <mergeCell ref="E41:G42"/>
    <mergeCell ref="H41:O41"/>
    <mergeCell ref="P41:Q42"/>
    <mergeCell ref="R41:W41"/>
    <mergeCell ref="X41:AC42"/>
    <mergeCell ref="AD41:AI42"/>
    <mergeCell ref="AJ41:AO42"/>
    <mergeCell ref="H42:O42"/>
    <mergeCell ref="R42:W42"/>
    <mergeCell ref="A39:D40"/>
    <mergeCell ref="E39:G40"/>
    <mergeCell ref="H39:O39"/>
    <mergeCell ref="P39:Q40"/>
    <mergeCell ref="R39:W39"/>
    <mergeCell ref="X39:AC40"/>
    <mergeCell ref="AD39:AI40"/>
    <mergeCell ref="AJ39:AO40"/>
    <mergeCell ref="H40:O40"/>
    <mergeCell ref="R40:W40"/>
    <mergeCell ref="A37:D38"/>
    <mergeCell ref="E37:G38"/>
    <mergeCell ref="H37:O37"/>
    <mergeCell ref="P37:Q38"/>
    <mergeCell ref="R37:W37"/>
    <mergeCell ref="X37:AC38"/>
    <mergeCell ref="AD37:AI38"/>
    <mergeCell ref="AJ37:AO38"/>
    <mergeCell ref="H38:O38"/>
    <mergeCell ref="R38:W38"/>
    <mergeCell ref="A35:D36"/>
    <mergeCell ref="E35:G36"/>
    <mergeCell ref="H35:O35"/>
    <mergeCell ref="P35:Q36"/>
    <mergeCell ref="R35:W35"/>
    <mergeCell ref="X35:AC36"/>
    <mergeCell ref="AD35:AI36"/>
    <mergeCell ref="AJ35:AO36"/>
    <mergeCell ref="H36:O36"/>
    <mergeCell ref="R36:W36"/>
    <mergeCell ref="A33:D34"/>
    <mergeCell ref="E33:G34"/>
    <mergeCell ref="H33:O33"/>
    <mergeCell ref="P33:Q34"/>
    <mergeCell ref="R33:W33"/>
    <mergeCell ref="X33:AC34"/>
    <mergeCell ref="AD33:AI34"/>
    <mergeCell ref="AJ33:AO34"/>
    <mergeCell ref="H34:O34"/>
    <mergeCell ref="R34:W34"/>
    <mergeCell ref="A31:D32"/>
    <mergeCell ref="E31:G32"/>
    <mergeCell ref="H31:O31"/>
    <mergeCell ref="P31:Q32"/>
    <mergeCell ref="R31:W31"/>
    <mergeCell ref="X31:AC32"/>
    <mergeCell ref="AD31:AI32"/>
    <mergeCell ref="AJ31:AO32"/>
    <mergeCell ref="H32:O32"/>
    <mergeCell ref="R32:W32"/>
    <mergeCell ref="A29:D30"/>
    <mergeCell ref="E29:G30"/>
    <mergeCell ref="H29:O29"/>
    <mergeCell ref="P29:Q30"/>
    <mergeCell ref="R29:W29"/>
    <mergeCell ref="X29:AC30"/>
    <mergeCell ref="AD29:AI30"/>
    <mergeCell ref="AJ29:AO30"/>
    <mergeCell ref="H30:O30"/>
    <mergeCell ref="R30:W30"/>
    <mergeCell ref="A27:D28"/>
    <mergeCell ref="E27:G28"/>
    <mergeCell ref="H27:O27"/>
    <mergeCell ref="P27:Q28"/>
    <mergeCell ref="R27:W27"/>
    <mergeCell ref="X27:AC28"/>
    <mergeCell ref="AD27:AI28"/>
    <mergeCell ref="AJ27:AO28"/>
    <mergeCell ref="H28:O28"/>
    <mergeCell ref="R28:W28"/>
    <mergeCell ref="A25:D26"/>
    <mergeCell ref="E25:G26"/>
    <mergeCell ref="H25:O25"/>
    <mergeCell ref="P25:Q26"/>
    <mergeCell ref="R25:W25"/>
    <mergeCell ref="X25:AC26"/>
    <mergeCell ref="AD25:AI26"/>
    <mergeCell ref="AJ25:AO26"/>
    <mergeCell ref="H26:O26"/>
    <mergeCell ref="R26:W26"/>
    <mergeCell ref="A23:D24"/>
    <mergeCell ref="E23:G24"/>
    <mergeCell ref="H23:O23"/>
    <mergeCell ref="P23:Q24"/>
    <mergeCell ref="R23:W23"/>
    <mergeCell ref="X23:AC24"/>
    <mergeCell ref="AD23:AI24"/>
    <mergeCell ref="AJ23:AO24"/>
    <mergeCell ref="H24:O24"/>
    <mergeCell ref="R24:W24"/>
    <mergeCell ref="A21:D22"/>
    <mergeCell ref="E21:G22"/>
    <mergeCell ref="H21:O21"/>
    <mergeCell ref="P21:Q22"/>
    <mergeCell ref="R21:W21"/>
    <mergeCell ref="X21:AC22"/>
    <mergeCell ref="AD21:AI22"/>
    <mergeCell ref="AJ21:AO22"/>
    <mergeCell ref="H22:O22"/>
    <mergeCell ref="R22:W22"/>
    <mergeCell ref="A19:D20"/>
    <mergeCell ref="E19:G20"/>
    <mergeCell ref="H19:O19"/>
    <mergeCell ref="P19:Q20"/>
    <mergeCell ref="R19:W19"/>
    <mergeCell ref="X19:AC20"/>
    <mergeCell ref="AD19:AI20"/>
    <mergeCell ref="AJ19:AO20"/>
    <mergeCell ref="H20:O20"/>
    <mergeCell ref="R20:W20"/>
    <mergeCell ref="A17:D18"/>
    <mergeCell ref="E17:G18"/>
    <mergeCell ref="H17:O17"/>
    <mergeCell ref="P17:Q18"/>
    <mergeCell ref="R17:W17"/>
    <mergeCell ref="X17:AC18"/>
    <mergeCell ref="AD17:AI18"/>
    <mergeCell ref="AJ17:AO18"/>
    <mergeCell ref="H18:O18"/>
    <mergeCell ref="R18:W18"/>
    <mergeCell ref="AI12:AN12"/>
    <mergeCell ref="A15:D16"/>
    <mergeCell ref="E15:G16"/>
    <mergeCell ref="H15:O15"/>
    <mergeCell ref="P15:Q16"/>
    <mergeCell ref="R15:W15"/>
    <mergeCell ref="X15:X16"/>
    <mergeCell ref="Y15:Z16"/>
    <mergeCell ref="AA15:AC16"/>
    <mergeCell ref="AD15:AI16"/>
    <mergeCell ref="B12:F12"/>
    <mergeCell ref="G12:M12"/>
    <mergeCell ref="N12:O12"/>
    <mergeCell ref="P12:U12"/>
    <mergeCell ref="Y12:AD12"/>
    <mergeCell ref="AE12:AH12"/>
    <mergeCell ref="AJ15:AO15"/>
    <mergeCell ref="H16:O16"/>
    <mergeCell ref="R16:W16"/>
    <mergeCell ref="AJ16:AO16"/>
    <mergeCell ref="B10:F10"/>
    <mergeCell ref="G10:O10"/>
    <mergeCell ref="P10:V10"/>
    <mergeCell ref="W10:AD10"/>
    <mergeCell ref="AE10:AF10"/>
    <mergeCell ref="AG10:AN10"/>
    <mergeCell ref="B1:G1"/>
    <mergeCell ref="B2:G4"/>
    <mergeCell ref="N3:AG3"/>
    <mergeCell ref="B8:F8"/>
    <mergeCell ref="G8:O8"/>
    <mergeCell ref="Q8:T8"/>
    <mergeCell ref="U8:AD8"/>
    <mergeCell ref="AE8:AF8"/>
    <mergeCell ref="AG8:AN8"/>
  </mergeCells>
  <phoneticPr fontId="6"/>
  <printOptions horizontalCentered="1"/>
  <pageMargins left="0.59055118110236227" right="0.59055118110236227" top="0.78740157480314965" bottom="0.78740157480314965" header="0.51181102362204722" footer="0.51181102362204722"/>
  <pageSetup paperSize="8" scale="107" orientation="portrait" horizontalDpi="4294967293" verticalDpi="300" r:id="rId1"/>
  <headerFooter alignWithMargins="0"/>
  <ignoredErrors>
    <ignoredError sqref="H17:W64" formula="1"/>
  </ignoredError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9" tint="0.59999389629810485"/>
  </sheetPr>
  <dimension ref="A1:M188"/>
  <sheetViews>
    <sheetView workbookViewId="0"/>
  </sheetViews>
  <sheetFormatPr defaultColWidth="8.875" defaultRowHeight="13.5"/>
  <cols>
    <col min="1" max="1" width="6.875" style="33" customWidth="1"/>
    <col min="2" max="2" width="18.625" style="35" customWidth="1"/>
    <col min="3" max="3" width="9.625" style="35" customWidth="1"/>
    <col min="4" max="5" width="22.625" style="35" customWidth="1"/>
    <col min="6" max="6" width="5.5" style="35" bestFit="1" customWidth="1"/>
    <col min="7" max="7" width="17.625" style="35" customWidth="1"/>
    <col min="8" max="8" width="5.125" style="35" customWidth="1"/>
    <col min="9" max="16384" width="8.875" style="35"/>
  </cols>
  <sheetData>
    <row r="1" spans="1:13" ht="21" customHeight="1">
      <c r="B1" s="34"/>
      <c r="D1" s="34"/>
      <c r="E1" s="414" t="s">
        <v>172</v>
      </c>
      <c r="F1" s="414"/>
      <c r="G1" s="414"/>
      <c r="H1" s="414"/>
    </row>
    <row r="2" spans="1:13" ht="20.25" customHeight="1">
      <c r="B2" s="34" t="s">
        <v>260</v>
      </c>
      <c r="D2" s="34"/>
      <c r="E2" s="34"/>
      <c r="F2" s="34"/>
      <c r="G2" s="37"/>
      <c r="H2" s="36"/>
    </row>
    <row r="3" spans="1:13" ht="34.5" customHeight="1">
      <c r="A3" s="37"/>
      <c r="B3" s="34"/>
      <c r="C3" s="34"/>
      <c r="D3" s="38" t="s">
        <v>88</v>
      </c>
      <c r="E3" s="402">
        <f>入力画面!C3</f>
        <v>0</v>
      </c>
      <c r="F3" s="402"/>
      <c r="G3" s="402"/>
      <c r="H3" s="39"/>
      <c r="I3" s="40"/>
      <c r="J3" s="40"/>
    </row>
    <row r="4" spans="1:13" ht="24.6" customHeight="1">
      <c r="D4" s="38" t="s">
        <v>89</v>
      </c>
      <c r="E4" s="403">
        <f>入力画面!C8</f>
        <v>0</v>
      </c>
      <c r="F4" s="403"/>
      <c r="G4" s="403"/>
      <c r="I4" s="41"/>
      <c r="J4" s="41"/>
      <c r="K4" s="41"/>
      <c r="L4" s="41"/>
      <c r="M4" s="41"/>
    </row>
    <row r="5" spans="1:13" ht="14.25">
      <c r="D5" s="38"/>
      <c r="I5" s="41"/>
      <c r="J5" s="41"/>
      <c r="K5" s="41"/>
      <c r="L5" s="41"/>
      <c r="M5" s="41"/>
    </row>
    <row r="6" spans="1:13" ht="18" customHeight="1">
      <c r="A6" s="42" t="s">
        <v>90</v>
      </c>
      <c r="B6" s="43" t="s">
        <v>91</v>
      </c>
      <c r="C6" s="44" t="s">
        <v>92</v>
      </c>
      <c r="D6" s="404" t="s">
        <v>93</v>
      </c>
      <c r="E6" s="405"/>
      <c r="F6" s="64" t="s">
        <v>4</v>
      </c>
      <c r="G6" s="404" t="s">
        <v>94</v>
      </c>
      <c r="H6" s="406"/>
    </row>
    <row r="7" spans="1:13" ht="18.95" customHeight="1">
      <c r="A7" s="45" t="s">
        <v>95</v>
      </c>
      <c r="B7" s="46">
        <f>入力画面!C8</f>
        <v>0</v>
      </c>
      <c r="C7" s="47" t="s">
        <v>96</v>
      </c>
      <c r="D7" s="397" t="s">
        <v>97</v>
      </c>
      <c r="E7" s="398"/>
      <c r="F7" s="65"/>
      <c r="G7" s="397"/>
      <c r="H7" s="399"/>
    </row>
    <row r="8" spans="1:13" ht="18.95" customHeight="1">
      <c r="A8" s="48" t="s">
        <v>98</v>
      </c>
      <c r="B8" s="49">
        <f>入力画面!C12</f>
        <v>0</v>
      </c>
      <c r="C8" s="50" t="s">
        <v>96</v>
      </c>
      <c r="D8" s="391" t="s">
        <v>97</v>
      </c>
      <c r="E8" s="392"/>
      <c r="F8" s="66"/>
      <c r="G8" s="391"/>
      <c r="H8" s="393"/>
    </row>
    <row r="9" spans="1:13" ht="18.95" customHeight="1">
      <c r="A9" s="48">
        <v>1</v>
      </c>
      <c r="B9" s="49" t="str">
        <f t="shared" ref="B9:B33" si="0">IFERROR(VLOOKUP(VLOOKUP(A9,aki,2,0),buin,2,0),"")</f>
        <v/>
      </c>
      <c r="C9" s="50" t="s">
        <v>96</v>
      </c>
      <c r="D9" s="391" t="s">
        <v>97</v>
      </c>
      <c r="E9" s="392"/>
      <c r="F9" s="66" t="str">
        <f t="shared" ref="F9:F33" si="1">IFERROR(VLOOKUP(VLOOKUP(A9,aki,2,0),buin,3,0),"")</f>
        <v/>
      </c>
      <c r="G9" s="391"/>
      <c r="H9" s="393"/>
    </row>
    <row r="10" spans="1:13" ht="18.95" customHeight="1">
      <c r="A10" s="48">
        <v>2</v>
      </c>
      <c r="B10" s="49" t="str">
        <f t="shared" si="0"/>
        <v/>
      </c>
      <c r="C10" s="50" t="s">
        <v>96</v>
      </c>
      <c r="D10" s="391" t="s">
        <v>97</v>
      </c>
      <c r="E10" s="392"/>
      <c r="F10" s="66" t="str">
        <f t="shared" si="1"/>
        <v/>
      </c>
      <c r="G10" s="391"/>
      <c r="H10" s="393"/>
    </row>
    <row r="11" spans="1:13" ht="18.95" customHeight="1">
      <c r="A11" s="48">
        <v>3</v>
      </c>
      <c r="B11" s="49" t="str">
        <f t="shared" si="0"/>
        <v/>
      </c>
      <c r="C11" s="50" t="s">
        <v>96</v>
      </c>
      <c r="D11" s="391" t="s">
        <v>97</v>
      </c>
      <c r="E11" s="392"/>
      <c r="F11" s="66" t="str">
        <f t="shared" si="1"/>
        <v/>
      </c>
      <c r="G11" s="391"/>
      <c r="H11" s="393"/>
    </row>
    <row r="12" spans="1:13" ht="18.95" customHeight="1">
      <c r="A12" s="48">
        <v>4</v>
      </c>
      <c r="B12" s="49" t="str">
        <f t="shared" si="0"/>
        <v/>
      </c>
      <c r="C12" s="50" t="s">
        <v>96</v>
      </c>
      <c r="D12" s="391" t="s">
        <v>97</v>
      </c>
      <c r="E12" s="392"/>
      <c r="F12" s="66" t="str">
        <f t="shared" si="1"/>
        <v/>
      </c>
      <c r="G12" s="391"/>
      <c r="H12" s="393"/>
    </row>
    <row r="13" spans="1:13" ht="18.95" customHeight="1">
      <c r="A13" s="48">
        <v>5</v>
      </c>
      <c r="B13" s="49" t="str">
        <f t="shared" si="0"/>
        <v/>
      </c>
      <c r="C13" s="50" t="s">
        <v>96</v>
      </c>
      <c r="D13" s="391" t="s">
        <v>97</v>
      </c>
      <c r="E13" s="392"/>
      <c r="F13" s="66" t="str">
        <f t="shared" si="1"/>
        <v/>
      </c>
      <c r="G13" s="391"/>
      <c r="H13" s="393"/>
    </row>
    <row r="14" spans="1:13" ht="18.95" customHeight="1">
      <c r="A14" s="48">
        <v>6</v>
      </c>
      <c r="B14" s="49" t="str">
        <f t="shared" si="0"/>
        <v/>
      </c>
      <c r="C14" s="50" t="s">
        <v>96</v>
      </c>
      <c r="D14" s="391" t="s">
        <v>97</v>
      </c>
      <c r="E14" s="392"/>
      <c r="F14" s="66" t="str">
        <f t="shared" si="1"/>
        <v/>
      </c>
      <c r="G14" s="391"/>
      <c r="H14" s="393"/>
    </row>
    <row r="15" spans="1:13" ht="18.95" customHeight="1">
      <c r="A15" s="48">
        <v>7</v>
      </c>
      <c r="B15" s="49" t="str">
        <f t="shared" si="0"/>
        <v/>
      </c>
      <c r="C15" s="50" t="s">
        <v>96</v>
      </c>
      <c r="D15" s="391" t="s">
        <v>97</v>
      </c>
      <c r="E15" s="392"/>
      <c r="F15" s="66" t="str">
        <f t="shared" si="1"/>
        <v/>
      </c>
      <c r="G15" s="391"/>
      <c r="H15" s="393"/>
    </row>
    <row r="16" spans="1:13" ht="18.95" customHeight="1">
      <c r="A16" s="48">
        <v>8</v>
      </c>
      <c r="B16" s="49" t="str">
        <f t="shared" si="0"/>
        <v/>
      </c>
      <c r="C16" s="50" t="s">
        <v>96</v>
      </c>
      <c r="D16" s="391" t="s">
        <v>97</v>
      </c>
      <c r="E16" s="392"/>
      <c r="F16" s="66" t="str">
        <f t="shared" si="1"/>
        <v/>
      </c>
      <c r="G16" s="391"/>
      <c r="H16" s="393"/>
    </row>
    <row r="17" spans="1:8" ht="18.95" customHeight="1">
      <c r="A17" s="48">
        <v>9</v>
      </c>
      <c r="B17" s="49" t="str">
        <f t="shared" si="0"/>
        <v/>
      </c>
      <c r="C17" s="50" t="s">
        <v>96</v>
      </c>
      <c r="D17" s="391" t="s">
        <v>97</v>
      </c>
      <c r="E17" s="392"/>
      <c r="F17" s="66" t="str">
        <f t="shared" si="1"/>
        <v/>
      </c>
      <c r="G17" s="391"/>
      <c r="H17" s="393"/>
    </row>
    <row r="18" spans="1:8" ht="18.95" customHeight="1">
      <c r="A18" s="48">
        <v>10</v>
      </c>
      <c r="B18" s="49" t="str">
        <f t="shared" si="0"/>
        <v/>
      </c>
      <c r="C18" s="50" t="s">
        <v>96</v>
      </c>
      <c r="D18" s="391" t="s">
        <v>97</v>
      </c>
      <c r="E18" s="392"/>
      <c r="F18" s="66" t="str">
        <f t="shared" si="1"/>
        <v/>
      </c>
      <c r="G18" s="391"/>
      <c r="H18" s="393"/>
    </row>
    <row r="19" spans="1:8" ht="18.95" customHeight="1">
      <c r="A19" s="48">
        <v>11</v>
      </c>
      <c r="B19" s="49" t="str">
        <f t="shared" si="0"/>
        <v/>
      </c>
      <c r="C19" s="50" t="s">
        <v>96</v>
      </c>
      <c r="D19" s="391" t="s">
        <v>97</v>
      </c>
      <c r="E19" s="392"/>
      <c r="F19" s="66" t="str">
        <f t="shared" si="1"/>
        <v/>
      </c>
      <c r="G19" s="391"/>
      <c r="H19" s="393"/>
    </row>
    <row r="20" spans="1:8" ht="18.95" customHeight="1">
      <c r="A20" s="48">
        <v>12</v>
      </c>
      <c r="B20" s="49" t="str">
        <f t="shared" si="0"/>
        <v/>
      </c>
      <c r="C20" s="50" t="s">
        <v>96</v>
      </c>
      <c r="D20" s="391" t="s">
        <v>97</v>
      </c>
      <c r="E20" s="392"/>
      <c r="F20" s="66" t="str">
        <f t="shared" si="1"/>
        <v/>
      </c>
      <c r="G20" s="391"/>
      <c r="H20" s="393"/>
    </row>
    <row r="21" spans="1:8" ht="18.95" customHeight="1">
      <c r="A21" s="48">
        <v>13</v>
      </c>
      <c r="B21" s="49" t="str">
        <f t="shared" si="0"/>
        <v/>
      </c>
      <c r="C21" s="50" t="s">
        <v>96</v>
      </c>
      <c r="D21" s="391" t="s">
        <v>97</v>
      </c>
      <c r="E21" s="392"/>
      <c r="F21" s="66" t="str">
        <f t="shared" si="1"/>
        <v/>
      </c>
      <c r="G21" s="391"/>
      <c r="H21" s="393"/>
    </row>
    <row r="22" spans="1:8" ht="18.95" customHeight="1">
      <c r="A22" s="48">
        <v>14</v>
      </c>
      <c r="B22" s="49" t="str">
        <f t="shared" si="0"/>
        <v/>
      </c>
      <c r="C22" s="50" t="s">
        <v>96</v>
      </c>
      <c r="D22" s="391" t="s">
        <v>97</v>
      </c>
      <c r="E22" s="392"/>
      <c r="F22" s="66" t="str">
        <f t="shared" si="1"/>
        <v/>
      </c>
      <c r="G22" s="391"/>
      <c r="H22" s="393"/>
    </row>
    <row r="23" spans="1:8" ht="18.95" customHeight="1">
      <c r="A23" s="48">
        <v>15</v>
      </c>
      <c r="B23" s="49" t="str">
        <f t="shared" si="0"/>
        <v/>
      </c>
      <c r="C23" s="50" t="s">
        <v>96</v>
      </c>
      <c r="D23" s="391" t="s">
        <v>97</v>
      </c>
      <c r="E23" s="392"/>
      <c r="F23" s="66" t="str">
        <f t="shared" si="1"/>
        <v/>
      </c>
      <c r="G23" s="391"/>
      <c r="H23" s="393"/>
    </row>
    <row r="24" spans="1:8" ht="18.95" customHeight="1">
      <c r="A24" s="48">
        <v>16</v>
      </c>
      <c r="B24" s="49" t="str">
        <f t="shared" si="0"/>
        <v/>
      </c>
      <c r="C24" s="50" t="s">
        <v>96</v>
      </c>
      <c r="D24" s="391" t="s">
        <v>97</v>
      </c>
      <c r="E24" s="392"/>
      <c r="F24" s="66" t="str">
        <f t="shared" si="1"/>
        <v/>
      </c>
      <c r="G24" s="391"/>
      <c r="H24" s="393"/>
    </row>
    <row r="25" spans="1:8" ht="18.95" customHeight="1">
      <c r="A25" s="48">
        <v>17</v>
      </c>
      <c r="B25" s="49" t="str">
        <f t="shared" si="0"/>
        <v/>
      </c>
      <c r="C25" s="50" t="s">
        <v>96</v>
      </c>
      <c r="D25" s="391" t="s">
        <v>97</v>
      </c>
      <c r="E25" s="392"/>
      <c r="F25" s="66" t="str">
        <f t="shared" si="1"/>
        <v/>
      </c>
      <c r="G25" s="391"/>
      <c r="H25" s="393"/>
    </row>
    <row r="26" spans="1:8" ht="18.95" customHeight="1">
      <c r="A26" s="48">
        <v>18</v>
      </c>
      <c r="B26" s="49" t="str">
        <f t="shared" si="0"/>
        <v/>
      </c>
      <c r="C26" s="50" t="s">
        <v>96</v>
      </c>
      <c r="D26" s="391" t="s">
        <v>97</v>
      </c>
      <c r="E26" s="392"/>
      <c r="F26" s="66" t="str">
        <f t="shared" si="1"/>
        <v/>
      </c>
      <c r="G26" s="391"/>
      <c r="H26" s="393"/>
    </row>
    <row r="27" spans="1:8" ht="18.95" customHeight="1">
      <c r="A27" s="48">
        <v>19</v>
      </c>
      <c r="B27" s="49" t="str">
        <f t="shared" si="0"/>
        <v/>
      </c>
      <c r="C27" s="50" t="s">
        <v>96</v>
      </c>
      <c r="D27" s="391" t="s">
        <v>97</v>
      </c>
      <c r="E27" s="392"/>
      <c r="F27" s="66" t="str">
        <f t="shared" si="1"/>
        <v/>
      </c>
      <c r="G27" s="391"/>
      <c r="H27" s="393"/>
    </row>
    <row r="28" spans="1:8" ht="18.95" customHeight="1">
      <c r="A28" s="48">
        <v>20</v>
      </c>
      <c r="B28" s="49" t="str">
        <f t="shared" si="0"/>
        <v/>
      </c>
      <c r="C28" s="50" t="s">
        <v>96</v>
      </c>
      <c r="D28" s="391" t="s">
        <v>97</v>
      </c>
      <c r="E28" s="392"/>
      <c r="F28" s="66" t="str">
        <f t="shared" si="1"/>
        <v/>
      </c>
      <c r="G28" s="391"/>
      <c r="H28" s="393"/>
    </row>
    <row r="29" spans="1:8" ht="18.95" customHeight="1">
      <c r="A29" s="68">
        <v>21</v>
      </c>
      <c r="B29" s="49" t="str">
        <f t="shared" si="0"/>
        <v/>
      </c>
      <c r="C29" s="50" t="s">
        <v>96</v>
      </c>
      <c r="D29" s="391" t="s">
        <v>97</v>
      </c>
      <c r="E29" s="392"/>
      <c r="F29" s="66" t="str">
        <f t="shared" si="1"/>
        <v/>
      </c>
      <c r="G29" s="391"/>
      <c r="H29" s="393"/>
    </row>
    <row r="30" spans="1:8" ht="18.95" customHeight="1">
      <c r="A30" s="68">
        <v>22</v>
      </c>
      <c r="B30" s="49" t="str">
        <f t="shared" si="0"/>
        <v/>
      </c>
      <c r="C30" s="50" t="s">
        <v>96</v>
      </c>
      <c r="D30" s="391" t="s">
        <v>97</v>
      </c>
      <c r="E30" s="392"/>
      <c r="F30" s="66" t="str">
        <f t="shared" si="1"/>
        <v/>
      </c>
      <c r="G30" s="391"/>
      <c r="H30" s="393"/>
    </row>
    <row r="31" spans="1:8" ht="18.95" customHeight="1">
      <c r="A31" s="68">
        <v>23</v>
      </c>
      <c r="B31" s="49" t="str">
        <f t="shared" si="0"/>
        <v/>
      </c>
      <c r="C31" s="50" t="s">
        <v>96</v>
      </c>
      <c r="D31" s="391" t="s">
        <v>97</v>
      </c>
      <c r="E31" s="392"/>
      <c r="F31" s="66" t="str">
        <f t="shared" si="1"/>
        <v/>
      </c>
      <c r="G31" s="391"/>
      <c r="H31" s="393"/>
    </row>
    <row r="32" spans="1:8" ht="18.95" customHeight="1">
      <c r="A32" s="68">
        <v>24</v>
      </c>
      <c r="B32" s="49" t="str">
        <f t="shared" si="0"/>
        <v/>
      </c>
      <c r="C32" s="50" t="s">
        <v>96</v>
      </c>
      <c r="D32" s="391" t="s">
        <v>97</v>
      </c>
      <c r="E32" s="392"/>
      <c r="F32" s="66" t="str">
        <f t="shared" si="1"/>
        <v/>
      </c>
      <c r="G32" s="391"/>
      <c r="H32" s="393"/>
    </row>
    <row r="33" spans="1:8" ht="18.95" customHeight="1">
      <c r="A33" s="68">
        <v>25</v>
      </c>
      <c r="B33" s="49" t="str">
        <f t="shared" si="0"/>
        <v/>
      </c>
      <c r="C33" s="50" t="s">
        <v>96</v>
      </c>
      <c r="D33" s="391" t="s">
        <v>97</v>
      </c>
      <c r="E33" s="392"/>
      <c r="F33" s="66" t="str">
        <f t="shared" si="1"/>
        <v/>
      </c>
      <c r="G33" s="391"/>
      <c r="H33" s="393"/>
    </row>
    <row r="34" spans="1:8" ht="18.95" customHeight="1">
      <c r="A34" s="54">
        <f>入力画面!U22</f>
        <v>1</v>
      </c>
      <c r="B34" s="49" t="str">
        <f t="shared" ref="B34:B97" si="2">IFERROR(VLOOKUP(A34,buin,2,0),"")&amp;""</f>
        <v/>
      </c>
      <c r="C34" s="50" t="s">
        <v>96</v>
      </c>
      <c r="D34" s="391" t="s">
        <v>97</v>
      </c>
      <c r="E34" s="392"/>
      <c r="F34" s="66" t="str">
        <f t="shared" ref="F34:F97" si="3">IFERROR(VLOOKUP(A34,buin,3,0),"")&amp;""</f>
        <v/>
      </c>
      <c r="G34" s="391"/>
      <c r="H34" s="393"/>
    </row>
    <row r="35" spans="1:8" ht="18.95" customHeight="1">
      <c r="A35" s="54">
        <f>入力画面!U23</f>
        <v>2</v>
      </c>
      <c r="B35" s="49" t="str">
        <f t="shared" si="2"/>
        <v/>
      </c>
      <c r="C35" s="50" t="s">
        <v>96</v>
      </c>
      <c r="D35" s="391" t="s">
        <v>97</v>
      </c>
      <c r="E35" s="392"/>
      <c r="F35" s="66" t="str">
        <f t="shared" si="3"/>
        <v/>
      </c>
      <c r="G35" s="391"/>
      <c r="H35" s="393"/>
    </row>
    <row r="36" spans="1:8" ht="18.95" customHeight="1">
      <c r="A36" s="54">
        <f>入力画面!U24</f>
        <v>3</v>
      </c>
      <c r="B36" s="49" t="str">
        <f t="shared" si="2"/>
        <v/>
      </c>
      <c r="C36" s="50" t="s">
        <v>96</v>
      </c>
      <c r="D36" s="391" t="s">
        <v>97</v>
      </c>
      <c r="E36" s="392"/>
      <c r="F36" s="66" t="str">
        <f t="shared" si="3"/>
        <v/>
      </c>
      <c r="G36" s="391"/>
      <c r="H36" s="393"/>
    </row>
    <row r="37" spans="1:8" ht="18.95" customHeight="1">
      <c r="A37" s="54">
        <f>入力画面!U25</f>
        <v>4</v>
      </c>
      <c r="B37" s="49" t="str">
        <f t="shared" si="2"/>
        <v/>
      </c>
      <c r="C37" s="50" t="s">
        <v>96</v>
      </c>
      <c r="D37" s="391" t="s">
        <v>97</v>
      </c>
      <c r="E37" s="392"/>
      <c r="F37" s="66" t="str">
        <f t="shared" si="3"/>
        <v/>
      </c>
      <c r="G37" s="391"/>
      <c r="H37" s="393"/>
    </row>
    <row r="38" spans="1:8" ht="18.95" customHeight="1">
      <c r="A38" s="54">
        <f>入力画面!U26</f>
        <v>5</v>
      </c>
      <c r="B38" s="49" t="str">
        <f t="shared" si="2"/>
        <v/>
      </c>
      <c r="C38" s="50" t="s">
        <v>96</v>
      </c>
      <c r="D38" s="391" t="s">
        <v>97</v>
      </c>
      <c r="E38" s="392"/>
      <c r="F38" s="66" t="str">
        <f t="shared" si="3"/>
        <v/>
      </c>
      <c r="G38" s="391"/>
      <c r="H38" s="393"/>
    </row>
    <row r="39" spans="1:8" ht="18.95" customHeight="1">
      <c r="A39" s="54">
        <f>入力画面!U27</f>
        <v>6</v>
      </c>
      <c r="B39" s="49" t="str">
        <f t="shared" si="2"/>
        <v/>
      </c>
      <c r="C39" s="50" t="s">
        <v>96</v>
      </c>
      <c r="D39" s="391" t="s">
        <v>97</v>
      </c>
      <c r="E39" s="392"/>
      <c r="F39" s="66" t="str">
        <f t="shared" si="3"/>
        <v/>
      </c>
      <c r="G39" s="391"/>
      <c r="H39" s="393"/>
    </row>
    <row r="40" spans="1:8" ht="18.95" customHeight="1">
      <c r="A40" s="54">
        <f>入力画面!U28</f>
        <v>7</v>
      </c>
      <c r="B40" s="49" t="str">
        <f t="shared" si="2"/>
        <v/>
      </c>
      <c r="C40" s="50" t="s">
        <v>96</v>
      </c>
      <c r="D40" s="391" t="s">
        <v>97</v>
      </c>
      <c r="E40" s="392"/>
      <c r="F40" s="66" t="str">
        <f t="shared" si="3"/>
        <v/>
      </c>
      <c r="G40" s="391"/>
      <c r="H40" s="393"/>
    </row>
    <row r="41" spans="1:8" ht="18.95" customHeight="1">
      <c r="A41" s="54">
        <f>入力画面!U29</f>
        <v>8</v>
      </c>
      <c r="B41" s="49" t="str">
        <f t="shared" si="2"/>
        <v/>
      </c>
      <c r="C41" s="50" t="s">
        <v>96</v>
      </c>
      <c r="D41" s="391" t="s">
        <v>97</v>
      </c>
      <c r="E41" s="392"/>
      <c r="F41" s="66" t="str">
        <f t="shared" si="3"/>
        <v/>
      </c>
      <c r="G41" s="391"/>
      <c r="H41" s="393"/>
    </row>
    <row r="42" spans="1:8" ht="18.95" customHeight="1">
      <c r="A42" s="54">
        <f>入力画面!U30</f>
        <v>9</v>
      </c>
      <c r="B42" s="49" t="str">
        <f t="shared" si="2"/>
        <v/>
      </c>
      <c r="C42" s="50" t="s">
        <v>96</v>
      </c>
      <c r="D42" s="391" t="s">
        <v>97</v>
      </c>
      <c r="E42" s="392"/>
      <c r="F42" s="66" t="str">
        <f t="shared" si="3"/>
        <v/>
      </c>
      <c r="G42" s="391"/>
      <c r="H42" s="393"/>
    </row>
    <row r="43" spans="1:8" ht="18.95" customHeight="1">
      <c r="A43" s="54">
        <f>入力画面!U31</f>
        <v>10</v>
      </c>
      <c r="B43" s="49" t="str">
        <f t="shared" si="2"/>
        <v/>
      </c>
      <c r="C43" s="50" t="s">
        <v>96</v>
      </c>
      <c r="D43" s="391" t="s">
        <v>97</v>
      </c>
      <c r="E43" s="392"/>
      <c r="F43" s="66" t="str">
        <f t="shared" si="3"/>
        <v/>
      </c>
      <c r="G43" s="391"/>
      <c r="H43" s="393"/>
    </row>
    <row r="44" spans="1:8" ht="18.95" customHeight="1">
      <c r="A44" s="54">
        <f>入力画面!U32</f>
        <v>11</v>
      </c>
      <c r="B44" s="49" t="str">
        <f t="shared" si="2"/>
        <v/>
      </c>
      <c r="C44" s="50" t="s">
        <v>96</v>
      </c>
      <c r="D44" s="391" t="s">
        <v>97</v>
      </c>
      <c r="E44" s="392"/>
      <c r="F44" s="66" t="str">
        <f t="shared" si="3"/>
        <v/>
      </c>
      <c r="G44" s="391"/>
      <c r="H44" s="393"/>
    </row>
    <row r="45" spans="1:8" ht="18.95" customHeight="1">
      <c r="A45" s="54">
        <f>入力画面!U33</f>
        <v>12</v>
      </c>
      <c r="B45" s="49" t="str">
        <f t="shared" si="2"/>
        <v/>
      </c>
      <c r="C45" s="50" t="s">
        <v>96</v>
      </c>
      <c r="D45" s="391" t="s">
        <v>97</v>
      </c>
      <c r="E45" s="392"/>
      <c r="F45" s="66" t="str">
        <f t="shared" si="3"/>
        <v/>
      </c>
      <c r="G45" s="391"/>
      <c r="H45" s="393"/>
    </row>
    <row r="46" spans="1:8" ht="18.95" customHeight="1">
      <c r="A46" s="54">
        <f>入力画面!U34</f>
        <v>13</v>
      </c>
      <c r="B46" s="49" t="str">
        <f t="shared" si="2"/>
        <v/>
      </c>
      <c r="C46" s="50" t="s">
        <v>96</v>
      </c>
      <c r="D46" s="391" t="s">
        <v>97</v>
      </c>
      <c r="E46" s="392"/>
      <c r="F46" s="66" t="str">
        <f t="shared" si="3"/>
        <v/>
      </c>
      <c r="G46" s="391"/>
      <c r="H46" s="393"/>
    </row>
    <row r="47" spans="1:8" ht="18.95" customHeight="1">
      <c r="A47" s="54">
        <f>入力画面!U35</f>
        <v>14</v>
      </c>
      <c r="B47" s="49" t="str">
        <f t="shared" si="2"/>
        <v/>
      </c>
      <c r="C47" s="50" t="s">
        <v>96</v>
      </c>
      <c r="D47" s="391" t="s">
        <v>97</v>
      </c>
      <c r="E47" s="392"/>
      <c r="F47" s="66" t="str">
        <f t="shared" si="3"/>
        <v/>
      </c>
      <c r="G47" s="391"/>
      <c r="H47" s="393"/>
    </row>
    <row r="48" spans="1:8" ht="18.95" customHeight="1">
      <c r="A48" s="54">
        <f>入力画面!U36</f>
        <v>15</v>
      </c>
      <c r="B48" s="49" t="str">
        <f t="shared" si="2"/>
        <v/>
      </c>
      <c r="C48" s="50" t="s">
        <v>96</v>
      </c>
      <c r="D48" s="391" t="s">
        <v>97</v>
      </c>
      <c r="E48" s="392"/>
      <c r="F48" s="66" t="str">
        <f t="shared" si="3"/>
        <v/>
      </c>
      <c r="G48" s="391"/>
      <c r="H48" s="393"/>
    </row>
    <row r="49" spans="1:8" ht="18.95" customHeight="1">
      <c r="A49" s="54">
        <f>入力画面!U37</f>
        <v>16</v>
      </c>
      <c r="B49" s="49" t="str">
        <f t="shared" si="2"/>
        <v/>
      </c>
      <c r="C49" s="50" t="s">
        <v>96</v>
      </c>
      <c r="D49" s="391" t="s">
        <v>97</v>
      </c>
      <c r="E49" s="392"/>
      <c r="F49" s="66" t="str">
        <f t="shared" si="3"/>
        <v/>
      </c>
      <c r="G49" s="391"/>
      <c r="H49" s="393"/>
    </row>
    <row r="50" spans="1:8" ht="18.95" customHeight="1">
      <c r="A50" s="54">
        <f>入力画面!U38</f>
        <v>17</v>
      </c>
      <c r="B50" s="49" t="str">
        <f t="shared" si="2"/>
        <v/>
      </c>
      <c r="C50" s="50" t="s">
        <v>96</v>
      </c>
      <c r="D50" s="391" t="s">
        <v>97</v>
      </c>
      <c r="E50" s="392"/>
      <c r="F50" s="66" t="str">
        <f t="shared" si="3"/>
        <v/>
      </c>
      <c r="G50" s="391"/>
      <c r="H50" s="393"/>
    </row>
    <row r="51" spans="1:8" ht="18.95" customHeight="1">
      <c r="A51" s="54">
        <f>入力画面!U39</f>
        <v>18</v>
      </c>
      <c r="B51" s="49" t="str">
        <f t="shared" si="2"/>
        <v/>
      </c>
      <c r="C51" s="50" t="s">
        <v>96</v>
      </c>
      <c r="D51" s="391" t="s">
        <v>97</v>
      </c>
      <c r="E51" s="392"/>
      <c r="F51" s="66" t="str">
        <f t="shared" si="3"/>
        <v/>
      </c>
      <c r="G51" s="391"/>
      <c r="H51" s="393"/>
    </row>
    <row r="52" spans="1:8" ht="18.95" customHeight="1">
      <c r="A52" s="54">
        <f>入力画面!U40</f>
        <v>19</v>
      </c>
      <c r="B52" s="49" t="str">
        <f t="shared" si="2"/>
        <v/>
      </c>
      <c r="C52" s="50" t="s">
        <v>96</v>
      </c>
      <c r="D52" s="391" t="s">
        <v>97</v>
      </c>
      <c r="E52" s="392"/>
      <c r="F52" s="66" t="str">
        <f t="shared" si="3"/>
        <v/>
      </c>
      <c r="G52" s="391"/>
      <c r="H52" s="393"/>
    </row>
    <row r="53" spans="1:8" ht="18.95" customHeight="1">
      <c r="A53" s="54">
        <f>入力画面!U41</f>
        <v>20</v>
      </c>
      <c r="B53" s="49" t="str">
        <f t="shared" si="2"/>
        <v/>
      </c>
      <c r="C53" s="50" t="s">
        <v>96</v>
      </c>
      <c r="D53" s="391" t="s">
        <v>97</v>
      </c>
      <c r="E53" s="392"/>
      <c r="F53" s="66" t="str">
        <f t="shared" si="3"/>
        <v/>
      </c>
      <c r="G53" s="391"/>
      <c r="H53" s="393"/>
    </row>
    <row r="54" spans="1:8" ht="18.95" customHeight="1">
      <c r="A54" s="54">
        <f>入力画面!U42</f>
        <v>21</v>
      </c>
      <c r="B54" s="49" t="str">
        <f t="shared" si="2"/>
        <v/>
      </c>
      <c r="C54" s="50" t="s">
        <v>96</v>
      </c>
      <c r="D54" s="391" t="s">
        <v>97</v>
      </c>
      <c r="E54" s="392"/>
      <c r="F54" s="66" t="str">
        <f t="shared" si="3"/>
        <v/>
      </c>
      <c r="G54" s="391"/>
      <c r="H54" s="393"/>
    </row>
    <row r="55" spans="1:8" ht="18.95" customHeight="1">
      <c r="A55" s="54">
        <f>入力画面!U43</f>
        <v>22</v>
      </c>
      <c r="B55" s="49" t="str">
        <f t="shared" si="2"/>
        <v/>
      </c>
      <c r="C55" s="50" t="s">
        <v>96</v>
      </c>
      <c r="D55" s="391" t="s">
        <v>97</v>
      </c>
      <c r="E55" s="392"/>
      <c r="F55" s="66" t="str">
        <f t="shared" si="3"/>
        <v/>
      </c>
      <c r="G55" s="391"/>
      <c r="H55" s="393"/>
    </row>
    <row r="56" spans="1:8" ht="18.95" customHeight="1">
      <c r="A56" s="54">
        <f>入力画面!U44</f>
        <v>23</v>
      </c>
      <c r="B56" s="49" t="str">
        <f t="shared" si="2"/>
        <v/>
      </c>
      <c r="C56" s="50" t="s">
        <v>96</v>
      </c>
      <c r="D56" s="391" t="s">
        <v>97</v>
      </c>
      <c r="E56" s="392"/>
      <c r="F56" s="66" t="str">
        <f t="shared" si="3"/>
        <v/>
      </c>
      <c r="G56" s="391"/>
      <c r="H56" s="393"/>
    </row>
    <row r="57" spans="1:8" ht="18.95" customHeight="1">
      <c r="A57" s="54">
        <f>入力画面!U45</f>
        <v>24</v>
      </c>
      <c r="B57" s="49" t="str">
        <f t="shared" si="2"/>
        <v/>
      </c>
      <c r="C57" s="50" t="s">
        <v>96</v>
      </c>
      <c r="D57" s="391" t="s">
        <v>97</v>
      </c>
      <c r="E57" s="392"/>
      <c r="F57" s="66" t="str">
        <f t="shared" si="3"/>
        <v/>
      </c>
      <c r="G57" s="391"/>
      <c r="H57" s="393"/>
    </row>
    <row r="58" spans="1:8" ht="18.95" customHeight="1">
      <c r="A58" s="54">
        <f>入力画面!U46</f>
        <v>25</v>
      </c>
      <c r="B58" s="49" t="str">
        <f t="shared" si="2"/>
        <v/>
      </c>
      <c r="C58" s="50" t="s">
        <v>96</v>
      </c>
      <c r="D58" s="391" t="s">
        <v>97</v>
      </c>
      <c r="E58" s="392"/>
      <c r="F58" s="66" t="str">
        <f t="shared" si="3"/>
        <v/>
      </c>
      <c r="G58" s="391"/>
      <c r="H58" s="393"/>
    </row>
    <row r="59" spans="1:8" ht="18.95" customHeight="1">
      <c r="A59" s="54">
        <f>入力画面!U47</f>
        <v>26</v>
      </c>
      <c r="B59" s="49" t="str">
        <f t="shared" si="2"/>
        <v/>
      </c>
      <c r="C59" s="50" t="s">
        <v>96</v>
      </c>
      <c r="D59" s="391" t="s">
        <v>97</v>
      </c>
      <c r="E59" s="392"/>
      <c r="F59" s="66" t="str">
        <f t="shared" si="3"/>
        <v/>
      </c>
      <c r="G59" s="391"/>
      <c r="H59" s="393"/>
    </row>
    <row r="60" spans="1:8" ht="18.95" customHeight="1">
      <c r="A60" s="54">
        <f>入力画面!U48</f>
        <v>27</v>
      </c>
      <c r="B60" s="49" t="str">
        <f t="shared" si="2"/>
        <v/>
      </c>
      <c r="C60" s="50" t="s">
        <v>96</v>
      </c>
      <c r="D60" s="391" t="s">
        <v>97</v>
      </c>
      <c r="E60" s="392"/>
      <c r="F60" s="66" t="str">
        <f t="shared" si="3"/>
        <v/>
      </c>
      <c r="G60" s="391"/>
      <c r="H60" s="393"/>
    </row>
    <row r="61" spans="1:8" ht="18.95" customHeight="1">
      <c r="A61" s="54">
        <f>入力画面!U49</f>
        <v>28</v>
      </c>
      <c r="B61" s="49" t="str">
        <f t="shared" si="2"/>
        <v/>
      </c>
      <c r="C61" s="50" t="s">
        <v>96</v>
      </c>
      <c r="D61" s="391" t="s">
        <v>97</v>
      </c>
      <c r="E61" s="392"/>
      <c r="F61" s="66" t="str">
        <f t="shared" si="3"/>
        <v/>
      </c>
      <c r="G61" s="391"/>
      <c r="H61" s="393"/>
    </row>
    <row r="62" spans="1:8" ht="18.95" customHeight="1">
      <c r="A62" s="54">
        <f>入力画面!U50</f>
        <v>29</v>
      </c>
      <c r="B62" s="49" t="str">
        <f t="shared" si="2"/>
        <v/>
      </c>
      <c r="C62" s="50" t="s">
        <v>96</v>
      </c>
      <c r="D62" s="391" t="s">
        <v>97</v>
      </c>
      <c r="E62" s="392"/>
      <c r="F62" s="66" t="str">
        <f t="shared" si="3"/>
        <v/>
      </c>
      <c r="G62" s="391"/>
      <c r="H62" s="393"/>
    </row>
    <row r="63" spans="1:8" ht="18.95" customHeight="1">
      <c r="A63" s="54">
        <f>入力画面!U51</f>
        <v>30</v>
      </c>
      <c r="B63" s="49" t="str">
        <f t="shared" si="2"/>
        <v/>
      </c>
      <c r="C63" s="50" t="s">
        <v>96</v>
      </c>
      <c r="D63" s="391" t="s">
        <v>97</v>
      </c>
      <c r="E63" s="392"/>
      <c r="F63" s="66" t="str">
        <f t="shared" si="3"/>
        <v/>
      </c>
      <c r="G63" s="391"/>
      <c r="H63" s="393"/>
    </row>
    <row r="64" spans="1:8" ht="18.95" customHeight="1">
      <c r="A64" s="54">
        <f>入力画面!U52</f>
        <v>31</v>
      </c>
      <c r="B64" s="49" t="str">
        <f t="shared" si="2"/>
        <v/>
      </c>
      <c r="C64" s="50" t="s">
        <v>96</v>
      </c>
      <c r="D64" s="391" t="s">
        <v>97</v>
      </c>
      <c r="E64" s="392"/>
      <c r="F64" s="66" t="str">
        <f t="shared" si="3"/>
        <v/>
      </c>
      <c r="G64" s="391"/>
      <c r="H64" s="393"/>
    </row>
    <row r="65" spans="1:8" ht="18.95" customHeight="1">
      <c r="A65" s="54">
        <f>入力画面!U53</f>
        <v>32</v>
      </c>
      <c r="B65" s="49" t="str">
        <f t="shared" si="2"/>
        <v/>
      </c>
      <c r="C65" s="50" t="s">
        <v>96</v>
      </c>
      <c r="D65" s="391" t="s">
        <v>97</v>
      </c>
      <c r="E65" s="392"/>
      <c r="F65" s="66" t="str">
        <f t="shared" si="3"/>
        <v/>
      </c>
      <c r="G65" s="391"/>
      <c r="H65" s="393"/>
    </row>
    <row r="66" spans="1:8" ht="18.95" customHeight="1">
      <c r="A66" s="54">
        <f>入力画面!U54</f>
        <v>33</v>
      </c>
      <c r="B66" s="49" t="str">
        <f t="shared" si="2"/>
        <v/>
      </c>
      <c r="C66" s="50" t="s">
        <v>96</v>
      </c>
      <c r="D66" s="391" t="s">
        <v>97</v>
      </c>
      <c r="E66" s="392"/>
      <c r="F66" s="66" t="str">
        <f t="shared" si="3"/>
        <v/>
      </c>
      <c r="G66" s="391"/>
      <c r="H66" s="393"/>
    </row>
    <row r="67" spans="1:8" ht="18.95" customHeight="1">
      <c r="A67" s="54">
        <f>入力画面!U55</f>
        <v>34</v>
      </c>
      <c r="B67" s="49" t="str">
        <f t="shared" si="2"/>
        <v/>
      </c>
      <c r="C67" s="50" t="s">
        <v>96</v>
      </c>
      <c r="D67" s="391" t="s">
        <v>97</v>
      </c>
      <c r="E67" s="392"/>
      <c r="F67" s="66" t="str">
        <f t="shared" si="3"/>
        <v/>
      </c>
      <c r="G67" s="391"/>
      <c r="H67" s="393"/>
    </row>
    <row r="68" spans="1:8" ht="18.95" customHeight="1">
      <c r="A68" s="54">
        <f>入力画面!U56</f>
        <v>35</v>
      </c>
      <c r="B68" s="49" t="str">
        <f t="shared" si="2"/>
        <v/>
      </c>
      <c r="C68" s="50" t="s">
        <v>96</v>
      </c>
      <c r="D68" s="391" t="s">
        <v>97</v>
      </c>
      <c r="E68" s="392"/>
      <c r="F68" s="66" t="str">
        <f t="shared" si="3"/>
        <v/>
      </c>
      <c r="G68" s="391"/>
      <c r="H68" s="393"/>
    </row>
    <row r="69" spans="1:8" ht="18.95" customHeight="1">
      <c r="A69" s="54">
        <f>入力画面!U57</f>
        <v>36</v>
      </c>
      <c r="B69" s="49" t="str">
        <f t="shared" si="2"/>
        <v/>
      </c>
      <c r="C69" s="50" t="s">
        <v>96</v>
      </c>
      <c r="D69" s="391" t="s">
        <v>97</v>
      </c>
      <c r="E69" s="392"/>
      <c r="F69" s="66" t="str">
        <f t="shared" si="3"/>
        <v/>
      </c>
      <c r="G69" s="391"/>
      <c r="H69" s="393"/>
    </row>
    <row r="70" spans="1:8" ht="18.95" customHeight="1">
      <c r="A70" s="54">
        <f>入力画面!U58</f>
        <v>37</v>
      </c>
      <c r="B70" s="49" t="str">
        <f t="shared" si="2"/>
        <v/>
      </c>
      <c r="C70" s="50" t="s">
        <v>96</v>
      </c>
      <c r="D70" s="391" t="s">
        <v>97</v>
      </c>
      <c r="E70" s="392"/>
      <c r="F70" s="66" t="str">
        <f t="shared" si="3"/>
        <v/>
      </c>
      <c r="G70" s="391"/>
      <c r="H70" s="393"/>
    </row>
    <row r="71" spans="1:8" ht="18.95" customHeight="1">
      <c r="A71" s="54">
        <f>入力画面!U59</f>
        <v>38</v>
      </c>
      <c r="B71" s="49" t="str">
        <f t="shared" si="2"/>
        <v/>
      </c>
      <c r="C71" s="50" t="s">
        <v>96</v>
      </c>
      <c r="D71" s="391" t="s">
        <v>97</v>
      </c>
      <c r="E71" s="392"/>
      <c r="F71" s="66" t="str">
        <f t="shared" si="3"/>
        <v/>
      </c>
      <c r="G71" s="391"/>
      <c r="H71" s="393"/>
    </row>
    <row r="72" spans="1:8" ht="18.95" customHeight="1">
      <c r="A72" s="54">
        <f>入力画面!U60</f>
        <v>39</v>
      </c>
      <c r="B72" s="49" t="str">
        <f t="shared" si="2"/>
        <v/>
      </c>
      <c r="C72" s="50" t="s">
        <v>96</v>
      </c>
      <c r="D72" s="391" t="s">
        <v>97</v>
      </c>
      <c r="E72" s="392"/>
      <c r="F72" s="66" t="str">
        <f t="shared" si="3"/>
        <v/>
      </c>
      <c r="G72" s="391"/>
      <c r="H72" s="393"/>
    </row>
    <row r="73" spans="1:8" ht="18.95" customHeight="1">
      <c r="A73" s="54">
        <f>入力画面!U61</f>
        <v>40</v>
      </c>
      <c r="B73" s="49" t="str">
        <f t="shared" si="2"/>
        <v/>
      </c>
      <c r="C73" s="50" t="s">
        <v>96</v>
      </c>
      <c r="D73" s="391" t="s">
        <v>97</v>
      </c>
      <c r="E73" s="392"/>
      <c r="F73" s="66" t="str">
        <f t="shared" si="3"/>
        <v/>
      </c>
      <c r="G73" s="391"/>
      <c r="H73" s="393"/>
    </row>
    <row r="74" spans="1:8" ht="18.95" customHeight="1">
      <c r="A74" s="54">
        <f>入力画面!U62</f>
        <v>41</v>
      </c>
      <c r="B74" s="49" t="str">
        <f t="shared" si="2"/>
        <v/>
      </c>
      <c r="C74" s="50" t="s">
        <v>96</v>
      </c>
      <c r="D74" s="391" t="s">
        <v>97</v>
      </c>
      <c r="E74" s="392"/>
      <c r="F74" s="66" t="str">
        <f t="shared" si="3"/>
        <v/>
      </c>
      <c r="G74" s="391"/>
      <c r="H74" s="393"/>
    </row>
    <row r="75" spans="1:8" ht="18.95" customHeight="1">
      <c r="A75" s="54">
        <f>入力画面!U63</f>
        <v>42</v>
      </c>
      <c r="B75" s="49" t="str">
        <f t="shared" si="2"/>
        <v/>
      </c>
      <c r="C75" s="50" t="s">
        <v>96</v>
      </c>
      <c r="D75" s="391" t="s">
        <v>97</v>
      </c>
      <c r="E75" s="392"/>
      <c r="F75" s="66" t="str">
        <f t="shared" si="3"/>
        <v/>
      </c>
      <c r="G75" s="391"/>
      <c r="H75" s="393"/>
    </row>
    <row r="76" spans="1:8" ht="18.95" customHeight="1">
      <c r="A76" s="54">
        <f>入力画面!U64</f>
        <v>43</v>
      </c>
      <c r="B76" s="49" t="str">
        <f t="shared" si="2"/>
        <v/>
      </c>
      <c r="C76" s="50" t="s">
        <v>96</v>
      </c>
      <c r="D76" s="391" t="s">
        <v>97</v>
      </c>
      <c r="E76" s="392"/>
      <c r="F76" s="66" t="str">
        <f t="shared" si="3"/>
        <v/>
      </c>
      <c r="G76" s="391"/>
      <c r="H76" s="393"/>
    </row>
    <row r="77" spans="1:8" ht="18.95" customHeight="1">
      <c r="A77" s="54">
        <f>入力画面!U65</f>
        <v>44</v>
      </c>
      <c r="B77" s="49" t="str">
        <f t="shared" si="2"/>
        <v/>
      </c>
      <c r="C77" s="50" t="s">
        <v>96</v>
      </c>
      <c r="D77" s="391" t="s">
        <v>97</v>
      </c>
      <c r="E77" s="392"/>
      <c r="F77" s="66" t="str">
        <f t="shared" si="3"/>
        <v/>
      </c>
      <c r="G77" s="391"/>
      <c r="H77" s="393"/>
    </row>
    <row r="78" spans="1:8" ht="18.95" customHeight="1">
      <c r="A78" s="54">
        <f>入力画面!U66</f>
        <v>45</v>
      </c>
      <c r="B78" s="49" t="str">
        <f t="shared" si="2"/>
        <v/>
      </c>
      <c r="C78" s="50" t="s">
        <v>96</v>
      </c>
      <c r="D78" s="391" t="s">
        <v>97</v>
      </c>
      <c r="E78" s="392"/>
      <c r="F78" s="66" t="str">
        <f t="shared" si="3"/>
        <v/>
      </c>
      <c r="G78" s="391"/>
      <c r="H78" s="393"/>
    </row>
    <row r="79" spans="1:8" ht="18.95" customHeight="1">
      <c r="A79" s="54">
        <f>入力画面!U67</f>
        <v>46</v>
      </c>
      <c r="B79" s="49" t="str">
        <f t="shared" si="2"/>
        <v/>
      </c>
      <c r="C79" s="50" t="s">
        <v>96</v>
      </c>
      <c r="D79" s="391" t="s">
        <v>97</v>
      </c>
      <c r="E79" s="392"/>
      <c r="F79" s="66" t="str">
        <f t="shared" si="3"/>
        <v/>
      </c>
      <c r="G79" s="391"/>
      <c r="H79" s="393"/>
    </row>
    <row r="80" spans="1:8" ht="18.95" customHeight="1">
      <c r="A80" s="54">
        <f>入力画面!U68</f>
        <v>47</v>
      </c>
      <c r="B80" s="49" t="str">
        <f t="shared" si="2"/>
        <v/>
      </c>
      <c r="C80" s="50" t="s">
        <v>96</v>
      </c>
      <c r="D80" s="391" t="s">
        <v>97</v>
      </c>
      <c r="E80" s="392"/>
      <c r="F80" s="66" t="str">
        <f t="shared" si="3"/>
        <v/>
      </c>
      <c r="G80" s="391"/>
      <c r="H80" s="393"/>
    </row>
    <row r="81" spans="1:8" ht="18.95" customHeight="1">
      <c r="A81" s="54">
        <f>入力画面!U69</f>
        <v>48</v>
      </c>
      <c r="B81" s="49" t="str">
        <f t="shared" si="2"/>
        <v/>
      </c>
      <c r="C81" s="50" t="s">
        <v>96</v>
      </c>
      <c r="D81" s="391" t="s">
        <v>97</v>
      </c>
      <c r="E81" s="392"/>
      <c r="F81" s="66" t="str">
        <f t="shared" si="3"/>
        <v/>
      </c>
      <c r="G81" s="391"/>
      <c r="H81" s="393"/>
    </row>
    <row r="82" spans="1:8" ht="18.95" customHeight="1">
      <c r="A82" s="54">
        <f>入力画面!U70</f>
        <v>49</v>
      </c>
      <c r="B82" s="49" t="str">
        <f t="shared" si="2"/>
        <v/>
      </c>
      <c r="C82" s="50" t="s">
        <v>96</v>
      </c>
      <c r="D82" s="391" t="s">
        <v>97</v>
      </c>
      <c r="E82" s="392"/>
      <c r="F82" s="66" t="str">
        <f t="shared" si="3"/>
        <v/>
      </c>
      <c r="G82" s="391"/>
      <c r="H82" s="393"/>
    </row>
    <row r="83" spans="1:8" ht="18.95" customHeight="1">
      <c r="A83" s="54">
        <f>入力画面!U71</f>
        <v>50</v>
      </c>
      <c r="B83" s="49" t="str">
        <f t="shared" si="2"/>
        <v/>
      </c>
      <c r="C83" s="50" t="s">
        <v>96</v>
      </c>
      <c r="D83" s="391" t="s">
        <v>97</v>
      </c>
      <c r="E83" s="392"/>
      <c r="F83" s="66" t="str">
        <f t="shared" si="3"/>
        <v/>
      </c>
      <c r="G83" s="391"/>
      <c r="H83" s="393"/>
    </row>
    <row r="84" spans="1:8" ht="18.95" customHeight="1">
      <c r="A84" s="54">
        <f>入力画面!U72</f>
        <v>51</v>
      </c>
      <c r="B84" s="49" t="str">
        <f t="shared" si="2"/>
        <v/>
      </c>
      <c r="C84" s="50" t="s">
        <v>96</v>
      </c>
      <c r="D84" s="391" t="s">
        <v>97</v>
      </c>
      <c r="E84" s="392"/>
      <c r="F84" s="66" t="str">
        <f t="shared" si="3"/>
        <v/>
      </c>
      <c r="G84" s="391"/>
      <c r="H84" s="393"/>
    </row>
    <row r="85" spans="1:8" ht="18.95" customHeight="1">
      <c r="A85" s="54">
        <f>入力画面!U73</f>
        <v>52</v>
      </c>
      <c r="B85" s="49" t="str">
        <f t="shared" si="2"/>
        <v/>
      </c>
      <c r="C85" s="50" t="s">
        <v>96</v>
      </c>
      <c r="D85" s="391" t="s">
        <v>97</v>
      </c>
      <c r="E85" s="392"/>
      <c r="F85" s="66" t="str">
        <f t="shared" si="3"/>
        <v/>
      </c>
      <c r="G85" s="391"/>
      <c r="H85" s="393"/>
    </row>
    <row r="86" spans="1:8" ht="18.95" customHeight="1">
      <c r="A86" s="54">
        <f>入力画面!U74</f>
        <v>53</v>
      </c>
      <c r="B86" s="49" t="str">
        <f t="shared" si="2"/>
        <v/>
      </c>
      <c r="C86" s="50" t="s">
        <v>96</v>
      </c>
      <c r="D86" s="391" t="s">
        <v>97</v>
      </c>
      <c r="E86" s="392"/>
      <c r="F86" s="66" t="str">
        <f t="shared" si="3"/>
        <v/>
      </c>
      <c r="G86" s="391"/>
      <c r="H86" s="393"/>
    </row>
    <row r="87" spans="1:8" ht="18.95" customHeight="1">
      <c r="A87" s="54">
        <f>入力画面!U75</f>
        <v>54</v>
      </c>
      <c r="B87" s="49" t="str">
        <f t="shared" si="2"/>
        <v/>
      </c>
      <c r="C87" s="50" t="s">
        <v>96</v>
      </c>
      <c r="D87" s="391" t="s">
        <v>97</v>
      </c>
      <c r="E87" s="392"/>
      <c r="F87" s="66" t="str">
        <f t="shared" si="3"/>
        <v/>
      </c>
      <c r="G87" s="391"/>
      <c r="H87" s="393"/>
    </row>
    <row r="88" spans="1:8" ht="18.95" customHeight="1">
      <c r="A88" s="54">
        <f>入力画面!U76</f>
        <v>55</v>
      </c>
      <c r="B88" s="49" t="str">
        <f t="shared" si="2"/>
        <v/>
      </c>
      <c r="C88" s="50" t="s">
        <v>96</v>
      </c>
      <c r="D88" s="391" t="s">
        <v>97</v>
      </c>
      <c r="E88" s="392"/>
      <c r="F88" s="66" t="str">
        <f t="shared" si="3"/>
        <v/>
      </c>
      <c r="G88" s="391"/>
      <c r="H88" s="393"/>
    </row>
    <row r="89" spans="1:8" ht="18.95" customHeight="1">
      <c r="A89" s="54">
        <f>入力画面!U77</f>
        <v>56</v>
      </c>
      <c r="B89" s="49" t="str">
        <f t="shared" si="2"/>
        <v/>
      </c>
      <c r="C89" s="50" t="s">
        <v>96</v>
      </c>
      <c r="D89" s="391" t="s">
        <v>97</v>
      </c>
      <c r="E89" s="392"/>
      <c r="F89" s="66" t="str">
        <f t="shared" si="3"/>
        <v/>
      </c>
      <c r="G89" s="391"/>
      <c r="H89" s="393"/>
    </row>
    <row r="90" spans="1:8" ht="18.95" customHeight="1">
      <c r="A90" s="54">
        <f>入力画面!U78</f>
        <v>57</v>
      </c>
      <c r="B90" s="49" t="str">
        <f t="shared" si="2"/>
        <v/>
      </c>
      <c r="C90" s="50" t="s">
        <v>96</v>
      </c>
      <c r="D90" s="391" t="s">
        <v>97</v>
      </c>
      <c r="E90" s="392"/>
      <c r="F90" s="66" t="str">
        <f t="shared" si="3"/>
        <v/>
      </c>
      <c r="G90" s="391"/>
      <c r="H90" s="393"/>
    </row>
    <row r="91" spans="1:8" ht="18.95" customHeight="1">
      <c r="A91" s="54">
        <f>入力画面!U79</f>
        <v>58</v>
      </c>
      <c r="B91" s="49" t="str">
        <f t="shared" si="2"/>
        <v/>
      </c>
      <c r="C91" s="50" t="s">
        <v>96</v>
      </c>
      <c r="D91" s="391" t="s">
        <v>97</v>
      </c>
      <c r="E91" s="392"/>
      <c r="F91" s="66" t="str">
        <f t="shared" si="3"/>
        <v/>
      </c>
      <c r="G91" s="391"/>
      <c r="H91" s="393"/>
    </row>
    <row r="92" spans="1:8" ht="18.95" customHeight="1">
      <c r="A92" s="54">
        <f>入力画面!U80</f>
        <v>59</v>
      </c>
      <c r="B92" s="49" t="str">
        <f t="shared" si="2"/>
        <v/>
      </c>
      <c r="C92" s="50" t="s">
        <v>96</v>
      </c>
      <c r="D92" s="391" t="s">
        <v>97</v>
      </c>
      <c r="E92" s="392"/>
      <c r="F92" s="66" t="str">
        <f t="shared" si="3"/>
        <v/>
      </c>
      <c r="G92" s="391"/>
      <c r="H92" s="393"/>
    </row>
    <row r="93" spans="1:8" ht="18.95" customHeight="1">
      <c r="A93" s="54">
        <f>入力画面!U81</f>
        <v>60</v>
      </c>
      <c r="B93" s="49" t="str">
        <f t="shared" si="2"/>
        <v/>
      </c>
      <c r="C93" s="50" t="s">
        <v>96</v>
      </c>
      <c r="D93" s="391" t="s">
        <v>97</v>
      </c>
      <c r="E93" s="392"/>
      <c r="F93" s="66" t="str">
        <f t="shared" si="3"/>
        <v/>
      </c>
      <c r="G93" s="391"/>
      <c r="H93" s="393"/>
    </row>
    <row r="94" spans="1:8" ht="18.95" customHeight="1">
      <c r="A94" s="54">
        <f>入力画面!U82</f>
        <v>61</v>
      </c>
      <c r="B94" s="49" t="str">
        <f t="shared" si="2"/>
        <v/>
      </c>
      <c r="C94" s="50" t="s">
        <v>96</v>
      </c>
      <c r="D94" s="391" t="s">
        <v>97</v>
      </c>
      <c r="E94" s="392"/>
      <c r="F94" s="66" t="str">
        <f t="shared" si="3"/>
        <v/>
      </c>
      <c r="G94" s="391"/>
      <c r="H94" s="393"/>
    </row>
    <row r="95" spans="1:8" ht="18.95" customHeight="1">
      <c r="A95" s="54">
        <f>入力画面!U83</f>
        <v>62</v>
      </c>
      <c r="B95" s="49" t="str">
        <f t="shared" si="2"/>
        <v/>
      </c>
      <c r="C95" s="50" t="s">
        <v>96</v>
      </c>
      <c r="D95" s="391" t="s">
        <v>97</v>
      </c>
      <c r="E95" s="392"/>
      <c r="F95" s="66" t="str">
        <f t="shared" si="3"/>
        <v/>
      </c>
      <c r="G95" s="391"/>
      <c r="H95" s="393"/>
    </row>
    <row r="96" spans="1:8" ht="18.95" customHeight="1">
      <c r="A96" s="54">
        <f>入力画面!U84</f>
        <v>63</v>
      </c>
      <c r="B96" s="49" t="str">
        <f t="shared" si="2"/>
        <v/>
      </c>
      <c r="C96" s="50" t="s">
        <v>96</v>
      </c>
      <c r="D96" s="391" t="s">
        <v>97</v>
      </c>
      <c r="E96" s="392"/>
      <c r="F96" s="66" t="str">
        <f t="shared" si="3"/>
        <v/>
      </c>
      <c r="G96" s="391"/>
      <c r="H96" s="393"/>
    </row>
    <row r="97" spans="1:8" ht="18.95" customHeight="1">
      <c r="A97" s="54">
        <f>入力画面!U85</f>
        <v>64</v>
      </c>
      <c r="B97" s="49" t="str">
        <f t="shared" si="2"/>
        <v/>
      </c>
      <c r="C97" s="50" t="s">
        <v>96</v>
      </c>
      <c r="D97" s="391" t="s">
        <v>97</v>
      </c>
      <c r="E97" s="392"/>
      <c r="F97" s="66" t="str">
        <f t="shared" si="3"/>
        <v/>
      </c>
      <c r="G97" s="391"/>
      <c r="H97" s="393"/>
    </row>
    <row r="98" spans="1:8" ht="18.95" customHeight="1">
      <c r="A98" s="54">
        <f>入力画面!U86</f>
        <v>65</v>
      </c>
      <c r="B98" s="49" t="str">
        <f t="shared" ref="B98:B161" si="4">IFERROR(VLOOKUP(A98,buin,2,0),"")&amp;""</f>
        <v/>
      </c>
      <c r="C98" s="50" t="s">
        <v>96</v>
      </c>
      <c r="D98" s="391" t="s">
        <v>97</v>
      </c>
      <c r="E98" s="392"/>
      <c r="F98" s="66" t="str">
        <f t="shared" ref="F98:F161" si="5">IFERROR(VLOOKUP(A98,buin,3,0),"")&amp;""</f>
        <v/>
      </c>
      <c r="G98" s="391"/>
      <c r="H98" s="393"/>
    </row>
    <row r="99" spans="1:8" ht="18.95" customHeight="1">
      <c r="A99" s="54">
        <f>入力画面!U87</f>
        <v>66</v>
      </c>
      <c r="B99" s="49" t="str">
        <f t="shared" si="4"/>
        <v/>
      </c>
      <c r="C99" s="50" t="s">
        <v>96</v>
      </c>
      <c r="D99" s="391" t="s">
        <v>97</v>
      </c>
      <c r="E99" s="392"/>
      <c r="F99" s="66" t="str">
        <f t="shared" si="5"/>
        <v/>
      </c>
      <c r="G99" s="391"/>
      <c r="H99" s="393"/>
    </row>
    <row r="100" spans="1:8" ht="18.95" customHeight="1">
      <c r="A100" s="54">
        <f>入力画面!U88</f>
        <v>67</v>
      </c>
      <c r="B100" s="49" t="str">
        <f t="shared" si="4"/>
        <v/>
      </c>
      <c r="C100" s="50" t="s">
        <v>96</v>
      </c>
      <c r="D100" s="391" t="s">
        <v>97</v>
      </c>
      <c r="E100" s="392"/>
      <c r="F100" s="66" t="str">
        <f t="shared" si="5"/>
        <v/>
      </c>
      <c r="G100" s="391"/>
      <c r="H100" s="393"/>
    </row>
    <row r="101" spans="1:8" ht="18.95" customHeight="1">
      <c r="A101" s="54">
        <f>入力画面!U89</f>
        <v>68</v>
      </c>
      <c r="B101" s="49" t="str">
        <f t="shared" si="4"/>
        <v/>
      </c>
      <c r="C101" s="50" t="s">
        <v>96</v>
      </c>
      <c r="D101" s="391" t="s">
        <v>97</v>
      </c>
      <c r="E101" s="392"/>
      <c r="F101" s="66" t="str">
        <f t="shared" si="5"/>
        <v/>
      </c>
      <c r="G101" s="391"/>
      <c r="H101" s="393"/>
    </row>
    <row r="102" spans="1:8" ht="18.95" customHeight="1">
      <c r="A102" s="54">
        <f>入力画面!U90</f>
        <v>69</v>
      </c>
      <c r="B102" s="49" t="str">
        <f t="shared" si="4"/>
        <v/>
      </c>
      <c r="C102" s="50" t="s">
        <v>96</v>
      </c>
      <c r="D102" s="391" t="s">
        <v>97</v>
      </c>
      <c r="E102" s="392"/>
      <c r="F102" s="66" t="str">
        <f t="shared" si="5"/>
        <v/>
      </c>
      <c r="G102" s="391"/>
      <c r="H102" s="393"/>
    </row>
    <row r="103" spans="1:8" ht="18.95" customHeight="1">
      <c r="A103" s="54">
        <f>入力画面!U91</f>
        <v>70</v>
      </c>
      <c r="B103" s="49" t="str">
        <f t="shared" si="4"/>
        <v/>
      </c>
      <c r="C103" s="50" t="s">
        <v>96</v>
      </c>
      <c r="D103" s="391" t="s">
        <v>97</v>
      </c>
      <c r="E103" s="392"/>
      <c r="F103" s="66" t="str">
        <f t="shared" si="5"/>
        <v/>
      </c>
      <c r="G103" s="391"/>
      <c r="H103" s="393"/>
    </row>
    <row r="104" spans="1:8" ht="18.95" customHeight="1">
      <c r="A104" s="54">
        <f>入力画面!U92</f>
        <v>71</v>
      </c>
      <c r="B104" s="49" t="str">
        <f t="shared" si="4"/>
        <v/>
      </c>
      <c r="C104" s="50" t="s">
        <v>96</v>
      </c>
      <c r="D104" s="391" t="s">
        <v>97</v>
      </c>
      <c r="E104" s="392"/>
      <c r="F104" s="66" t="str">
        <f t="shared" si="5"/>
        <v/>
      </c>
      <c r="G104" s="391"/>
      <c r="H104" s="393"/>
    </row>
    <row r="105" spans="1:8" ht="18.95" customHeight="1">
      <c r="A105" s="54">
        <f>入力画面!U93</f>
        <v>72</v>
      </c>
      <c r="B105" s="49" t="str">
        <f t="shared" si="4"/>
        <v/>
      </c>
      <c r="C105" s="50" t="s">
        <v>96</v>
      </c>
      <c r="D105" s="391" t="s">
        <v>97</v>
      </c>
      <c r="E105" s="392"/>
      <c r="F105" s="66" t="str">
        <f t="shared" si="5"/>
        <v/>
      </c>
      <c r="G105" s="391"/>
      <c r="H105" s="393"/>
    </row>
    <row r="106" spans="1:8" ht="18.95" customHeight="1">
      <c r="A106" s="54">
        <f>入力画面!U94</f>
        <v>73</v>
      </c>
      <c r="B106" s="49" t="str">
        <f t="shared" si="4"/>
        <v/>
      </c>
      <c r="C106" s="50" t="s">
        <v>96</v>
      </c>
      <c r="D106" s="391" t="s">
        <v>97</v>
      </c>
      <c r="E106" s="392"/>
      <c r="F106" s="66" t="str">
        <f t="shared" si="5"/>
        <v/>
      </c>
      <c r="G106" s="391"/>
      <c r="H106" s="393"/>
    </row>
    <row r="107" spans="1:8" ht="18.95" customHeight="1">
      <c r="A107" s="54">
        <f>入力画面!U95</f>
        <v>74</v>
      </c>
      <c r="B107" s="49" t="str">
        <f t="shared" si="4"/>
        <v/>
      </c>
      <c r="C107" s="50" t="s">
        <v>96</v>
      </c>
      <c r="D107" s="391" t="s">
        <v>97</v>
      </c>
      <c r="E107" s="392"/>
      <c r="F107" s="66" t="str">
        <f t="shared" si="5"/>
        <v/>
      </c>
      <c r="G107" s="391"/>
      <c r="H107" s="393"/>
    </row>
    <row r="108" spans="1:8" ht="18.95" customHeight="1">
      <c r="A108" s="54">
        <f>入力画面!U96</f>
        <v>75</v>
      </c>
      <c r="B108" s="49" t="str">
        <f t="shared" si="4"/>
        <v/>
      </c>
      <c r="C108" s="50" t="s">
        <v>96</v>
      </c>
      <c r="D108" s="391" t="s">
        <v>97</v>
      </c>
      <c r="E108" s="392"/>
      <c r="F108" s="66" t="str">
        <f t="shared" si="5"/>
        <v/>
      </c>
      <c r="G108" s="391"/>
      <c r="H108" s="393"/>
    </row>
    <row r="109" spans="1:8" ht="18.95" customHeight="1">
      <c r="A109" s="54">
        <f>入力画面!U97</f>
        <v>76</v>
      </c>
      <c r="B109" s="49" t="str">
        <f t="shared" si="4"/>
        <v/>
      </c>
      <c r="C109" s="50" t="s">
        <v>96</v>
      </c>
      <c r="D109" s="391" t="s">
        <v>97</v>
      </c>
      <c r="E109" s="392"/>
      <c r="F109" s="66" t="str">
        <f t="shared" si="5"/>
        <v/>
      </c>
      <c r="G109" s="391"/>
      <c r="H109" s="393"/>
    </row>
    <row r="110" spans="1:8" ht="18.95" customHeight="1">
      <c r="A110" s="54">
        <f>入力画面!U98</f>
        <v>77</v>
      </c>
      <c r="B110" s="49" t="str">
        <f t="shared" si="4"/>
        <v/>
      </c>
      <c r="C110" s="50" t="s">
        <v>96</v>
      </c>
      <c r="D110" s="391" t="s">
        <v>97</v>
      </c>
      <c r="E110" s="392"/>
      <c r="F110" s="66" t="str">
        <f t="shared" si="5"/>
        <v/>
      </c>
      <c r="G110" s="391"/>
      <c r="H110" s="393"/>
    </row>
    <row r="111" spans="1:8" ht="18.95" customHeight="1">
      <c r="A111" s="54">
        <f>入力画面!U99</f>
        <v>78</v>
      </c>
      <c r="B111" s="49" t="str">
        <f t="shared" si="4"/>
        <v/>
      </c>
      <c r="C111" s="50" t="s">
        <v>96</v>
      </c>
      <c r="D111" s="391" t="s">
        <v>97</v>
      </c>
      <c r="E111" s="392"/>
      <c r="F111" s="66" t="str">
        <f t="shared" si="5"/>
        <v/>
      </c>
      <c r="G111" s="391"/>
      <c r="H111" s="393"/>
    </row>
    <row r="112" spans="1:8" ht="18.95" customHeight="1">
      <c r="A112" s="54">
        <f>入力画面!U100</f>
        <v>79</v>
      </c>
      <c r="B112" s="49" t="str">
        <f t="shared" si="4"/>
        <v/>
      </c>
      <c r="C112" s="50" t="s">
        <v>96</v>
      </c>
      <c r="D112" s="391" t="s">
        <v>97</v>
      </c>
      <c r="E112" s="392"/>
      <c r="F112" s="66" t="str">
        <f t="shared" si="5"/>
        <v/>
      </c>
      <c r="G112" s="391"/>
      <c r="H112" s="393"/>
    </row>
    <row r="113" spans="1:8" ht="18.95" customHeight="1">
      <c r="A113" s="54">
        <f>入力画面!U101</f>
        <v>80</v>
      </c>
      <c r="B113" s="49" t="str">
        <f t="shared" si="4"/>
        <v/>
      </c>
      <c r="C113" s="50" t="s">
        <v>96</v>
      </c>
      <c r="D113" s="391" t="s">
        <v>97</v>
      </c>
      <c r="E113" s="392"/>
      <c r="F113" s="66" t="str">
        <f t="shared" si="5"/>
        <v/>
      </c>
      <c r="G113" s="391"/>
      <c r="H113" s="393"/>
    </row>
    <row r="114" spans="1:8" ht="18.95" customHeight="1">
      <c r="A114" s="54">
        <f>入力画面!U102</f>
        <v>81</v>
      </c>
      <c r="B114" s="49" t="str">
        <f t="shared" si="4"/>
        <v/>
      </c>
      <c r="C114" s="50" t="s">
        <v>96</v>
      </c>
      <c r="D114" s="391" t="s">
        <v>97</v>
      </c>
      <c r="E114" s="392"/>
      <c r="F114" s="66" t="str">
        <f t="shared" si="5"/>
        <v/>
      </c>
      <c r="G114" s="391"/>
      <c r="H114" s="393"/>
    </row>
    <row r="115" spans="1:8" ht="18.95" customHeight="1">
      <c r="A115" s="54">
        <f>入力画面!U103</f>
        <v>82</v>
      </c>
      <c r="B115" s="49" t="str">
        <f t="shared" si="4"/>
        <v/>
      </c>
      <c r="C115" s="50" t="s">
        <v>96</v>
      </c>
      <c r="D115" s="391" t="s">
        <v>97</v>
      </c>
      <c r="E115" s="392"/>
      <c r="F115" s="66" t="str">
        <f t="shared" si="5"/>
        <v/>
      </c>
      <c r="G115" s="391"/>
      <c r="H115" s="393"/>
    </row>
    <row r="116" spans="1:8" ht="18.95" customHeight="1">
      <c r="A116" s="54">
        <f>入力画面!U104</f>
        <v>83</v>
      </c>
      <c r="B116" s="49" t="str">
        <f t="shared" si="4"/>
        <v/>
      </c>
      <c r="C116" s="50" t="s">
        <v>96</v>
      </c>
      <c r="D116" s="391" t="s">
        <v>97</v>
      </c>
      <c r="E116" s="392"/>
      <c r="F116" s="66" t="str">
        <f t="shared" si="5"/>
        <v/>
      </c>
      <c r="G116" s="391"/>
      <c r="H116" s="393"/>
    </row>
    <row r="117" spans="1:8" ht="18.95" customHeight="1">
      <c r="A117" s="54">
        <f>入力画面!U105</f>
        <v>84</v>
      </c>
      <c r="B117" s="49" t="str">
        <f t="shared" si="4"/>
        <v/>
      </c>
      <c r="C117" s="50" t="s">
        <v>96</v>
      </c>
      <c r="D117" s="391" t="s">
        <v>97</v>
      </c>
      <c r="E117" s="392"/>
      <c r="F117" s="66" t="str">
        <f t="shared" si="5"/>
        <v/>
      </c>
      <c r="G117" s="391"/>
      <c r="H117" s="393"/>
    </row>
    <row r="118" spans="1:8" ht="18.95" customHeight="1">
      <c r="A118" s="54">
        <f>入力画面!U106</f>
        <v>85</v>
      </c>
      <c r="B118" s="49" t="str">
        <f t="shared" si="4"/>
        <v/>
      </c>
      <c r="C118" s="50" t="s">
        <v>96</v>
      </c>
      <c r="D118" s="391" t="s">
        <v>97</v>
      </c>
      <c r="E118" s="392"/>
      <c r="F118" s="66" t="str">
        <f t="shared" si="5"/>
        <v/>
      </c>
      <c r="G118" s="391"/>
      <c r="H118" s="393"/>
    </row>
    <row r="119" spans="1:8" ht="18.95" customHeight="1">
      <c r="A119" s="54">
        <f>入力画面!U107</f>
        <v>86</v>
      </c>
      <c r="B119" s="49" t="str">
        <f t="shared" si="4"/>
        <v/>
      </c>
      <c r="C119" s="50" t="s">
        <v>96</v>
      </c>
      <c r="D119" s="391" t="s">
        <v>97</v>
      </c>
      <c r="E119" s="392"/>
      <c r="F119" s="66" t="str">
        <f t="shared" si="5"/>
        <v/>
      </c>
      <c r="G119" s="391"/>
      <c r="H119" s="393"/>
    </row>
    <row r="120" spans="1:8" ht="18.95" customHeight="1">
      <c r="A120" s="54">
        <f>入力画面!U108</f>
        <v>87</v>
      </c>
      <c r="B120" s="49" t="str">
        <f t="shared" si="4"/>
        <v/>
      </c>
      <c r="C120" s="50" t="s">
        <v>96</v>
      </c>
      <c r="D120" s="391" t="s">
        <v>97</v>
      </c>
      <c r="E120" s="392"/>
      <c r="F120" s="66" t="str">
        <f t="shared" si="5"/>
        <v/>
      </c>
      <c r="G120" s="391"/>
      <c r="H120" s="393"/>
    </row>
    <row r="121" spans="1:8" ht="18.95" customHeight="1">
      <c r="A121" s="54">
        <f>入力画面!U109</f>
        <v>88</v>
      </c>
      <c r="B121" s="49" t="str">
        <f t="shared" si="4"/>
        <v/>
      </c>
      <c r="C121" s="50" t="s">
        <v>96</v>
      </c>
      <c r="D121" s="391" t="s">
        <v>97</v>
      </c>
      <c r="E121" s="392"/>
      <c r="F121" s="66" t="str">
        <f t="shared" si="5"/>
        <v/>
      </c>
      <c r="G121" s="391"/>
      <c r="H121" s="393"/>
    </row>
    <row r="122" spans="1:8" ht="18.95" customHeight="1">
      <c r="A122" s="54">
        <f>入力画面!U110</f>
        <v>89</v>
      </c>
      <c r="B122" s="49" t="str">
        <f t="shared" si="4"/>
        <v/>
      </c>
      <c r="C122" s="50" t="s">
        <v>96</v>
      </c>
      <c r="D122" s="391" t="s">
        <v>97</v>
      </c>
      <c r="E122" s="392"/>
      <c r="F122" s="66" t="str">
        <f t="shared" si="5"/>
        <v/>
      </c>
      <c r="G122" s="391"/>
      <c r="H122" s="393"/>
    </row>
    <row r="123" spans="1:8" ht="18.95" customHeight="1">
      <c r="A123" s="54">
        <f>入力画面!U111</f>
        <v>90</v>
      </c>
      <c r="B123" s="49" t="str">
        <f t="shared" si="4"/>
        <v/>
      </c>
      <c r="C123" s="50" t="s">
        <v>96</v>
      </c>
      <c r="D123" s="391" t="s">
        <v>97</v>
      </c>
      <c r="E123" s="392"/>
      <c r="F123" s="66" t="str">
        <f t="shared" si="5"/>
        <v/>
      </c>
      <c r="G123" s="391"/>
      <c r="H123" s="393"/>
    </row>
    <row r="124" spans="1:8" ht="18.95" customHeight="1">
      <c r="A124" s="54">
        <f>入力画面!U112</f>
        <v>91</v>
      </c>
      <c r="B124" s="49" t="str">
        <f t="shared" si="4"/>
        <v/>
      </c>
      <c r="C124" s="50" t="s">
        <v>96</v>
      </c>
      <c r="D124" s="391" t="s">
        <v>97</v>
      </c>
      <c r="E124" s="392"/>
      <c r="F124" s="66" t="str">
        <f t="shared" si="5"/>
        <v/>
      </c>
      <c r="G124" s="391"/>
      <c r="H124" s="393"/>
    </row>
    <row r="125" spans="1:8" ht="18.95" customHeight="1">
      <c r="A125" s="54">
        <f>入力画面!U113</f>
        <v>92</v>
      </c>
      <c r="B125" s="49" t="str">
        <f t="shared" si="4"/>
        <v/>
      </c>
      <c r="C125" s="50" t="s">
        <v>96</v>
      </c>
      <c r="D125" s="391" t="s">
        <v>97</v>
      </c>
      <c r="E125" s="392"/>
      <c r="F125" s="66" t="str">
        <f t="shared" si="5"/>
        <v/>
      </c>
      <c r="G125" s="391"/>
      <c r="H125" s="393"/>
    </row>
    <row r="126" spans="1:8" ht="18.95" customHeight="1">
      <c r="A126" s="54">
        <f>入力画面!U114</f>
        <v>93</v>
      </c>
      <c r="B126" s="49" t="str">
        <f t="shared" si="4"/>
        <v/>
      </c>
      <c r="C126" s="50" t="s">
        <v>96</v>
      </c>
      <c r="D126" s="391" t="s">
        <v>97</v>
      </c>
      <c r="E126" s="392"/>
      <c r="F126" s="66" t="str">
        <f t="shared" si="5"/>
        <v/>
      </c>
      <c r="G126" s="391"/>
      <c r="H126" s="393"/>
    </row>
    <row r="127" spans="1:8" ht="18.95" customHeight="1">
      <c r="A127" s="54">
        <f>入力画面!U115</f>
        <v>94</v>
      </c>
      <c r="B127" s="49" t="str">
        <f t="shared" si="4"/>
        <v/>
      </c>
      <c r="C127" s="50" t="s">
        <v>96</v>
      </c>
      <c r="D127" s="391" t="s">
        <v>97</v>
      </c>
      <c r="E127" s="392"/>
      <c r="F127" s="66" t="str">
        <f t="shared" si="5"/>
        <v/>
      </c>
      <c r="G127" s="391"/>
      <c r="H127" s="393"/>
    </row>
    <row r="128" spans="1:8" ht="18.95" customHeight="1">
      <c r="A128" s="54">
        <f>入力画面!U116</f>
        <v>95</v>
      </c>
      <c r="B128" s="49" t="str">
        <f t="shared" si="4"/>
        <v/>
      </c>
      <c r="C128" s="50" t="s">
        <v>96</v>
      </c>
      <c r="D128" s="391" t="s">
        <v>97</v>
      </c>
      <c r="E128" s="392"/>
      <c r="F128" s="66" t="str">
        <f t="shared" si="5"/>
        <v/>
      </c>
      <c r="G128" s="391"/>
      <c r="H128" s="393"/>
    </row>
    <row r="129" spans="1:8" ht="18.95" customHeight="1">
      <c r="A129" s="54">
        <f>入力画面!U117</f>
        <v>96</v>
      </c>
      <c r="B129" s="49" t="str">
        <f t="shared" si="4"/>
        <v/>
      </c>
      <c r="C129" s="50" t="s">
        <v>96</v>
      </c>
      <c r="D129" s="391" t="s">
        <v>97</v>
      </c>
      <c r="E129" s="392"/>
      <c r="F129" s="66" t="str">
        <f t="shared" si="5"/>
        <v/>
      </c>
      <c r="G129" s="391"/>
      <c r="H129" s="393"/>
    </row>
    <row r="130" spans="1:8" ht="18.95" customHeight="1">
      <c r="A130" s="54">
        <f>入力画面!U118</f>
        <v>97</v>
      </c>
      <c r="B130" s="49" t="str">
        <f t="shared" si="4"/>
        <v/>
      </c>
      <c r="C130" s="50" t="s">
        <v>96</v>
      </c>
      <c r="D130" s="391" t="s">
        <v>97</v>
      </c>
      <c r="E130" s="392"/>
      <c r="F130" s="66" t="str">
        <f t="shared" si="5"/>
        <v/>
      </c>
      <c r="G130" s="391"/>
      <c r="H130" s="393"/>
    </row>
    <row r="131" spans="1:8" ht="18.95" customHeight="1">
      <c r="A131" s="54">
        <f>入力画面!U119</f>
        <v>98</v>
      </c>
      <c r="B131" s="49" t="str">
        <f t="shared" si="4"/>
        <v/>
      </c>
      <c r="C131" s="50" t="s">
        <v>96</v>
      </c>
      <c r="D131" s="391" t="s">
        <v>97</v>
      </c>
      <c r="E131" s="392"/>
      <c r="F131" s="66" t="str">
        <f t="shared" si="5"/>
        <v/>
      </c>
      <c r="G131" s="391"/>
      <c r="H131" s="393"/>
    </row>
    <row r="132" spans="1:8" ht="18.95" customHeight="1">
      <c r="A132" s="54">
        <f>入力画面!U120</f>
        <v>99</v>
      </c>
      <c r="B132" s="49" t="str">
        <f t="shared" si="4"/>
        <v/>
      </c>
      <c r="C132" s="50" t="s">
        <v>96</v>
      </c>
      <c r="D132" s="391" t="s">
        <v>97</v>
      </c>
      <c r="E132" s="392"/>
      <c r="F132" s="66" t="str">
        <f t="shared" si="5"/>
        <v/>
      </c>
      <c r="G132" s="391"/>
      <c r="H132" s="393"/>
    </row>
    <row r="133" spans="1:8" ht="18.95" customHeight="1">
      <c r="A133" s="54">
        <f>入力画面!U121</f>
        <v>100</v>
      </c>
      <c r="B133" s="49" t="str">
        <f t="shared" si="4"/>
        <v/>
      </c>
      <c r="C133" s="50" t="s">
        <v>96</v>
      </c>
      <c r="D133" s="391" t="s">
        <v>97</v>
      </c>
      <c r="E133" s="392"/>
      <c r="F133" s="66" t="str">
        <f t="shared" si="5"/>
        <v/>
      </c>
      <c r="G133" s="391"/>
      <c r="H133" s="393"/>
    </row>
    <row r="134" spans="1:8" ht="18.95" customHeight="1">
      <c r="A134" s="54">
        <f>入力画面!U122</f>
        <v>101</v>
      </c>
      <c r="B134" s="49" t="str">
        <f t="shared" si="4"/>
        <v/>
      </c>
      <c r="C134" s="50" t="s">
        <v>96</v>
      </c>
      <c r="D134" s="391" t="s">
        <v>97</v>
      </c>
      <c r="E134" s="392"/>
      <c r="F134" s="66" t="str">
        <f t="shared" si="5"/>
        <v/>
      </c>
      <c r="G134" s="391"/>
      <c r="H134" s="393"/>
    </row>
    <row r="135" spans="1:8" ht="18.95" customHeight="1">
      <c r="A135" s="54">
        <f>入力画面!U123</f>
        <v>102</v>
      </c>
      <c r="B135" s="49" t="str">
        <f t="shared" si="4"/>
        <v/>
      </c>
      <c r="C135" s="50" t="s">
        <v>96</v>
      </c>
      <c r="D135" s="391" t="s">
        <v>97</v>
      </c>
      <c r="E135" s="392"/>
      <c r="F135" s="66" t="str">
        <f t="shared" si="5"/>
        <v/>
      </c>
      <c r="G135" s="391"/>
      <c r="H135" s="393"/>
    </row>
    <row r="136" spans="1:8" ht="18.95" customHeight="1">
      <c r="A136" s="54">
        <f>入力画面!U124</f>
        <v>103</v>
      </c>
      <c r="B136" s="49" t="str">
        <f t="shared" si="4"/>
        <v/>
      </c>
      <c r="C136" s="50" t="s">
        <v>96</v>
      </c>
      <c r="D136" s="391" t="s">
        <v>97</v>
      </c>
      <c r="E136" s="392"/>
      <c r="F136" s="66" t="str">
        <f t="shared" si="5"/>
        <v/>
      </c>
      <c r="G136" s="391"/>
      <c r="H136" s="393"/>
    </row>
    <row r="137" spans="1:8" ht="18.95" customHeight="1">
      <c r="A137" s="54">
        <f>入力画面!U125</f>
        <v>104</v>
      </c>
      <c r="B137" s="49" t="str">
        <f t="shared" si="4"/>
        <v/>
      </c>
      <c r="C137" s="50" t="s">
        <v>96</v>
      </c>
      <c r="D137" s="391" t="s">
        <v>97</v>
      </c>
      <c r="E137" s="392"/>
      <c r="F137" s="66" t="str">
        <f t="shared" si="5"/>
        <v/>
      </c>
      <c r="G137" s="391"/>
      <c r="H137" s="393"/>
    </row>
    <row r="138" spans="1:8" ht="18.95" customHeight="1">
      <c r="A138" s="54">
        <f>入力画面!U126</f>
        <v>105</v>
      </c>
      <c r="B138" s="49" t="str">
        <f t="shared" si="4"/>
        <v/>
      </c>
      <c r="C138" s="50" t="s">
        <v>96</v>
      </c>
      <c r="D138" s="391" t="s">
        <v>97</v>
      </c>
      <c r="E138" s="392"/>
      <c r="F138" s="66" t="str">
        <f t="shared" si="5"/>
        <v/>
      </c>
      <c r="G138" s="391"/>
      <c r="H138" s="393"/>
    </row>
    <row r="139" spans="1:8" ht="18.95" customHeight="1">
      <c r="A139" s="54">
        <f>入力画面!U127</f>
        <v>106</v>
      </c>
      <c r="B139" s="49" t="str">
        <f t="shared" si="4"/>
        <v/>
      </c>
      <c r="C139" s="50" t="s">
        <v>96</v>
      </c>
      <c r="D139" s="391" t="s">
        <v>97</v>
      </c>
      <c r="E139" s="392"/>
      <c r="F139" s="66" t="str">
        <f t="shared" si="5"/>
        <v/>
      </c>
      <c r="G139" s="391"/>
      <c r="H139" s="393"/>
    </row>
    <row r="140" spans="1:8" ht="18.95" customHeight="1">
      <c r="A140" s="54">
        <f>入力画面!U128</f>
        <v>107</v>
      </c>
      <c r="B140" s="49" t="str">
        <f t="shared" si="4"/>
        <v/>
      </c>
      <c r="C140" s="50" t="s">
        <v>96</v>
      </c>
      <c r="D140" s="391" t="s">
        <v>97</v>
      </c>
      <c r="E140" s="392"/>
      <c r="F140" s="66" t="str">
        <f t="shared" si="5"/>
        <v/>
      </c>
      <c r="G140" s="391"/>
      <c r="H140" s="393"/>
    </row>
    <row r="141" spans="1:8" ht="18.95" customHeight="1">
      <c r="A141" s="54">
        <f>入力画面!U129</f>
        <v>108</v>
      </c>
      <c r="B141" s="49" t="str">
        <f t="shared" si="4"/>
        <v/>
      </c>
      <c r="C141" s="50" t="s">
        <v>96</v>
      </c>
      <c r="D141" s="391" t="s">
        <v>97</v>
      </c>
      <c r="E141" s="392"/>
      <c r="F141" s="66" t="str">
        <f t="shared" si="5"/>
        <v/>
      </c>
      <c r="G141" s="391"/>
      <c r="H141" s="393"/>
    </row>
    <row r="142" spans="1:8" ht="18.95" customHeight="1">
      <c r="A142" s="54">
        <f>入力画面!U130</f>
        <v>109</v>
      </c>
      <c r="B142" s="49" t="str">
        <f t="shared" si="4"/>
        <v/>
      </c>
      <c r="C142" s="50" t="s">
        <v>96</v>
      </c>
      <c r="D142" s="391" t="s">
        <v>97</v>
      </c>
      <c r="E142" s="392"/>
      <c r="F142" s="66" t="str">
        <f t="shared" si="5"/>
        <v/>
      </c>
      <c r="G142" s="391"/>
      <c r="H142" s="393"/>
    </row>
    <row r="143" spans="1:8" ht="18.95" customHeight="1">
      <c r="A143" s="54">
        <f>入力画面!U131</f>
        <v>110</v>
      </c>
      <c r="B143" s="49" t="str">
        <f t="shared" si="4"/>
        <v/>
      </c>
      <c r="C143" s="50" t="s">
        <v>96</v>
      </c>
      <c r="D143" s="391" t="s">
        <v>97</v>
      </c>
      <c r="E143" s="392"/>
      <c r="F143" s="66" t="str">
        <f t="shared" si="5"/>
        <v/>
      </c>
      <c r="G143" s="391"/>
      <c r="H143" s="393"/>
    </row>
    <row r="144" spans="1:8" ht="18.95" customHeight="1">
      <c r="A144" s="54">
        <f>入力画面!U132</f>
        <v>111</v>
      </c>
      <c r="B144" s="49" t="str">
        <f t="shared" si="4"/>
        <v/>
      </c>
      <c r="C144" s="50" t="s">
        <v>96</v>
      </c>
      <c r="D144" s="391" t="s">
        <v>97</v>
      </c>
      <c r="E144" s="392"/>
      <c r="F144" s="66" t="str">
        <f t="shared" si="5"/>
        <v/>
      </c>
      <c r="G144" s="391"/>
      <c r="H144" s="393"/>
    </row>
    <row r="145" spans="1:8" ht="18.95" customHeight="1">
      <c r="A145" s="54">
        <f>入力画面!U133</f>
        <v>112</v>
      </c>
      <c r="B145" s="49" t="str">
        <f t="shared" si="4"/>
        <v/>
      </c>
      <c r="C145" s="50" t="s">
        <v>96</v>
      </c>
      <c r="D145" s="391" t="s">
        <v>97</v>
      </c>
      <c r="E145" s="392"/>
      <c r="F145" s="66" t="str">
        <f t="shared" si="5"/>
        <v/>
      </c>
      <c r="G145" s="391"/>
      <c r="H145" s="393"/>
    </row>
    <row r="146" spans="1:8" ht="18.95" customHeight="1">
      <c r="A146" s="54">
        <f>入力画面!U134</f>
        <v>113</v>
      </c>
      <c r="B146" s="49" t="str">
        <f t="shared" si="4"/>
        <v/>
      </c>
      <c r="C146" s="50" t="s">
        <v>96</v>
      </c>
      <c r="D146" s="391" t="s">
        <v>97</v>
      </c>
      <c r="E146" s="392"/>
      <c r="F146" s="66" t="str">
        <f t="shared" si="5"/>
        <v/>
      </c>
      <c r="G146" s="391"/>
      <c r="H146" s="393"/>
    </row>
    <row r="147" spans="1:8" ht="18.95" customHeight="1">
      <c r="A147" s="54">
        <f>入力画面!U135</f>
        <v>114</v>
      </c>
      <c r="B147" s="49" t="str">
        <f t="shared" si="4"/>
        <v/>
      </c>
      <c r="C147" s="50" t="s">
        <v>96</v>
      </c>
      <c r="D147" s="391" t="s">
        <v>97</v>
      </c>
      <c r="E147" s="392"/>
      <c r="F147" s="66" t="str">
        <f t="shared" si="5"/>
        <v/>
      </c>
      <c r="G147" s="391"/>
      <c r="H147" s="393"/>
    </row>
    <row r="148" spans="1:8" ht="18.95" customHeight="1">
      <c r="A148" s="54">
        <f>入力画面!U136</f>
        <v>115</v>
      </c>
      <c r="B148" s="49" t="str">
        <f t="shared" si="4"/>
        <v/>
      </c>
      <c r="C148" s="50" t="s">
        <v>96</v>
      </c>
      <c r="D148" s="391" t="s">
        <v>97</v>
      </c>
      <c r="E148" s="392"/>
      <c r="F148" s="66" t="str">
        <f t="shared" si="5"/>
        <v/>
      </c>
      <c r="G148" s="391"/>
      <c r="H148" s="393"/>
    </row>
    <row r="149" spans="1:8" ht="18.95" customHeight="1">
      <c r="A149" s="54">
        <f>入力画面!U137</f>
        <v>116</v>
      </c>
      <c r="B149" s="49" t="str">
        <f t="shared" si="4"/>
        <v/>
      </c>
      <c r="C149" s="50" t="s">
        <v>96</v>
      </c>
      <c r="D149" s="391" t="s">
        <v>97</v>
      </c>
      <c r="E149" s="392"/>
      <c r="F149" s="66" t="str">
        <f t="shared" si="5"/>
        <v/>
      </c>
      <c r="G149" s="391"/>
      <c r="H149" s="393"/>
    </row>
    <row r="150" spans="1:8" ht="18.95" customHeight="1">
      <c r="A150" s="54">
        <f>入力画面!U138</f>
        <v>117</v>
      </c>
      <c r="B150" s="49" t="str">
        <f t="shared" si="4"/>
        <v/>
      </c>
      <c r="C150" s="50" t="s">
        <v>96</v>
      </c>
      <c r="D150" s="391" t="s">
        <v>97</v>
      </c>
      <c r="E150" s="392"/>
      <c r="F150" s="66" t="str">
        <f t="shared" si="5"/>
        <v/>
      </c>
      <c r="G150" s="391"/>
      <c r="H150" s="393"/>
    </row>
    <row r="151" spans="1:8" ht="18.95" customHeight="1">
      <c r="A151" s="54">
        <f>入力画面!U139</f>
        <v>118</v>
      </c>
      <c r="B151" s="49" t="str">
        <f t="shared" si="4"/>
        <v/>
      </c>
      <c r="C151" s="50" t="s">
        <v>96</v>
      </c>
      <c r="D151" s="391" t="s">
        <v>97</v>
      </c>
      <c r="E151" s="392"/>
      <c r="F151" s="66" t="str">
        <f t="shared" si="5"/>
        <v/>
      </c>
      <c r="G151" s="391"/>
      <c r="H151" s="393"/>
    </row>
    <row r="152" spans="1:8" ht="18.95" customHeight="1">
      <c r="A152" s="54">
        <f>入力画面!U140</f>
        <v>119</v>
      </c>
      <c r="B152" s="49" t="str">
        <f t="shared" si="4"/>
        <v/>
      </c>
      <c r="C152" s="50" t="s">
        <v>96</v>
      </c>
      <c r="D152" s="391" t="s">
        <v>97</v>
      </c>
      <c r="E152" s="392"/>
      <c r="F152" s="66" t="str">
        <f t="shared" si="5"/>
        <v/>
      </c>
      <c r="G152" s="391"/>
      <c r="H152" s="393"/>
    </row>
    <row r="153" spans="1:8" ht="18.95" customHeight="1">
      <c r="A153" s="54">
        <f>入力画面!U141</f>
        <v>120</v>
      </c>
      <c r="B153" s="49" t="str">
        <f t="shared" si="4"/>
        <v/>
      </c>
      <c r="C153" s="50" t="s">
        <v>96</v>
      </c>
      <c r="D153" s="391" t="s">
        <v>97</v>
      </c>
      <c r="E153" s="392"/>
      <c r="F153" s="66" t="str">
        <f t="shared" si="5"/>
        <v/>
      </c>
      <c r="G153" s="391"/>
      <c r="H153" s="393"/>
    </row>
    <row r="154" spans="1:8" ht="18.95" customHeight="1">
      <c r="A154" s="54">
        <f>入力画面!U142</f>
        <v>121</v>
      </c>
      <c r="B154" s="49" t="str">
        <f t="shared" si="4"/>
        <v/>
      </c>
      <c r="C154" s="50" t="s">
        <v>96</v>
      </c>
      <c r="D154" s="391" t="s">
        <v>97</v>
      </c>
      <c r="E154" s="392"/>
      <c r="F154" s="66" t="str">
        <f t="shared" si="5"/>
        <v/>
      </c>
      <c r="G154" s="391"/>
      <c r="H154" s="393"/>
    </row>
    <row r="155" spans="1:8" ht="18.95" customHeight="1">
      <c r="A155" s="54">
        <f>入力画面!U143</f>
        <v>122</v>
      </c>
      <c r="B155" s="49" t="str">
        <f t="shared" si="4"/>
        <v/>
      </c>
      <c r="C155" s="50" t="s">
        <v>96</v>
      </c>
      <c r="D155" s="391" t="s">
        <v>97</v>
      </c>
      <c r="E155" s="392"/>
      <c r="F155" s="66" t="str">
        <f t="shared" si="5"/>
        <v/>
      </c>
      <c r="G155" s="391"/>
      <c r="H155" s="393"/>
    </row>
    <row r="156" spans="1:8" ht="18.95" customHeight="1">
      <c r="A156" s="54">
        <f>入力画面!U144</f>
        <v>123</v>
      </c>
      <c r="B156" s="49" t="str">
        <f t="shared" si="4"/>
        <v/>
      </c>
      <c r="C156" s="50" t="s">
        <v>96</v>
      </c>
      <c r="D156" s="391" t="s">
        <v>97</v>
      </c>
      <c r="E156" s="392"/>
      <c r="F156" s="66" t="str">
        <f t="shared" si="5"/>
        <v/>
      </c>
      <c r="G156" s="391"/>
      <c r="H156" s="393"/>
    </row>
    <row r="157" spans="1:8" ht="18.95" customHeight="1">
      <c r="A157" s="54">
        <f>入力画面!U145</f>
        <v>124</v>
      </c>
      <c r="B157" s="49" t="str">
        <f t="shared" si="4"/>
        <v/>
      </c>
      <c r="C157" s="50" t="s">
        <v>96</v>
      </c>
      <c r="D157" s="391" t="s">
        <v>97</v>
      </c>
      <c r="E157" s="392"/>
      <c r="F157" s="66" t="str">
        <f t="shared" si="5"/>
        <v/>
      </c>
      <c r="G157" s="391"/>
      <c r="H157" s="393"/>
    </row>
    <row r="158" spans="1:8" ht="18.95" customHeight="1">
      <c r="A158" s="54">
        <f>入力画面!U146</f>
        <v>125</v>
      </c>
      <c r="B158" s="49" t="str">
        <f t="shared" si="4"/>
        <v/>
      </c>
      <c r="C158" s="50" t="s">
        <v>96</v>
      </c>
      <c r="D158" s="391" t="s">
        <v>97</v>
      </c>
      <c r="E158" s="392"/>
      <c r="F158" s="66" t="str">
        <f t="shared" si="5"/>
        <v/>
      </c>
      <c r="G158" s="391"/>
      <c r="H158" s="393"/>
    </row>
    <row r="159" spans="1:8" ht="18.95" customHeight="1">
      <c r="A159" s="54">
        <f>入力画面!U147</f>
        <v>126</v>
      </c>
      <c r="B159" s="49" t="str">
        <f t="shared" si="4"/>
        <v/>
      </c>
      <c r="C159" s="50" t="s">
        <v>96</v>
      </c>
      <c r="D159" s="391" t="s">
        <v>97</v>
      </c>
      <c r="E159" s="392"/>
      <c r="F159" s="66" t="str">
        <f t="shared" si="5"/>
        <v/>
      </c>
      <c r="G159" s="391"/>
      <c r="H159" s="393"/>
    </row>
    <row r="160" spans="1:8" ht="18.95" customHeight="1">
      <c r="A160" s="54">
        <f>入力画面!U148</f>
        <v>127</v>
      </c>
      <c r="B160" s="49" t="str">
        <f t="shared" si="4"/>
        <v/>
      </c>
      <c r="C160" s="50" t="s">
        <v>96</v>
      </c>
      <c r="D160" s="391" t="s">
        <v>97</v>
      </c>
      <c r="E160" s="392"/>
      <c r="F160" s="66" t="str">
        <f t="shared" si="5"/>
        <v/>
      </c>
      <c r="G160" s="391"/>
      <c r="H160" s="393"/>
    </row>
    <row r="161" spans="1:8" ht="18.95" customHeight="1">
      <c r="A161" s="54">
        <f>入力画面!U149</f>
        <v>128</v>
      </c>
      <c r="B161" s="49" t="str">
        <f t="shared" si="4"/>
        <v/>
      </c>
      <c r="C161" s="50" t="s">
        <v>96</v>
      </c>
      <c r="D161" s="391" t="s">
        <v>97</v>
      </c>
      <c r="E161" s="392"/>
      <c r="F161" s="66" t="str">
        <f t="shared" si="5"/>
        <v/>
      </c>
      <c r="G161" s="391"/>
      <c r="H161" s="393"/>
    </row>
    <row r="162" spans="1:8" ht="18.95" customHeight="1">
      <c r="A162" s="54">
        <f>入力画面!U150</f>
        <v>129</v>
      </c>
      <c r="B162" s="49" t="str">
        <f t="shared" ref="B162:B188" si="6">IFERROR(VLOOKUP(A162,buin,2,0),"")&amp;""</f>
        <v/>
      </c>
      <c r="C162" s="50" t="s">
        <v>96</v>
      </c>
      <c r="D162" s="391" t="s">
        <v>97</v>
      </c>
      <c r="E162" s="392"/>
      <c r="F162" s="66" t="str">
        <f t="shared" ref="F162:F188" si="7">IFERROR(VLOOKUP(A162,buin,3,0),"")&amp;""</f>
        <v/>
      </c>
      <c r="G162" s="391"/>
      <c r="H162" s="393"/>
    </row>
    <row r="163" spans="1:8" ht="18.95" customHeight="1">
      <c r="A163" s="54">
        <f>入力画面!U151</f>
        <v>130</v>
      </c>
      <c r="B163" s="49" t="str">
        <f t="shared" si="6"/>
        <v/>
      </c>
      <c r="C163" s="50" t="s">
        <v>96</v>
      </c>
      <c r="D163" s="391" t="s">
        <v>97</v>
      </c>
      <c r="E163" s="392"/>
      <c r="F163" s="66" t="str">
        <f t="shared" si="7"/>
        <v/>
      </c>
      <c r="G163" s="391"/>
      <c r="H163" s="393"/>
    </row>
    <row r="164" spans="1:8" ht="18.95" customHeight="1">
      <c r="A164" s="54">
        <f>入力画面!U152</f>
        <v>131</v>
      </c>
      <c r="B164" s="49" t="str">
        <f t="shared" si="6"/>
        <v/>
      </c>
      <c r="C164" s="50" t="s">
        <v>96</v>
      </c>
      <c r="D164" s="391" t="s">
        <v>97</v>
      </c>
      <c r="E164" s="392"/>
      <c r="F164" s="66" t="str">
        <f t="shared" si="7"/>
        <v/>
      </c>
      <c r="G164" s="391"/>
      <c r="H164" s="393"/>
    </row>
    <row r="165" spans="1:8" ht="18.95" customHeight="1">
      <c r="A165" s="54">
        <f>入力画面!U153</f>
        <v>132</v>
      </c>
      <c r="B165" s="49" t="str">
        <f t="shared" si="6"/>
        <v/>
      </c>
      <c r="C165" s="50" t="s">
        <v>96</v>
      </c>
      <c r="D165" s="391" t="s">
        <v>97</v>
      </c>
      <c r="E165" s="392"/>
      <c r="F165" s="66" t="str">
        <f t="shared" si="7"/>
        <v/>
      </c>
      <c r="G165" s="391"/>
      <c r="H165" s="393"/>
    </row>
    <row r="166" spans="1:8" ht="18.95" customHeight="1">
      <c r="A166" s="54">
        <f>入力画面!U154</f>
        <v>133</v>
      </c>
      <c r="B166" s="49" t="str">
        <f t="shared" si="6"/>
        <v/>
      </c>
      <c r="C166" s="50" t="s">
        <v>96</v>
      </c>
      <c r="D166" s="391" t="s">
        <v>97</v>
      </c>
      <c r="E166" s="392"/>
      <c r="F166" s="66" t="str">
        <f t="shared" si="7"/>
        <v/>
      </c>
      <c r="G166" s="391"/>
      <c r="H166" s="393"/>
    </row>
    <row r="167" spans="1:8" ht="18.95" customHeight="1">
      <c r="A167" s="54">
        <f>入力画面!U155</f>
        <v>134</v>
      </c>
      <c r="B167" s="49" t="str">
        <f t="shared" si="6"/>
        <v/>
      </c>
      <c r="C167" s="50" t="s">
        <v>96</v>
      </c>
      <c r="D167" s="391" t="s">
        <v>97</v>
      </c>
      <c r="E167" s="392"/>
      <c r="F167" s="66" t="str">
        <f t="shared" si="7"/>
        <v/>
      </c>
      <c r="G167" s="391"/>
      <c r="H167" s="393"/>
    </row>
    <row r="168" spans="1:8" ht="18.95" customHeight="1">
      <c r="A168" s="54">
        <f>入力画面!U156</f>
        <v>135</v>
      </c>
      <c r="B168" s="49" t="str">
        <f t="shared" si="6"/>
        <v/>
      </c>
      <c r="C168" s="50" t="s">
        <v>96</v>
      </c>
      <c r="D168" s="391" t="s">
        <v>97</v>
      </c>
      <c r="E168" s="392"/>
      <c r="F168" s="66" t="str">
        <f t="shared" si="7"/>
        <v/>
      </c>
      <c r="G168" s="391"/>
      <c r="H168" s="393"/>
    </row>
    <row r="169" spans="1:8" ht="18.95" customHeight="1">
      <c r="A169" s="54">
        <f>入力画面!U157</f>
        <v>136</v>
      </c>
      <c r="B169" s="49" t="str">
        <f t="shared" si="6"/>
        <v/>
      </c>
      <c r="C169" s="50" t="s">
        <v>96</v>
      </c>
      <c r="D169" s="391" t="s">
        <v>97</v>
      </c>
      <c r="E169" s="392"/>
      <c r="F169" s="66" t="str">
        <f t="shared" si="7"/>
        <v/>
      </c>
      <c r="G169" s="391"/>
      <c r="H169" s="393"/>
    </row>
    <row r="170" spans="1:8" ht="18.95" customHeight="1">
      <c r="A170" s="54">
        <f>入力画面!U158</f>
        <v>137</v>
      </c>
      <c r="B170" s="49" t="str">
        <f t="shared" si="6"/>
        <v/>
      </c>
      <c r="C170" s="50" t="s">
        <v>96</v>
      </c>
      <c r="D170" s="391" t="s">
        <v>97</v>
      </c>
      <c r="E170" s="392"/>
      <c r="F170" s="66" t="str">
        <f t="shared" si="7"/>
        <v/>
      </c>
      <c r="G170" s="391"/>
      <c r="H170" s="393"/>
    </row>
    <row r="171" spans="1:8" ht="18.95" customHeight="1">
      <c r="A171" s="54">
        <f>入力画面!U159</f>
        <v>138</v>
      </c>
      <c r="B171" s="49" t="str">
        <f t="shared" si="6"/>
        <v/>
      </c>
      <c r="C171" s="50" t="s">
        <v>96</v>
      </c>
      <c r="D171" s="391" t="s">
        <v>97</v>
      </c>
      <c r="E171" s="392"/>
      <c r="F171" s="66" t="str">
        <f t="shared" si="7"/>
        <v/>
      </c>
      <c r="G171" s="391"/>
      <c r="H171" s="393"/>
    </row>
    <row r="172" spans="1:8" ht="18.95" customHeight="1">
      <c r="A172" s="54">
        <f>入力画面!U160</f>
        <v>139</v>
      </c>
      <c r="B172" s="49" t="str">
        <f t="shared" si="6"/>
        <v/>
      </c>
      <c r="C172" s="50" t="s">
        <v>96</v>
      </c>
      <c r="D172" s="391" t="s">
        <v>97</v>
      </c>
      <c r="E172" s="392"/>
      <c r="F172" s="66" t="str">
        <f t="shared" si="7"/>
        <v/>
      </c>
      <c r="G172" s="391"/>
      <c r="H172" s="393"/>
    </row>
    <row r="173" spans="1:8" ht="18.95" customHeight="1">
      <c r="A173" s="54">
        <f>入力画面!U161</f>
        <v>140</v>
      </c>
      <c r="B173" s="49" t="str">
        <f t="shared" si="6"/>
        <v/>
      </c>
      <c r="C173" s="50" t="s">
        <v>96</v>
      </c>
      <c r="D173" s="391" t="s">
        <v>97</v>
      </c>
      <c r="E173" s="392"/>
      <c r="F173" s="66" t="str">
        <f t="shared" si="7"/>
        <v/>
      </c>
      <c r="G173" s="391"/>
      <c r="H173" s="393"/>
    </row>
    <row r="174" spans="1:8" ht="18.95" customHeight="1">
      <c r="A174" s="54">
        <f>入力画面!U162</f>
        <v>141</v>
      </c>
      <c r="B174" s="49" t="str">
        <f t="shared" si="6"/>
        <v/>
      </c>
      <c r="C174" s="50" t="s">
        <v>96</v>
      </c>
      <c r="D174" s="391" t="s">
        <v>97</v>
      </c>
      <c r="E174" s="392"/>
      <c r="F174" s="66" t="str">
        <f t="shared" si="7"/>
        <v/>
      </c>
      <c r="G174" s="391"/>
      <c r="H174" s="393"/>
    </row>
    <row r="175" spans="1:8" ht="18.95" customHeight="1">
      <c r="A175" s="54">
        <f>入力画面!U163</f>
        <v>142</v>
      </c>
      <c r="B175" s="49" t="str">
        <f t="shared" si="6"/>
        <v/>
      </c>
      <c r="C175" s="50" t="s">
        <v>96</v>
      </c>
      <c r="D175" s="391" t="s">
        <v>97</v>
      </c>
      <c r="E175" s="392"/>
      <c r="F175" s="66" t="str">
        <f t="shared" si="7"/>
        <v/>
      </c>
      <c r="G175" s="391"/>
      <c r="H175" s="393"/>
    </row>
    <row r="176" spans="1:8" ht="18.95" customHeight="1">
      <c r="A176" s="54">
        <f>入力画面!U164</f>
        <v>143</v>
      </c>
      <c r="B176" s="49" t="str">
        <f t="shared" si="6"/>
        <v/>
      </c>
      <c r="C176" s="50" t="s">
        <v>96</v>
      </c>
      <c r="D176" s="391" t="s">
        <v>97</v>
      </c>
      <c r="E176" s="392"/>
      <c r="F176" s="66" t="str">
        <f t="shared" si="7"/>
        <v/>
      </c>
      <c r="G176" s="391"/>
      <c r="H176" s="393"/>
    </row>
    <row r="177" spans="1:8" ht="18.95" customHeight="1">
      <c r="A177" s="54">
        <f>入力画面!U165</f>
        <v>144</v>
      </c>
      <c r="B177" s="49" t="str">
        <f t="shared" si="6"/>
        <v/>
      </c>
      <c r="C177" s="50" t="s">
        <v>96</v>
      </c>
      <c r="D177" s="391" t="s">
        <v>97</v>
      </c>
      <c r="E177" s="392"/>
      <c r="F177" s="66" t="str">
        <f t="shared" si="7"/>
        <v/>
      </c>
      <c r="G177" s="391"/>
      <c r="H177" s="393"/>
    </row>
    <row r="178" spans="1:8" ht="18.95" customHeight="1">
      <c r="A178" s="54">
        <f>入力画面!U166</f>
        <v>145</v>
      </c>
      <c r="B178" s="49" t="str">
        <f t="shared" si="6"/>
        <v/>
      </c>
      <c r="C178" s="50" t="s">
        <v>96</v>
      </c>
      <c r="D178" s="391" t="s">
        <v>97</v>
      </c>
      <c r="E178" s="392"/>
      <c r="F178" s="66" t="str">
        <f t="shared" si="7"/>
        <v/>
      </c>
      <c r="G178" s="391"/>
      <c r="H178" s="393"/>
    </row>
    <row r="179" spans="1:8" ht="18.95" customHeight="1">
      <c r="A179" s="54">
        <f>入力画面!U167</f>
        <v>146</v>
      </c>
      <c r="B179" s="49" t="str">
        <f t="shared" si="6"/>
        <v/>
      </c>
      <c r="C179" s="50" t="s">
        <v>96</v>
      </c>
      <c r="D179" s="391" t="s">
        <v>97</v>
      </c>
      <c r="E179" s="392"/>
      <c r="F179" s="66" t="str">
        <f t="shared" si="7"/>
        <v/>
      </c>
      <c r="G179" s="391"/>
      <c r="H179" s="393"/>
    </row>
    <row r="180" spans="1:8" ht="18.95" customHeight="1">
      <c r="A180" s="54">
        <f>入力画面!U168</f>
        <v>147</v>
      </c>
      <c r="B180" s="49" t="str">
        <f t="shared" si="6"/>
        <v/>
      </c>
      <c r="C180" s="50" t="s">
        <v>96</v>
      </c>
      <c r="D180" s="391" t="s">
        <v>97</v>
      </c>
      <c r="E180" s="392"/>
      <c r="F180" s="66" t="str">
        <f t="shared" si="7"/>
        <v/>
      </c>
      <c r="G180" s="391"/>
      <c r="H180" s="393"/>
    </row>
    <row r="181" spans="1:8" ht="18.95" customHeight="1">
      <c r="A181" s="54">
        <f>入力画面!U169</f>
        <v>148</v>
      </c>
      <c r="B181" s="49" t="str">
        <f t="shared" si="6"/>
        <v/>
      </c>
      <c r="C181" s="50" t="s">
        <v>96</v>
      </c>
      <c r="D181" s="391" t="s">
        <v>97</v>
      </c>
      <c r="E181" s="392"/>
      <c r="F181" s="66" t="str">
        <f t="shared" si="7"/>
        <v/>
      </c>
      <c r="G181" s="391"/>
      <c r="H181" s="393"/>
    </row>
    <row r="182" spans="1:8" ht="18.95" customHeight="1">
      <c r="A182" s="54">
        <f>入力画面!U170</f>
        <v>149</v>
      </c>
      <c r="B182" s="49" t="str">
        <f t="shared" si="6"/>
        <v/>
      </c>
      <c r="C182" s="50" t="s">
        <v>96</v>
      </c>
      <c r="D182" s="391" t="s">
        <v>97</v>
      </c>
      <c r="E182" s="392"/>
      <c r="F182" s="66" t="str">
        <f t="shared" si="7"/>
        <v/>
      </c>
      <c r="G182" s="391"/>
      <c r="H182" s="393"/>
    </row>
    <row r="183" spans="1:8" ht="18.95" customHeight="1">
      <c r="A183" s="54">
        <f>入力画面!U171</f>
        <v>150</v>
      </c>
      <c r="B183" s="49" t="str">
        <f t="shared" si="6"/>
        <v/>
      </c>
      <c r="C183" s="50" t="s">
        <v>96</v>
      </c>
      <c r="D183" s="391" t="s">
        <v>97</v>
      </c>
      <c r="E183" s="392"/>
      <c r="F183" s="66" t="str">
        <f t="shared" si="7"/>
        <v/>
      </c>
      <c r="G183" s="391"/>
      <c r="H183" s="393"/>
    </row>
    <row r="184" spans="1:8" ht="18.95" customHeight="1">
      <c r="A184" s="54">
        <f>入力画面!U172</f>
        <v>151</v>
      </c>
      <c r="B184" s="49" t="str">
        <f t="shared" si="6"/>
        <v/>
      </c>
      <c r="C184" s="50" t="s">
        <v>96</v>
      </c>
      <c r="D184" s="391" t="s">
        <v>97</v>
      </c>
      <c r="E184" s="392"/>
      <c r="F184" s="66" t="str">
        <f t="shared" si="7"/>
        <v/>
      </c>
      <c r="G184" s="391"/>
      <c r="H184" s="393"/>
    </row>
    <row r="185" spans="1:8" ht="18.95" customHeight="1">
      <c r="A185" s="54">
        <f>入力画面!U173</f>
        <v>152</v>
      </c>
      <c r="B185" s="49" t="str">
        <f t="shared" si="6"/>
        <v/>
      </c>
      <c r="C185" s="50" t="s">
        <v>96</v>
      </c>
      <c r="D185" s="391" t="s">
        <v>97</v>
      </c>
      <c r="E185" s="392"/>
      <c r="F185" s="66" t="str">
        <f t="shared" si="7"/>
        <v/>
      </c>
      <c r="G185" s="391"/>
      <c r="H185" s="393"/>
    </row>
    <row r="186" spans="1:8" ht="18.95" customHeight="1">
      <c r="A186" s="54">
        <f>入力画面!U174</f>
        <v>153</v>
      </c>
      <c r="B186" s="49" t="str">
        <f t="shared" si="6"/>
        <v/>
      </c>
      <c r="C186" s="50" t="s">
        <v>96</v>
      </c>
      <c r="D186" s="391" t="s">
        <v>97</v>
      </c>
      <c r="E186" s="392"/>
      <c r="F186" s="66" t="str">
        <f t="shared" si="7"/>
        <v/>
      </c>
      <c r="G186" s="391"/>
      <c r="H186" s="393"/>
    </row>
    <row r="187" spans="1:8" ht="18.95" customHeight="1">
      <c r="A187" s="54">
        <f>入力画面!U175</f>
        <v>154</v>
      </c>
      <c r="B187" s="49" t="str">
        <f t="shared" si="6"/>
        <v/>
      </c>
      <c r="C187" s="50" t="s">
        <v>96</v>
      </c>
      <c r="D187" s="391" t="s">
        <v>97</v>
      </c>
      <c r="E187" s="392"/>
      <c r="F187" s="66" t="str">
        <f t="shared" si="7"/>
        <v/>
      </c>
      <c r="G187" s="391"/>
      <c r="H187" s="393"/>
    </row>
    <row r="188" spans="1:8" ht="18.95" customHeight="1">
      <c r="A188" s="55">
        <f>入力画面!U176</f>
        <v>155</v>
      </c>
      <c r="B188" s="52" t="str">
        <f t="shared" si="6"/>
        <v/>
      </c>
      <c r="C188" s="53" t="s">
        <v>96</v>
      </c>
      <c r="D188" s="394" t="s">
        <v>97</v>
      </c>
      <c r="E188" s="395"/>
      <c r="F188" s="67" t="str">
        <f t="shared" si="7"/>
        <v/>
      </c>
      <c r="G188" s="394"/>
      <c r="H188" s="396"/>
    </row>
  </sheetData>
  <mergeCells count="369">
    <mergeCell ref="E1:H1"/>
    <mergeCell ref="E3:G3"/>
    <mergeCell ref="E4:G4"/>
    <mergeCell ref="D6:E6"/>
    <mergeCell ref="G6:H6"/>
    <mergeCell ref="D7:E7"/>
    <mergeCell ref="G7:H7"/>
    <mergeCell ref="D11:E11"/>
    <mergeCell ref="G11:H11"/>
    <mergeCell ref="D12:E12"/>
    <mergeCell ref="G12:H12"/>
    <mergeCell ref="D13:E13"/>
    <mergeCell ref="G13:H13"/>
    <mergeCell ref="D8:E8"/>
    <mergeCell ref="G8:H8"/>
    <mergeCell ref="D9:E9"/>
    <mergeCell ref="G9:H9"/>
    <mergeCell ref="D10:E10"/>
    <mergeCell ref="G10:H10"/>
    <mergeCell ref="D17:E17"/>
    <mergeCell ref="G17:H17"/>
    <mergeCell ref="D18:E18"/>
    <mergeCell ref="G18:H18"/>
    <mergeCell ref="D19:E19"/>
    <mergeCell ref="G19:H19"/>
    <mergeCell ref="D14:E14"/>
    <mergeCell ref="G14:H14"/>
    <mergeCell ref="D15:E15"/>
    <mergeCell ref="G15:H15"/>
    <mergeCell ref="D16:E16"/>
    <mergeCell ref="G16:H16"/>
    <mergeCell ref="D23:E23"/>
    <mergeCell ref="G23:H23"/>
    <mergeCell ref="D24:E24"/>
    <mergeCell ref="G24:H24"/>
    <mergeCell ref="D25:E25"/>
    <mergeCell ref="G25:H25"/>
    <mergeCell ref="D20:E20"/>
    <mergeCell ref="G20:H20"/>
    <mergeCell ref="D21:E21"/>
    <mergeCell ref="G21:H21"/>
    <mergeCell ref="D22:E22"/>
    <mergeCell ref="G22:H22"/>
    <mergeCell ref="D29:E29"/>
    <mergeCell ref="G29:H29"/>
    <mergeCell ref="D30:E30"/>
    <mergeCell ref="G30:H30"/>
    <mergeCell ref="D31:E31"/>
    <mergeCell ref="G31:H31"/>
    <mergeCell ref="D26:E26"/>
    <mergeCell ref="G26:H26"/>
    <mergeCell ref="D27:E27"/>
    <mergeCell ref="G27:H27"/>
    <mergeCell ref="D28:E28"/>
    <mergeCell ref="G28:H28"/>
    <mergeCell ref="D35:E35"/>
    <mergeCell ref="G35:H35"/>
    <mergeCell ref="D36:E36"/>
    <mergeCell ref="G36:H36"/>
    <mergeCell ref="D37:E37"/>
    <mergeCell ref="G37:H37"/>
    <mergeCell ref="D32:E32"/>
    <mergeCell ref="G32:H32"/>
    <mergeCell ref="D33:E33"/>
    <mergeCell ref="G33:H33"/>
    <mergeCell ref="D34:E34"/>
    <mergeCell ref="G34:H34"/>
    <mergeCell ref="D41:E41"/>
    <mergeCell ref="G41:H41"/>
    <mergeCell ref="D42:E42"/>
    <mergeCell ref="G42:H42"/>
    <mergeCell ref="D43:E43"/>
    <mergeCell ref="G43:H43"/>
    <mergeCell ref="D38:E38"/>
    <mergeCell ref="G38:H38"/>
    <mergeCell ref="D39:E39"/>
    <mergeCell ref="G39:H39"/>
    <mergeCell ref="D40:E40"/>
    <mergeCell ref="G40:H40"/>
    <mergeCell ref="D47:E47"/>
    <mergeCell ref="G47:H47"/>
    <mergeCell ref="D48:E48"/>
    <mergeCell ref="G48:H48"/>
    <mergeCell ref="D49:E49"/>
    <mergeCell ref="G49:H49"/>
    <mergeCell ref="D44:E44"/>
    <mergeCell ref="G44:H44"/>
    <mergeCell ref="D45:E45"/>
    <mergeCell ref="G45:H45"/>
    <mergeCell ref="D46:E46"/>
    <mergeCell ref="G46:H46"/>
    <mergeCell ref="D53:E53"/>
    <mergeCell ref="G53:H53"/>
    <mergeCell ref="D54:E54"/>
    <mergeCell ref="G54:H54"/>
    <mergeCell ref="D55:E55"/>
    <mergeCell ref="G55:H55"/>
    <mergeCell ref="D50:E50"/>
    <mergeCell ref="G50:H50"/>
    <mergeCell ref="D51:E51"/>
    <mergeCell ref="G51:H51"/>
    <mergeCell ref="D52:E52"/>
    <mergeCell ref="G52:H52"/>
    <mergeCell ref="D59:E59"/>
    <mergeCell ref="G59:H59"/>
    <mergeCell ref="D60:E60"/>
    <mergeCell ref="G60:H60"/>
    <mergeCell ref="D61:E61"/>
    <mergeCell ref="G61:H61"/>
    <mergeCell ref="D56:E56"/>
    <mergeCell ref="G56:H56"/>
    <mergeCell ref="D57:E57"/>
    <mergeCell ref="G57:H57"/>
    <mergeCell ref="D58:E58"/>
    <mergeCell ref="G58:H58"/>
    <mergeCell ref="D65:E65"/>
    <mergeCell ref="G65:H65"/>
    <mergeCell ref="D66:E66"/>
    <mergeCell ref="G66:H66"/>
    <mergeCell ref="D67:E67"/>
    <mergeCell ref="G67:H67"/>
    <mergeCell ref="D62:E62"/>
    <mergeCell ref="G62:H62"/>
    <mergeCell ref="D63:E63"/>
    <mergeCell ref="G63:H63"/>
    <mergeCell ref="D64:E64"/>
    <mergeCell ref="G64:H64"/>
    <mergeCell ref="D71:E71"/>
    <mergeCell ref="G71:H71"/>
    <mergeCell ref="D72:E72"/>
    <mergeCell ref="G72:H72"/>
    <mergeCell ref="D73:E73"/>
    <mergeCell ref="G73:H73"/>
    <mergeCell ref="D68:E68"/>
    <mergeCell ref="G68:H68"/>
    <mergeCell ref="D69:E69"/>
    <mergeCell ref="G69:H69"/>
    <mergeCell ref="D70:E70"/>
    <mergeCell ref="G70:H70"/>
    <mergeCell ref="D77:E77"/>
    <mergeCell ref="G77:H77"/>
    <mergeCell ref="D78:E78"/>
    <mergeCell ref="G78:H78"/>
    <mergeCell ref="D79:E79"/>
    <mergeCell ref="G79:H79"/>
    <mergeCell ref="D74:E74"/>
    <mergeCell ref="G74:H74"/>
    <mergeCell ref="D75:E75"/>
    <mergeCell ref="G75:H75"/>
    <mergeCell ref="D76:E76"/>
    <mergeCell ref="G76:H76"/>
    <mergeCell ref="D83:E83"/>
    <mergeCell ref="G83:H83"/>
    <mergeCell ref="D84:E84"/>
    <mergeCell ref="G84:H84"/>
    <mergeCell ref="D85:E85"/>
    <mergeCell ref="G85:H85"/>
    <mergeCell ref="D80:E80"/>
    <mergeCell ref="G80:H80"/>
    <mergeCell ref="D81:E81"/>
    <mergeCell ref="G81:H81"/>
    <mergeCell ref="D82:E82"/>
    <mergeCell ref="G82:H82"/>
    <mergeCell ref="D89:E89"/>
    <mergeCell ref="G89:H89"/>
    <mergeCell ref="D90:E90"/>
    <mergeCell ref="G90:H90"/>
    <mergeCell ref="D91:E91"/>
    <mergeCell ref="G91:H91"/>
    <mergeCell ref="D86:E86"/>
    <mergeCell ref="G86:H86"/>
    <mergeCell ref="D87:E87"/>
    <mergeCell ref="G87:H87"/>
    <mergeCell ref="D88:E88"/>
    <mergeCell ref="G88:H88"/>
    <mergeCell ref="D95:E95"/>
    <mergeCell ref="G95:H95"/>
    <mergeCell ref="D96:E96"/>
    <mergeCell ref="G96:H96"/>
    <mergeCell ref="D97:E97"/>
    <mergeCell ref="G97:H97"/>
    <mergeCell ref="D92:E92"/>
    <mergeCell ref="G92:H92"/>
    <mergeCell ref="D93:E93"/>
    <mergeCell ref="G93:H93"/>
    <mergeCell ref="D94:E94"/>
    <mergeCell ref="G94:H94"/>
    <mergeCell ref="D101:E101"/>
    <mergeCell ref="G101:H101"/>
    <mergeCell ref="D102:E102"/>
    <mergeCell ref="G102:H102"/>
    <mergeCell ref="D103:E103"/>
    <mergeCell ref="G103:H103"/>
    <mergeCell ref="D98:E98"/>
    <mergeCell ref="G98:H98"/>
    <mergeCell ref="D99:E99"/>
    <mergeCell ref="G99:H99"/>
    <mergeCell ref="D100:E100"/>
    <mergeCell ref="G100:H100"/>
    <mergeCell ref="D107:E107"/>
    <mergeCell ref="G107:H107"/>
    <mergeCell ref="D108:E108"/>
    <mergeCell ref="G108:H108"/>
    <mergeCell ref="D109:E109"/>
    <mergeCell ref="G109:H109"/>
    <mergeCell ref="D104:E104"/>
    <mergeCell ref="G104:H104"/>
    <mergeCell ref="D105:E105"/>
    <mergeCell ref="G105:H105"/>
    <mergeCell ref="D106:E106"/>
    <mergeCell ref="G106:H106"/>
    <mergeCell ref="D113:E113"/>
    <mergeCell ref="G113:H113"/>
    <mergeCell ref="D114:E114"/>
    <mergeCell ref="G114:H114"/>
    <mergeCell ref="D115:E115"/>
    <mergeCell ref="G115:H115"/>
    <mergeCell ref="D110:E110"/>
    <mergeCell ref="G110:H110"/>
    <mergeCell ref="D111:E111"/>
    <mergeCell ref="G111:H111"/>
    <mergeCell ref="D112:E112"/>
    <mergeCell ref="G112:H112"/>
    <mergeCell ref="D119:E119"/>
    <mergeCell ref="G119:H119"/>
    <mergeCell ref="D120:E120"/>
    <mergeCell ref="G120:H120"/>
    <mergeCell ref="D121:E121"/>
    <mergeCell ref="G121:H121"/>
    <mergeCell ref="D116:E116"/>
    <mergeCell ref="G116:H116"/>
    <mergeCell ref="D117:E117"/>
    <mergeCell ref="G117:H117"/>
    <mergeCell ref="D118:E118"/>
    <mergeCell ref="G118:H118"/>
    <mergeCell ref="D125:E125"/>
    <mergeCell ref="G125:H125"/>
    <mergeCell ref="D126:E126"/>
    <mergeCell ref="G126:H126"/>
    <mergeCell ref="D127:E127"/>
    <mergeCell ref="G127:H127"/>
    <mergeCell ref="D122:E122"/>
    <mergeCell ref="G122:H122"/>
    <mergeCell ref="D123:E123"/>
    <mergeCell ref="G123:H123"/>
    <mergeCell ref="D124:E124"/>
    <mergeCell ref="G124:H124"/>
    <mergeCell ref="D131:E131"/>
    <mergeCell ref="G131:H131"/>
    <mergeCell ref="D132:E132"/>
    <mergeCell ref="G132:H132"/>
    <mergeCell ref="D133:E133"/>
    <mergeCell ref="G133:H133"/>
    <mergeCell ref="D128:E128"/>
    <mergeCell ref="G128:H128"/>
    <mergeCell ref="D129:E129"/>
    <mergeCell ref="G129:H129"/>
    <mergeCell ref="D130:E130"/>
    <mergeCell ref="G130:H130"/>
    <mergeCell ref="D137:E137"/>
    <mergeCell ref="G137:H137"/>
    <mergeCell ref="D138:E138"/>
    <mergeCell ref="G138:H138"/>
    <mergeCell ref="D139:E139"/>
    <mergeCell ref="G139:H139"/>
    <mergeCell ref="D134:E134"/>
    <mergeCell ref="G134:H134"/>
    <mergeCell ref="D135:E135"/>
    <mergeCell ref="G135:H135"/>
    <mergeCell ref="D136:E136"/>
    <mergeCell ref="G136:H136"/>
    <mergeCell ref="D143:E143"/>
    <mergeCell ref="G143:H143"/>
    <mergeCell ref="D144:E144"/>
    <mergeCell ref="G144:H144"/>
    <mergeCell ref="D145:E145"/>
    <mergeCell ref="G145:H145"/>
    <mergeCell ref="D140:E140"/>
    <mergeCell ref="G140:H140"/>
    <mergeCell ref="D141:E141"/>
    <mergeCell ref="G141:H141"/>
    <mergeCell ref="D142:E142"/>
    <mergeCell ref="G142:H142"/>
    <mergeCell ref="D149:E149"/>
    <mergeCell ref="G149:H149"/>
    <mergeCell ref="D150:E150"/>
    <mergeCell ref="G150:H150"/>
    <mergeCell ref="D151:E151"/>
    <mergeCell ref="G151:H151"/>
    <mergeCell ref="D146:E146"/>
    <mergeCell ref="G146:H146"/>
    <mergeCell ref="D147:E147"/>
    <mergeCell ref="G147:H147"/>
    <mergeCell ref="D148:E148"/>
    <mergeCell ref="G148:H148"/>
    <mergeCell ref="D155:E155"/>
    <mergeCell ref="G155:H155"/>
    <mergeCell ref="D156:E156"/>
    <mergeCell ref="G156:H156"/>
    <mergeCell ref="D157:E157"/>
    <mergeCell ref="G157:H157"/>
    <mergeCell ref="D152:E152"/>
    <mergeCell ref="G152:H152"/>
    <mergeCell ref="D153:E153"/>
    <mergeCell ref="G153:H153"/>
    <mergeCell ref="D154:E154"/>
    <mergeCell ref="G154:H154"/>
    <mergeCell ref="D161:E161"/>
    <mergeCell ref="G161:H161"/>
    <mergeCell ref="D162:E162"/>
    <mergeCell ref="G162:H162"/>
    <mergeCell ref="D163:E163"/>
    <mergeCell ref="G163:H163"/>
    <mergeCell ref="D158:E158"/>
    <mergeCell ref="G158:H158"/>
    <mergeCell ref="D159:E159"/>
    <mergeCell ref="G159:H159"/>
    <mergeCell ref="D160:E160"/>
    <mergeCell ref="G160:H160"/>
    <mergeCell ref="D167:E167"/>
    <mergeCell ref="G167:H167"/>
    <mergeCell ref="D168:E168"/>
    <mergeCell ref="G168:H168"/>
    <mergeCell ref="D169:E169"/>
    <mergeCell ref="G169:H169"/>
    <mergeCell ref="D164:E164"/>
    <mergeCell ref="G164:H164"/>
    <mergeCell ref="D165:E165"/>
    <mergeCell ref="G165:H165"/>
    <mergeCell ref="D166:E166"/>
    <mergeCell ref="G166:H166"/>
    <mergeCell ref="D173:E173"/>
    <mergeCell ref="G173:H173"/>
    <mergeCell ref="D174:E174"/>
    <mergeCell ref="G174:H174"/>
    <mergeCell ref="D175:E175"/>
    <mergeCell ref="G175:H175"/>
    <mergeCell ref="D170:E170"/>
    <mergeCell ref="G170:H170"/>
    <mergeCell ref="D171:E171"/>
    <mergeCell ref="G171:H171"/>
    <mergeCell ref="D172:E172"/>
    <mergeCell ref="G172:H172"/>
    <mergeCell ref="D179:E179"/>
    <mergeCell ref="G179:H179"/>
    <mergeCell ref="D180:E180"/>
    <mergeCell ref="G180:H180"/>
    <mergeCell ref="D181:E181"/>
    <mergeCell ref="G181:H181"/>
    <mergeCell ref="D176:E176"/>
    <mergeCell ref="G176:H176"/>
    <mergeCell ref="D177:E177"/>
    <mergeCell ref="G177:H177"/>
    <mergeCell ref="D178:E178"/>
    <mergeCell ref="G178:H178"/>
    <mergeCell ref="D188:E188"/>
    <mergeCell ref="G188:H188"/>
    <mergeCell ref="D185:E185"/>
    <mergeCell ref="G185:H185"/>
    <mergeCell ref="D186:E186"/>
    <mergeCell ref="G186:H186"/>
    <mergeCell ref="D187:E187"/>
    <mergeCell ref="G187:H187"/>
    <mergeCell ref="D182:E182"/>
    <mergeCell ref="G182:H182"/>
    <mergeCell ref="D183:E183"/>
    <mergeCell ref="G183:H183"/>
    <mergeCell ref="D184:E184"/>
    <mergeCell ref="G184:H184"/>
  </mergeCells>
  <phoneticPr fontId="6"/>
  <printOptions horizontalCentered="1"/>
  <pageMargins left="0" right="0" top="0.59055118110236227" bottom="0.19685039370078741" header="0" footer="0"/>
  <pageSetup paperSize="9" scale="82" orientation="portrait" r:id="rId1"/>
  <rowBreaks count="4" manualBreakCount="4">
    <brk id="48" max="16383" man="1"/>
    <brk id="88" max="16383" man="1"/>
    <brk id="128" max="16383" man="1"/>
    <brk id="168" max="16383" man="1"/>
  </rowBreaks>
  <ignoredErrors>
    <ignoredError sqref="B7:B18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332"/>
  <sheetViews>
    <sheetView zoomScaleNormal="100" workbookViewId="0">
      <selection activeCell="A2" sqref="A2:E4"/>
    </sheetView>
  </sheetViews>
  <sheetFormatPr defaultRowHeight="13.5"/>
  <cols>
    <col min="1" max="17" width="2.625" customWidth="1"/>
    <col min="18" max="18" width="1.625" customWidth="1"/>
    <col min="19" max="19" width="2.875" customWidth="1"/>
    <col min="20" max="22" width="2.625" customWidth="1"/>
    <col min="23" max="23" width="3" customWidth="1"/>
    <col min="24" max="24" width="3.375" customWidth="1"/>
    <col min="25" max="29" width="2.625" customWidth="1"/>
    <col min="30" max="30" width="4.625" customWidth="1"/>
    <col min="31" max="40" width="2.625" customWidth="1"/>
    <col min="41" max="41" width="3.125" customWidth="1"/>
    <col min="42" max="74" width="2.625" customWidth="1"/>
  </cols>
  <sheetData>
    <row r="1" spans="1:41">
      <c r="A1" s="287" t="s">
        <v>179</v>
      </c>
      <c r="B1" s="287"/>
      <c r="C1" s="287"/>
      <c r="D1" s="287"/>
      <c r="E1" s="287"/>
    </row>
    <row r="2" spans="1:41" ht="8.25" customHeight="1">
      <c r="A2" s="301">
        <f>入力画面!$C$2</f>
        <v>0</v>
      </c>
      <c r="B2" s="301"/>
      <c r="C2" s="301"/>
      <c r="D2" s="301"/>
      <c r="E2" s="301"/>
    </row>
    <row r="3" spans="1:41" ht="26.25" thickBot="1">
      <c r="A3" s="301"/>
      <c r="B3" s="301"/>
      <c r="C3" s="301"/>
      <c r="D3" s="301"/>
      <c r="E3" s="301"/>
      <c r="L3" s="302" t="str">
        <f ca="1">"令和"&amp;FIXED(YEAR(NOW())-2018,0)&amp;"年度"&amp;"野球部員登録名簿"</f>
        <v>令和8年度野球部員登録名簿</v>
      </c>
      <c r="M3" s="302"/>
      <c r="N3" s="302"/>
      <c r="O3" s="302"/>
      <c r="P3" s="302"/>
      <c r="Q3" s="302"/>
      <c r="R3" s="302"/>
      <c r="S3" s="302"/>
      <c r="T3" s="302"/>
      <c r="U3" s="302"/>
      <c r="V3" s="302"/>
      <c r="W3" s="302"/>
      <c r="X3" s="302"/>
      <c r="Y3" s="302"/>
      <c r="Z3" s="302"/>
      <c r="AA3" s="302"/>
      <c r="AB3" s="302"/>
      <c r="AC3" s="302"/>
      <c r="AD3" s="302"/>
      <c r="AE3" s="302"/>
    </row>
    <row r="4" spans="1:41" ht="8.25" customHeight="1" thickTop="1">
      <c r="A4" s="301"/>
      <c r="B4" s="301"/>
      <c r="C4" s="301"/>
      <c r="D4" s="301"/>
      <c r="E4" s="301"/>
    </row>
    <row r="7" spans="1:41" ht="18.75">
      <c r="B7" s="61" t="s">
        <v>180</v>
      </c>
    </row>
    <row r="10" spans="1:41">
      <c r="B10" s="297" t="s">
        <v>0</v>
      </c>
      <c r="C10" s="297"/>
      <c r="D10" s="297"/>
      <c r="E10" s="297"/>
      <c r="F10" s="297"/>
      <c r="G10" s="299">
        <f>入力画面!$C$3</f>
        <v>0</v>
      </c>
      <c r="H10" s="299"/>
      <c r="I10" s="299"/>
      <c r="J10" s="299"/>
      <c r="K10" s="299"/>
      <c r="L10" s="299"/>
      <c r="M10" s="299"/>
      <c r="N10" s="299"/>
      <c r="O10" s="299"/>
      <c r="P10" s="299"/>
      <c r="Q10" s="299"/>
      <c r="R10" s="300" t="s">
        <v>2</v>
      </c>
      <c r="S10" s="300"/>
      <c r="T10" s="300"/>
      <c r="U10" s="300"/>
      <c r="V10" s="299">
        <f>入力画面!$C$5</f>
        <v>0</v>
      </c>
      <c r="W10" s="299"/>
      <c r="X10" s="299"/>
      <c r="Y10" s="299"/>
      <c r="Z10" s="299"/>
      <c r="AA10" s="299"/>
      <c r="AB10" s="299"/>
      <c r="AC10" s="299"/>
      <c r="AD10" s="299"/>
      <c r="AE10" s="299"/>
      <c r="AF10" s="299"/>
      <c r="AG10" s="285" t="s">
        <v>181</v>
      </c>
      <c r="AH10" s="285"/>
      <c r="AI10" s="299">
        <f>入力画面!$C$6</f>
        <v>0</v>
      </c>
      <c r="AJ10" s="299"/>
      <c r="AK10" s="299"/>
      <c r="AL10" s="299"/>
      <c r="AM10" s="299"/>
      <c r="AN10" s="299"/>
      <c r="AO10" s="299"/>
    </row>
    <row r="12" spans="1:41">
      <c r="B12" s="297" t="s">
        <v>1</v>
      </c>
      <c r="C12" s="297"/>
      <c r="D12" s="297"/>
      <c r="E12" s="297"/>
      <c r="F12" s="297"/>
      <c r="G12" s="299">
        <f>入力画面!$C$7</f>
        <v>0</v>
      </c>
      <c r="H12" s="299"/>
      <c r="I12" s="299"/>
      <c r="J12" s="299"/>
      <c r="K12" s="299"/>
      <c r="L12" s="299"/>
      <c r="M12" s="299"/>
      <c r="N12" s="299"/>
      <c r="O12" s="300" t="s">
        <v>182</v>
      </c>
      <c r="P12" s="300"/>
      <c r="Q12" s="300"/>
      <c r="R12" s="300"/>
      <c r="S12" s="300"/>
      <c r="T12" s="300"/>
      <c r="U12" s="300"/>
      <c r="V12" s="298" t="str">
        <f>入力画面!$C$10&amp;" "&amp;入力画面!C8</f>
        <v xml:space="preserve"> </v>
      </c>
      <c r="W12" s="298"/>
      <c r="X12" s="298"/>
      <c r="Y12" s="298"/>
      <c r="Z12" s="298"/>
      <c r="AA12" s="298"/>
      <c r="AB12" s="298"/>
      <c r="AC12" s="298"/>
      <c r="AD12" s="298"/>
      <c r="AE12" s="298"/>
      <c r="AF12" s="298"/>
      <c r="AG12" s="285" t="s">
        <v>181</v>
      </c>
      <c r="AH12" s="285"/>
      <c r="AI12" s="299">
        <f>入力画面!$C$11</f>
        <v>0</v>
      </c>
      <c r="AJ12" s="299"/>
      <c r="AK12" s="299"/>
      <c r="AL12" s="299"/>
      <c r="AM12" s="299"/>
      <c r="AN12" s="299"/>
      <c r="AO12" s="299"/>
    </row>
    <row r="14" spans="1:41">
      <c r="B14" s="297" t="s">
        <v>183</v>
      </c>
      <c r="C14" s="297"/>
      <c r="D14" s="297"/>
      <c r="E14" s="297"/>
      <c r="F14" s="297"/>
      <c r="G14" s="298" t="str">
        <f>入力画面!$C$14&amp;" "&amp;入力画面!C12</f>
        <v xml:space="preserve"> </v>
      </c>
      <c r="H14" s="298"/>
      <c r="I14" s="298"/>
      <c r="J14" s="298"/>
      <c r="K14" s="298"/>
      <c r="L14" s="298"/>
      <c r="M14" s="298"/>
      <c r="N14" s="298"/>
      <c r="O14" s="298"/>
      <c r="P14" s="298"/>
      <c r="Q14" s="298"/>
      <c r="R14" s="298"/>
      <c r="S14" s="298"/>
      <c r="T14" s="298"/>
      <c r="U14" s="298"/>
      <c r="V14" s="285" t="s">
        <v>181</v>
      </c>
      <c r="W14" s="285"/>
      <c r="X14" s="299">
        <f>入力画面!$C$15</f>
        <v>0</v>
      </c>
      <c r="Y14" s="299"/>
      <c r="Z14" s="299"/>
      <c r="AA14" s="299"/>
      <c r="AB14" s="299"/>
      <c r="AC14" s="299"/>
      <c r="AD14" s="299"/>
      <c r="AE14" s="285" t="s">
        <v>6</v>
      </c>
      <c r="AF14" s="285"/>
      <c r="AG14" s="285"/>
      <c r="AH14" s="285"/>
      <c r="AI14" s="299">
        <f>入力画面!$C$16</f>
        <v>0</v>
      </c>
      <c r="AJ14" s="299"/>
      <c r="AK14" s="299"/>
      <c r="AL14" s="299"/>
      <c r="AM14" s="299"/>
      <c r="AN14" s="299"/>
      <c r="AO14" s="299"/>
    </row>
    <row r="15" spans="1:41" ht="7.5" customHeight="1"/>
    <row r="16" spans="1:41">
      <c r="B16" s="287" t="s">
        <v>184</v>
      </c>
      <c r="C16" s="287"/>
      <c r="D16" s="287"/>
      <c r="E16" s="287"/>
      <c r="F16" s="287" t="s">
        <v>185</v>
      </c>
      <c r="G16" s="287"/>
      <c r="H16" s="287"/>
      <c r="I16" s="287"/>
      <c r="J16" s="287"/>
      <c r="K16" s="287"/>
      <c r="L16" s="287" t="s">
        <v>186</v>
      </c>
      <c r="M16" s="287"/>
      <c r="N16" s="287"/>
      <c r="O16" s="287"/>
      <c r="P16" s="287"/>
      <c r="Q16" s="287"/>
      <c r="R16" s="287" t="s">
        <v>187</v>
      </c>
      <c r="S16" s="287"/>
      <c r="T16" s="287"/>
      <c r="U16" s="287"/>
      <c r="V16" s="287"/>
      <c r="W16" s="287"/>
      <c r="X16" s="287" t="s">
        <v>188</v>
      </c>
      <c r="Y16" s="287"/>
      <c r="Z16" s="287" t="s">
        <v>189</v>
      </c>
      <c r="AA16" s="287"/>
      <c r="AB16" s="287" t="s">
        <v>190</v>
      </c>
      <c r="AC16" s="287"/>
      <c r="AD16" s="287">
        <f>Z17+AB17</f>
        <v>0</v>
      </c>
      <c r="AE16" s="287" t="s">
        <v>191</v>
      </c>
      <c r="AF16" s="287"/>
      <c r="AG16" s="287"/>
      <c r="AH16" s="287"/>
      <c r="AI16" s="287"/>
      <c r="AJ16" s="287"/>
    </row>
    <row r="17" spans="1:41">
      <c r="B17" s="287"/>
      <c r="C17" s="287"/>
      <c r="D17" s="287"/>
      <c r="E17" s="287"/>
      <c r="F17" s="305">
        <f>COUNTIF(学年,1)</f>
        <v>0</v>
      </c>
      <c r="G17" s="306"/>
      <c r="H17" s="287" t="s">
        <v>189</v>
      </c>
      <c r="I17" s="287"/>
      <c r="J17" s="287" t="s">
        <v>190</v>
      </c>
      <c r="K17" s="287"/>
      <c r="L17" s="309">
        <f>COUNTIF(学年,2)</f>
        <v>0</v>
      </c>
      <c r="M17" s="310"/>
      <c r="N17" s="311" t="s">
        <v>189</v>
      </c>
      <c r="O17" s="311"/>
      <c r="P17" s="311" t="s">
        <v>190</v>
      </c>
      <c r="Q17" s="311"/>
      <c r="R17" s="309">
        <f>COUNTIF(学年,3)</f>
        <v>0</v>
      </c>
      <c r="S17" s="310"/>
      <c r="T17" s="311" t="s">
        <v>189</v>
      </c>
      <c r="U17" s="311"/>
      <c r="V17" s="311" t="s">
        <v>190</v>
      </c>
      <c r="W17" s="311"/>
      <c r="X17" s="287"/>
      <c r="Y17" s="287"/>
      <c r="Z17" s="287">
        <f>H18+N18+T18</f>
        <v>0</v>
      </c>
      <c r="AA17" s="287"/>
      <c r="AB17" s="287">
        <f>J18+P18+V18</f>
        <v>0</v>
      </c>
      <c r="AC17" s="287"/>
      <c r="AD17" s="287"/>
      <c r="AE17" s="287" t="s">
        <v>189</v>
      </c>
      <c r="AF17" s="287"/>
      <c r="AG17" s="287" t="s">
        <v>190</v>
      </c>
      <c r="AH17" s="287"/>
      <c r="AI17" s="287" t="s">
        <v>188</v>
      </c>
      <c r="AJ17" s="287"/>
    </row>
    <row r="18" spans="1:41" ht="21.75" customHeight="1">
      <c r="B18" s="287"/>
      <c r="C18" s="287"/>
      <c r="D18" s="287"/>
      <c r="E18" s="287"/>
      <c r="F18" s="307"/>
      <c r="G18" s="308"/>
      <c r="H18" s="303">
        <f>SUMPRODUCT((学年=1)*1,(性別=H17)*1)</f>
        <v>0</v>
      </c>
      <c r="I18" s="304"/>
      <c r="J18" s="303">
        <f>SUMPRODUCT((学年=1)*1,(性別=J17)*1)</f>
        <v>0</v>
      </c>
      <c r="K18" s="304"/>
      <c r="L18" s="307"/>
      <c r="M18" s="308"/>
      <c r="N18" s="303">
        <f>SUMPRODUCT((学年=2)*1,(性別=N17)*1)</f>
        <v>0</v>
      </c>
      <c r="O18" s="304"/>
      <c r="P18" s="303">
        <f>SUMPRODUCT((学年=2)*1,(性別=P17)*1)</f>
        <v>0</v>
      </c>
      <c r="Q18" s="304"/>
      <c r="R18" s="307"/>
      <c r="S18" s="308"/>
      <c r="T18" s="303">
        <f>SUMPRODUCT((学年=3)*1,(性別=T17)*1)</f>
        <v>0</v>
      </c>
      <c r="U18" s="304"/>
      <c r="V18" s="303">
        <f>SUMPRODUCT((学年=3)*1,(性別=V17)*1)</f>
        <v>0</v>
      </c>
      <c r="W18" s="304"/>
      <c r="X18" s="287"/>
      <c r="Y18" s="287"/>
      <c r="Z18" s="287"/>
      <c r="AA18" s="287"/>
      <c r="AB18" s="287"/>
      <c r="AC18" s="287"/>
      <c r="AD18" s="287"/>
      <c r="AE18" s="287">
        <f>SUMPRODUCT((区分="マネージャー")*1,(性別=$AE$17)*1)</f>
        <v>0</v>
      </c>
      <c r="AF18" s="287"/>
      <c r="AG18" s="287">
        <f>SUMPRODUCT((区分="マネージャー")*1,(性別=$AG$17)*1)</f>
        <v>0</v>
      </c>
      <c r="AH18" s="287"/>
      <c r="AI18" s="287">
        <f>AE18+AG18</f>
        <v>0</v>
      </c>
      <c r="AJ18" s="287"/>
    </row>
    <row r="19" spans="1:41" ht="7.5" customHeight="1"/>
    <row r="20" spans="1:41" ht="19.5" customHeight="1">
      <c r="A20" s="287" t="s">
        <v>192</v>
      </c>
      <c r="B20" s="287"/>
      <c r="C20" s="287" t="s">
        <v>3</v>
      </c>
      <c r="D20" s="287"/>
      <c r="E20" s="287"/>
      <c r="F20" s="287"/>
      <c r="G20" s="287"/>
      <c r="H20" s="287"/>
      <c r="I20" s="287"/>
      <c r="J20" s="287" t="s">
        <v>4</v>
      </c>
      <c r="K20" s="287"/>
      <c r="L20" s="287"/>
      <c r="M20" s="287" t="s">
        <v>5</v>
      </c>
      <c r="N20" s="287"/>
      <c r="O20" s="287"/>
      <c r="P20" s="287"/>
      <c r="Q20" s="287"/>
      <c r="R20" s="287"/>
      <c r="S20" s="287"/>
      <c r="T20" s="287" t="s">
        <v>193</v>
      </c>
      <c r="U20" s="287"/>
      <c r="V20" s="287"/>
      <c r="W20" s="287"/>
      <c r="X20" s="287"/>
      <c r="Y20" s="287" t="s">
        <v>134</v>
      </c>
      <c r="Z20" s="287"/>
      <c r="AA20" s="287"/>
      <c r="AB20" s="287"/>
      <c r="AC20" s="287"/>
      <c r="AD20" s="287"/>
      <c r="AE20" s="296" t="s">
        <v>194</v>
      </c>
      <c r="AF20" s="296"/>
      <c r="AG20" s="296"/>
      <c r="AH20" s="296"/>
      <c r="AI20" s="296"/>
      <c r="AJ20" s="296"/>
      <c r="AK20" s="296"/>
      <c r="AL20" s="296"/>
      <c r="AM20" s="296"/>
      <c r="AN20" s="296"/>
      <c r="AO20" s="296"/>
    </row>
    <row r="21" spans="1:41" ht="19.5" customHeight="1">
      <c r="A21" s="287">
        <v>1</v>
      </c>
      <c r="B21" s="287"/>
      <c r="C21" s="288" t="str">
        <f>IF(VLOOKUP(A21,入力画面!$A$22:$J$201,2,0)=0,"",VLOOKUP(A21,入力画面!$A$22:$J$201,2,0))</f>
        <v/>
      </c>
      <c r="D21" s="289"/>
      <c r="E21" s="289"/>
      <c r="F21" s="289"/>
      <c r="G21" s="289"/>
      <c r="H21" s="289"/>
      <c r="I21" s="290"/>
      <c r="J21" s="287" t="str">
        <f t="shared" ref="J21:J50" si="0">IF(VLOOKUP(A21,buin,3,0)=0,"",VLOOKUP(A21,buin,3,0))</f>
        <v/>
      </c>
      <c r="K21" s="287"/>
      <c r="L21" s="287"/>
      <c r="M21" s="291" t="str">
        <f t="shared" ref="M21:M50" si="1">IF(VLOOKUP(A21,buin,7,0)=0,"",VLOOKUP(A21,buin,7,0))</f>
        <v/>
      </c>
      <c r="N21" s="292"/>
      <c r="O21" s="292"/>
      <c r="P21" s="292"/>
      <c r="Q21" s="292"/>
      <c r="R21" s="292"/>
      <c r="S21" s="293"/>
      <c r="T21" s="294" t="str">
        <f t="shared" ref="T21:T50" si="2">IF(VLOOKUP(A21,buin,6,0)=0,"",VLOOKUP(A21,buin,6,0))</f>
        <v/>
      </c>
      <c r="U21" s="294"/>
      <c r="V21" s="294"/>
      <c r="W21" s="294"/>
      <c r="X21" s="294"/>
      <c r="Y21" s="282" t="str">
        <f t="shared" ref="Y21:Y50" si="3">IF(VLOOKUP(A21,buin,4,0)=0,"",VLOOKUP(A21,buin,4,0))</f>
        <v/>
      </c>
      <c r="Z21" s="283"/>
      <c r="AA21" s="283"/>
      <c r="AB21" s="283"/>
      <c r="AC21" s="283"/>
      <c r="AD21" s="295"/>
      <c r="AE21" s="280" t="str">
        <f t="shared" ref="AE21:AE50" si="4">IF(VLOOKUP(A21,buin,4,0)=0,"",IF(AND((VLOOKUP(A21,buin,10,0)="選手"),(VLOOKUP(A21,buin,11,0)="女")),"女子部員",IF((VLOOKUP(A21,buin,10,0)="マネージャー"),"マネージャー","")))</f>
        <v/>
      </c>
      <c r="AF21" s="281"/>
      <c r="AG21" s="281"/>
      <c r="AH21" s="281"/>
      <c r="AI21" s="281"/>
      <c r="AJ21" s="281"/>
      <c r="AK21" s="281"/>
      <c r="AL21" s="281"/>
      <c r="AM21" s="281"/>
      <c r="AN21" s="281"/>
      <c r="AO21" s="284"/>
    </row>
    <row r="22" spans="1:41" ht="19.5" customHeight="1">
      <c r="A22" s="287">
        <v>2</v>
      </c>
      <c r="B22" s="287"/>
      <c r="C22" s="288" t="str">
        <f>IF(VLOOKUP(A22,入力画面!$A$22:$J$201,2,0)=0,"",VLOOKUP(A22,入力画面!$A$22:$J$201,2,0))</f>
        <v/>
      </c>
      <c r="D22" s="289"/>
      <c r="E22" s="289"/>
      <c r="F22" s="289"/>
      <c r="G22" s="289"/>
      <c r="H22" s="289"/>
      <c r="I22" s="290"/>
      <c r="J22" s="287" t="str">
        <f t="shared" si="0"/>
        <v/>
      </c>
      <c r="K22" s="287"/>
      <c r="L22" s="287"/>
      <c r="M22" s="291" t="str">
        <f t="shared" si="1"/>
        <v/>
      </c>
      <c r="N22" s="292"/>
      <c r="O22" s="292"/>
      <c r="P22" s="292"/>
      <c r="Q22" s="292"/>
      <c r="R22" s="292"/>
      <c r="S22" s="293"/>
      <c r="T22" s="294" t="str">
        <f t="shared" si="2"/>
        <v/>
      </c>
      <c r="U22" s="294"/>
      <c r="V22" s="294"/>
      <c r="W22" s="294"/>
      <c r="X22" s="294"/>
      <c r="Y22" s="282" t="str">
        <f t="shared" si="3"/>
        <v/>
      </c>
      <c r="Z22" s="283"/>
      <c r="AA22" s="283"/>
      <c r="AB22" s="283"/>
      <c r="AC22" s="283"/>
      <c r="AD22" s="295"/>
      <c r="AE22" s="280" t="str">
        <f t="shared" si="4"/>
        <v/>
      </c>
      <c r="AF22" s="281"/>
      <c r="AG22" s="281"/>
      <c r="AH22" s="281"/>
      <c r="AI22" s="281"/>
      <c r="AJ22" s="281"/>
      <c r="AK22" s="281"/>
      <c r="AL22" s="281"/>
      <c r="AM22" s="281"/>
      <c r="AN22" s="281"/>
      <c r="AO22" s="284"/>
    </row>
    <row r="23" spans="1:41" ht="19.5" customHeight="1">
      <c r="A23" s="287">
        <v>3</v>
      </c>
      <c r="B23" s="287"/>
      <c r="C23" s="288" t="str">
        <f>IF(VLOOKUP(A23,入力画面!$A$22:$J$201,2,0)=0,"",VLOOKUP(A23,入力画面!$A$22:$J$201,2,0))</f>
        <v/>
      </c>
      <c r="D23" s="289"/>
      <c r="E23" s="289"/>
      <c r="F23" s="289"/>
      <c r="G23" s="289"/>
      <c r="H23" s="289"/>
      <c r="I23" s="290"/>
      <c r="J23" s="287" t="str">
        <f t="shared" si="0"/>
        <v/>
      </c>
      <c r="K23" s="287"/>
      <c r="L23" s="287"/>
      <c r="M23" s="291" t="str">
        <f t="shared" si="1"/>
        <v/>
      </c>
      <c r="N23" s="292"/>
      <c r="O23" s="292"/>
      <c r="P23" s="292"/>
      <c r="Q23" s="292"/>
      <c r="R23" s="292"/>
      <c r="S23" s="293"/>
      <c r="T23" s="294" t="str">
        <f t="shared" si="2"/>
        <v/>
      </c>
      <c r="U23" s="294"/>
      <c r="V23" s="294"/>
      <c r="W23" s="294"/>
      <c r="X23" s="294"/>
      <c r="Y23" s="282" t="str">
        <f t="shared" si="3"/>
        <v/>
      </c>
      <c r="Z23" s="283"/>
      <c r="AA23" s="283"/>
      <c r="AB23" s="283"/>
      <c r="AC23" s="283"/>
      <c r="AD23" s="295"/>
      <c r="AE23" s="280" t="str">
        <f t="shared" si="4"/>
        <v/>
      </c>
      <c r="AF23" s="281"/>
      <c r="AG23" s="281"/>
      <c r="AH23" s="281"/>
      <c r="AI23" s="281"/>
      <c r="AJ23" s="281"/>
      <c r="AK23" s="281"/>
      <c r="AL23" s="281"/>
      <c r="AM23" s="281"/>
      <c r="AN23" s="281"/>
      <c r="AO23" s="284"/>
    </row>
    <row r="24" spans="1:41" ht="19.5" customHeight="1">
      <c r="A24" s="287">
        <v>4</v>
      </c>
      <c r="B24" s="287"/>
      <c r="C24" s="288" t="str">
        <f>IF(VLOOKUP(A24,入力画面!$A$22:$J$201,2,0)=0,"",VLOOKUP(A24,入力画面!$A$22:$J$201,2,0))</f>
        <v/>
      </c>
      <c r="D24" s="289"/>
      <c r="E24" s="289"/>
      <c r="F24" s="289"/>
      <c r="G24" s="289"/>
      <c r="H24" s="289"/>
      <c r="I24" s="290"/>
      <c r="J24" s="287" t="str">
        <f t="shared" si="0"/>
        <v/>
      </c>
      <c r="K24" s="287"/>
      <c r="L24" s="287"/>
      <c r="M24" s="291" t="str">
        <f t="shared" si="1"/>
        <v/>
      </c>
      <c r="N24" s="292"/>
      <c r="O24" s="292"/>
      <c r="P24" s="292"/>
      <c r="Q24" s="292"/>
      <c r="R24" s="292"/>
      <c r="S24" s="293"/>
      <c r="T24" s="294" t="str">
        <f t="shared" si="2"/>
        <v/>
      </c>
      <c r="U24" s="294"/>
      <c r="V24" s="294"/>
      <c r="W24" s="294"/>
      <c r="X24" s="294"/>
      <c r="Y24" s="282" t="str">
        <f t="shared" si="3"/>
        <v/>
      </c>
      <c r="Z24" s="283"/>
      <c r="AA24" s="283"/>
      <c r="AB24" s="283"/>
      <c r="AC24" s="283"/>
      <c r="AD24" s="295"/>
      <c r="AE24" s="280" t="str">
        <f t="shared" si="4"/>
        <v/>
      </c>
      <c r="AF24" s="281"/>
      <c r="AG24" s="281"/>
      <c r="AH24" s="281"/>
      <c r="AI24" s="281"/>
      <c r="AJ24" s="281"/>
      <c r="AK24" s="281"/>
      <c r="AL24" s="281"/>
      <c r="AM24" s="281"/>
      <c r="AN24" s="281"/>
      <c r="AO24" s="284"/>
    </row>
    <row r="25" spans="1:41" ht="19.5" customHeight="1">
      <c r="A25" s="287">
        <v>5</v>
      </c>
      <c r="B25" s="287"/>
      <c r="C25" s="288" t="str">
        <f>IF(VLOOKUP(A25,入力画面!$A$22:$J$201,2,0)=0,"",VLOOKUP(A25,入力画面!$A$22:$J$201,2,0))</f>
        <v/>
      </c>
      <c r="D25" s="289"/>
      <c r="E25" s="289"/>
      <c r="F25" s="289"/>
      <c r="G25" s="289"/>
      <c r="H25" s="289"/>
      <c r="I25" s="290"/>
      <c r="J25" s="287" t="str">
        <f t="shared" si="0"/>
        <v/>
      </c>
      <c r="K25" s="287"/>
      <c r="L25" s="287"/>
      <c r="M25" s="291" t="str">
        <f t="shared" si="1"/>
        <v/>
      </c>
      <c r="N25" s="292"/>
      <c r="O25" s="292"/>
      <c r="P25" s="292"/>
      <c r="Q25" s="292"/>
      <c r="R25" s="292"/>
      <c r="S25" s="293"/>
      <c r="T25" s="294" t="str">
        <f t="shared" si="2"/>
        <v/>
      </c>
      <c r="U25" s="294"/>
      <c r="V25" s="294"/>
      <c r="W25" s="294"/>
      <c r="X25" s="294"/>
      <c r="Y25" s="282" t="str">
        <f t="shared" si="3"/>
        <v/>
      </c>
      <c r="Z25" s="283"/>
      <c r="AA25" s="283"/>
      <c r="AB25" s="283"/>
      <c r="AC25" s="283"/>
      <c r="AD25" s="295"/>
      <c r="AE25" s="280" t="str">
        <f t="shared" si="4"/>
        <v/>
      </c>
      <c r="AF25" s="281"/>
      <c r="AG25" s="281"/>
      <c r="AH25" s="281"/>
      <c r="AI25" s="281"/>
      <c r="AJ25" s="281"/>
      <c r="AK25" s="281"/>
      <c r="AL25" s="281"/>
      <c r="AM25" s="281"/>
      <c r="AN25" s="281"/>
      <c r="AO25" s="284"/>
    </row>
    <row r="26" spans="1:41" ht="19.5" customHeight="1">
      <c r="A26" s="287">
        <v>6</v>
      </c>
      <c r="B26" s="287"/>
      <c r="C26" s="288" t="str">
        <f>IF(VLOOKUP(A26,入力画面!$A$22:$J$201,2,0)=0,"",VLOOKUP(A26,入力画面!$A$22:$J$201,2,0))</f>
        <v/>
      </c>
      <c r="D26" s="289"/>
      <c r="E26" s="289"/>
      <c r="F26" s="289"/>
      <c r="G26" s="289"/>
      <c r="H26" s="289"/>
      <c r="I26" s="290"/>
      <c r="J26" s="287" t="str">
        <f t="shared" si="0"/>
        <v/>
      </c>
      <c r="K26" s="287"/>
      <c r="L26" s="287"/>
      <c r="M26" s="291" t="str">
        <f t="shared" si="1"/>
        <v/>
      </c>
      <c r="N26" s="292"/>
      <c r="O26" s="292"/>
      <c r="P26" s="292"/>
      <c r="Q26" s="292"/>
      <c r="R26" s="292"/>
      <c r="S26" s="293"/>
      <c r="T26" s="294" t="str">
        <f t="shared" si="2"/>
        <v/>
      </c>
      <c r="U26" s="294"/>
      <c r="V26" s="294"/>
      <c r="W26" s="294"/>
      <c r="X26" s="294"/>
      <c r="Y26" s="282" t="str">
        <f t="shared" si="3"/>
        <v/>
      </c>
      <c r="Z26" s="283"/>
      <c r="AA26" s="283"/>
      <c r="AB26" s="283"/>
      <c r="AC26" s="283"/>
      <c r="AD26" s="295"/>
      <c r="AE26" s="280" t="str">
        <f t="shared" si="4"/>
        <v/>
      </c>
      <c r="AF26" s="281"/>
      <c r="AG26" s="281"/>
      <c r="AH26" s="281"/>
      <c r="AI26" s="281"/>
      <c r="AJ26" s="281"/>
      <c r="AK26" s="281"/>
      <c r="AL26" s="281"/>
      <c r="AM26" s="281"/>
      <c r="AN26" s="281"/>
      <c r="AO26" s="284"/>
    </row>
    <row r="27" spans="1:41" ht="19.5" customHeight="1">
      <c r="A27" s="287">
        <v>7</v>
      </c>
      <c r="B27" s="287"/>
      <c r="C27" s="288" t="str">
        <f>IF(VLOOKUP(A27,入力画面!$A$22:$J$201,2,0)=0,"",VLOOKUP(A27,入力画面!$A$22:$J$201,2,0))</f>
        <v/>
      </c>
      <c r="D27" s="289"/>
      <c r="E27" s="289"/>
      <c r="F27" s="289"/>
      <c r="G27" s="289"/>
      <c r="H27" s="289"/>
      <c r="I27" s="290"/>
      <c r="J27" s="287" t="str">
        <f t="shared" si="0"/>
        <v/>
      </c>
      <c r="K27" s="287"/>
      <c r="L27" s="287"/>
      <c r="M27" s="291" t="str">
        <f t="shared" si="1"/>
        <v/>
      </c>
      <c r="N27" s="292"/>
      <c r="O27" s="292"/>
      <c r="P27" s="292"/>
      <c r="Q27" s="292"/>
      <c r="R27" s="292"/>
      <c r="S27" s="293"/>
      <c r="T27" s="294" t="str">
        <f t="shared" si="2"/>
        <v/>
      </c>
      <c r="U27" s="294"/>
      <c r="V27" s="294"/>
      <c r="W27" s="294"/>
      <c r="X27" s="294"/>
      <c r="Y27" s="282" t="str">
        <f t="shared" si="3"/>
        <v/>
      </c>
      <c r="Z27" s="283"/>
      <c r="AA27" s="283"/>
      <c r="AB27" s="283"/>
      <c r="AC27" s="283"/>
      <c r="AD27" s="295"/>
      <c r="AE27" s="280" t="str">
        <f t="shared" si="4"/>
        <v/>
      </c>
      <c r="AF27" s="281"/>
      <c r="AG27" s="281"/>
      <c r="AH27" s="281"/>
      <c r="AI27" s="281"/>
      <c r="AJ27" s="281"/>
      <c r="AK27" s="281"/>
      <c r="AL27" s="281"/>
      <c r="AM27" s="281"/>
      <c r="AN27" s="281"/>
      <c r="AO27" s="284"/>
    </row>
    <row r="28" spans="1:41" ht="19.5" customHeight="1">
      <c r="A28" s="287">
        <v>8</v>
      </c>
      <c r="B28" s="287"/>
      <c r="C28" s="288" t="str">
        <f>IF(VLOOKUP(A28,入力画面!$A$22:$J$201,2,0)=0,"",VLOOKUP(A28,入力画面!$A$22:$J$201,2,0))</f>
        <v/>
      </c>
      <c r="D28" s="289"/>
      <c r="E28" s="289"/>
      <c r="F28" s="289"/>
      <c r="G28" s="289"/>
      <c r="H28" s="289"/>
      <c r="I28" s="290"/>
      <c r="J28" s="287" t="str">
        <f t="shared" si="0"/>
        <v/>
      </c>
      <c r="K28" s="287"/>
      <c r="L28" s="287"/>
      <c r="M28" s="291" t="str">
        <f t="shared" si="1"/>
        <v/>
      </c>
      <c r="N28" s="292"/>
      <c r="O28" s="292"/>
      <c r="P28" s="292"/>
      <c r="Q28" s="292"/>
      <c r="R28" s="292"/>
      <c r="S28" s="293"/>
      <c r="T28" s="294" t="str">
        <f t="shared" si="2"/>
        <v/>
      </c>
      <c r="U28" s="294"/>
      <c r="V28" s="294"/>
      <c r="W28" s="294"/>
      <c r="X28" s="294"/>
      <c r="Y28" s="282" t="str">
        <f t="shared" si="3"/>
        <v/>
      </c>
      <c r="Z28" s="283"/>
      <c r="AA28" s="283"/>
      <c r="AB28" s="283"/>
      <c r="AC28" s="283"/>
      <c r="AD28" s="295"/>
      <c r="AE28" s="280" t="str">
        <f t="shared" si="4"/>
        <v/>
      </c>
      <c r="AF28" s="281"/>
      <c r="AG28" s="281"/>
      <c r="AH28" s="281"/>
      <c r="AI28" s="281"/>
      <c r="AJ28" s="281"/>
      <c r="AK28" s="281"/>
      <c r="AL28" s="281"/>
      <c r="AM28" s="281"/>
      <c r="AN28" s="281"/>
      <c r="AO28" s="284"/>
    </row>
    <row r="29" spans="1:41" ht="19.5" customHeight="1">
      <c r="A29" s="287">
        <v>9</v>
      </c>
      <c r="B29" s="287"/>
      <c r="C29" s="288" t="str">
        <f>IF(VLOOKUP(A29,入力画面!$A$22:$J$201,2,0)=0,"",VLOOKUP(A29,入力画面!$A$22:$J$201,2,0))</f>
        <v/>
      </c>
      <c r="D29" s="289"/>
      <c r="E29" s="289"/>
      <c r="F29" s="289"/>
      <c r="G29" s="289"/>
      <c r="H29" s="289"/>
      <c r="I29" s="290"/>
      <c r="J29" s="287" t="str">
        <f t="shared" si="0"/>
        <v/>
      </c>
      <c r="K29" s="287"/>
      <c r="L29" s="287"/>
      <c r="M29" s="291" t="str">
        <f t="shared" si="1"/>
        <v/>
      </c>
      <c r="N29" s="292"/>
      <c r="O29" s="292"/>
      <c r="P29" s="292"/>
      <c r="Q29" s="292"/>
      <c r="R29" s="292"/>
      <c r="S29" s="293"/>
      <c r="T29" s="294" t="str">
        <f t="shared" si="2"/>
        <v/>
      </c>
      <c r="U29" s="294"/>
      <c r="V29" s="294"/>
      <c r="W29" s="294"/>
      <c r="X29" s="294"/>
      <c r="Y29" s="282" t="str">
        <f t="shared" si="3"/>
        <v/>
      </c>
      <c r="Z29" s="283"/>
      <c r="AA29" s="283"/>
      <c r="AB29" s="283"/>
      <c r="AC29" s="283"/>
      <c r="AD29" s="295"/>
      <c r="AE29" s="280" t="str">
        <f t="shared" si="4"/>
        <v/>
      </c>
      <c r="AF29" s="281"/>
      <c r="AG29" s="281"/>
      <c r="AH29" s="281"/>
      <c r="AI29" s="281"/>
      <c r="AJ29" s="281"/>
      <c r="AK29" s="281"/>
      <c r="AL29" s="281"/>
      <c r="AM29" s="281"/>
      <c r="AN29" s="281"/>
      <c r="AO29" s="284"/>
    </row>
    <row r="30" spans="1:41" ht="19.5" customHeight="1">
      <c r="A30" s="287">
        <v>10</v>
      </c>
      <c r="B30" s="287"/>
      <c r="C30" s="288" t="str">
        <f>IF(VLOOKUP(A30,入力画面!$A$22:$J$201,2,0)=0,"",VLOOKUP(A30,入力画面!$A$22:$J$201,2,0))</f>
        <v/>
      </c>
      <c r="D30" s="289"/>
      <c r="E30" s="289"/>
      <c r="F30" s="289"/>
      <c r="G30" s="289"/>
      <c r="H30" s="289"/>
      <c r="I30" s="290"/>
      <c r="J30" s="287" t="str">
        <f t="shared" si="0"/>
        <v/>
      </c>
      <c r="K30" s="287"/>
      <c r="L30" s="287"/>
      <c r="M30" s="291" t="str">
        <f t="shared" si="1"/>
        <v/>
      </c>
      <c r="N30" s="292"/>
      <c r="O30" s="292"/>
      <c r="P30" s="292"/>
      <c r="Q30" s="292"/>
      <c r="R30" s="292"/>
      <c r="S30" s="293"/>
      <c r="T30" s="294" t="str">
        <f t="shared" si="2"/>
        <v/>
      </c>
      <c r="U30" s="294"/>
      <c r="V30" s="294"/>
      <c r="W30" s="294"/>
      <c r="X30" s="294"/>
      <c r="Y30" s="282" t="str">
        <f t="shared" si="3"/>
        <v/>
      </c>
      <c r="Z30" s="283"/>
      <c r="AA30" s="283"/>
      <c r="AB30" s="283"/>
      <c r="AC30" s="283"/>
      <c r="AD30" s="295"/>
      <c r="AE30" s="280" t="str">
        <f t="shared" si="4"/>
        <v/>
      </c>
      <c r="AF30" s="281"/>
      <c r="AG30" s="281"/>
      <c r="AH30" s="281"/>
      <c r="AI30" s="281"/>
      <c r="AJ30" s="281"/>
      <c r="AK30" s="281"/>
      <c r="AL30" s="281"/>
      <c r="AM30" s="281"/>
      <c r="AN30" s="281"/>
      <c r="AO30" s="284"/>
    </row>
    <row r="31" spans="1:41" ht="19.5" customHeight="1">
      <c r="A31" s="287">
        <v>11</v>
      </c>
      <c r="B31" s="287"/>
      <c r="C31" s="288" t="str">
        <f>IF(VLOOKUP(A31,入力画面!$A$22:$J$201,2,0)=0,"",VLOOKUP(A31,入力画面!$A$22:$J$201,2,0))</f>
        <v/>
      </c>
      <c r="D31" s="289"/>
      <c r="E31" s="289"/>
      <c r="F31" s="289"/>
      <c r="G31" s="289"/>
      <c r="H31" s="289"/>
      <c r="I31" s="290"/>
      <c r="J31" s="287" t="str">
        <f t="shared" si="0"/>
        <v/>
      </c>
      <c r="K31" s="287"/>
      <c r="L31" s="287"/>
      <c r="M31" s="291" t="str">
        <f t="shared" si="1"/>
        <v/>
      </c>
      <c r="N31" s="292"/>
      <c r="O31" s="292"/>
      <c r="P31" s="292"/>
      <c r="Q31" s="292"/>
      <c r="R31" s="292"/>
      <c r="S31" s="293"/>
      <c r="T31" s="294" t="str">
        <f t="shared" si="2"/>
        <v/>
      </c>
      <c r="U31" s="294"/>
      <c r="V31" s="294"/>
      <c r="W31" s="294"/>
      <c r="X31" s="294"/>
      <c r="Y31" s="282" t="str">
        <f t="shared" si="3"/>
        <v/>
      </c>
      <c r="Z31" s="283"/>
      <c r="AA31" s="283"/>
      <c r="AB31" s="283"/>
      <c r="AC31" s="283"/>
      <c r="AD31" s="295"/>
      <c r="AE31" s="280" t="str">
        <f t="shared" si="4"/>
        <v/>
      </c>
      <c r="AF31" s="281"/>
      <c r="AG31" s="281"/>
      <c r="AH31" s="281"/>
      <c r="AI31" s="281"/>
      <c r="AJ31" s="281"/>
      <c r="AK31" s="281"/>
      <c r="AL31" s="281"/>
      <c r="AM31" s="281"/>
      <c r="AN31" s="281"/>
      <c r="AO31" s="284"/>
    </row>
    <row r="32" spans="1:41" ht="19.5" customHeight="1">
      <c r="A32" s="287">
        <v>12</v>
      </c>
      <c r="B32" s="287"/>
      <c r="C32" s="288" t="str">
        <f>IF(VLOOKUP(A32,入力画面!$A$22:$J$201,2,0)=0,"",VLOOKUP(A32,入力画面!$A$22:$J$201,2,0))</f>
        <v/>
      </c>
      <c r="D32" s="289"/>
      <c r="E32" s="289"/>
      <c r="F32" s="289"/>
      <c r="G32" s="289"/>
      <c r="H32" s="289"/>
      <c r="I32" s="290"/>
      <c r="J32" s="287" t="str">
        <f t="shared" si="0"/>
        <v/>
      </c>
      <c r="K32" s="287"/>
      <c r="L32" s="287"/>
      <c r="M32" s="291" t="str">
        <f t="shared" si="1"/>
        <v/>
      </c>
      <c r="N32" s="292"/>
      <c r="O32" s="292"/>
      <c r="P32" s="292"/>
      <c r="Q32" s="292"/>
      <c r="R32" s="292"/>
      <c r="S32" s="293"/>
      <c r="T32" s="294" t="str">
        <f t="shared" si="2"/>
        <v/>
      </c>
      <c r="U32" s="294"/>
      <c r="V32" s="294"/>
      <c r="W32" s="294"/>
      <c r="X32" s="294"/>
      <c r="Y32" s="282" t="str">
        <f t="shared" si="3"/>
        <v/>
      </c>
      <c r="Z32" s="283"/>
      <c r="AA32" s="283"/>
      <c r="AB32" s="283"/>
      <c r="AC32" s="283"/>
      <c r="AD32" s="295"/>
      <c r="AE32" s="280" t="str">
        <f t="shared" si="4"/>
        <v/>
      </c>
      <c r="AF32" s="281"/>
      <c r="AG32" s="281"/>
      <c r="AH32" s="281"/>
      <c r="AI32" s="281"/>
      <c r="AJ32" s="281"/>
      <c r="AK32" s="281"/>
      <c r="AL32" s="281"/>
      <c r="AM32" s="281"/>
      <c r="AN32" s="281"/>
      <c r="AO32" s="284"/>
    </row>
    <row r="33" spans="1:41" ht="19.5" customHeight="1">
      <c r="A33" s="287">
        <v>13</v>
      </c>
      <c r="B33" s="287"/>
      <c r="C33" s="288" t="str">
        <f>IF(VLOOKUP(A33,入力画面!$A$22:$J$201,2,0)=0,"",VLOOKUP(A33,入力画面!$A$22:$J$201,2,0))</f>
        <v/>
      </c>
      <c r="D33" s="289"/>
      <c r="E33" s="289"/>
      <c r="F33" s="289"/>
      <c r="G33" s="289"/>
      <c r="H33" s="289"/>
      <c r="I33" s="290"/>
      <c r="J33" s="287" t="str">
        <f t="shared" si="0"/>
        <v/>
      </c>
      <c r="K33" s="287"/>
      <c r="L33" s="287"/>
      <c r="M33" s="291" t="str">
        <f t="shared" si="1"/>
        <v/>
      </c>
      <c r="N33" s="292"/>
      <c r="O33" s="292"/>
      <c r="P33" s="292"/>
      <c r="Q33" s="292"/>
      <c r="R33" s="292"/>
      <c r="S33" s="293"/>
      <c r="T33" s="294" t="str">
        <f t="shared" si="2"/>
        <v/>
      </c>
      <c r="U33" s="294"/>
      <c r="V33" s="294"/>
      <c r="W33" s="294"/>
      <c r="X33" s="294"/>
      <c r="Y33" s="282" t="str">
        <f t="shared" si="3"/>
        <v/>
      </c>
      <c r="Z33" s="283"/>
      <c r="AA33" s="283"/>
      <c r="AB33" s="283"/>
      <c r="AC33" s="283"/>
      <c r="AD33" s="295"/>
      <c r="AE33" s="280" t="str">
        <f t="shared" si="4"/>
        <v/>
      </c>
      <c r="AF33" s="281"/>
      <c r="AG33" s="281"/>
      <c r="AH33" s="281"/>
      <c r="AI33" s="281"/>
      <c r="AJ33" s="281"/>
      <c r="AK33" s="281"/>
      <c r="AL33" s="281"/>
      <c r="AM33" s="281"/>
      <c r="AN33" s="281"/>
      <c r="AO33" s="284"/>
    </row>
    <row r="34" spans="1:41" ht="19.5" customHeight="1">
      <c r="A34" s="287">
        <v>14</v>
      </c>
      <c r="B34" s="287"/>
      <c r="C34" s="288" t="str">
        <f>IF(VLOOKUP(A34,入力画面!$A$22:$J$201,2,0)=0,"",VLOOKUP(A34,入力画面!$A$22:$J$201,2,0))</f>
        <v/>
      </c>
      <c r="D34" s="289"/>
      <c r="E34" s="289"/>
      <c r="F34" s="289"/>
      <c r="G34" s="289"/>
      <c r="H34" s="289"/>
      <c r="I34" s="290"/>
      <c r="J34" s="287" t="str">
        <f t="shared" si="0"/>
        <v/>
      </c>
      <c r="K34" s="287"/>
      <c r="L34" s="287"/>
      <c r="M34" s="291" t="str">
        <f t="shared" si="1"/>
        <v/>
      </c>
      <c r="N34" s="292"/>
      <c r="O34" s="292"/>
      <c r="P34" s="292"/>
      <c r="Q34" s="292"/>
      <c r="R34" s="292"/>
      <c r="S34" s="293"/>
      <c r="T34" s="294" t="str">
        <f t="shared" si="2"/>
        <v/>
      </c>
      <c r="U34" s="294"/>
      <c r="V34" s="294"/>
      <c r="W34" s="294"/>
      <c r="X34" s="294"/>
      <c r="Y34" s="282" t="str">
        <f t="shared" si="3"/>
        <v/>
      </c>
      <c r="Z34" s="283"/>
      <c r="AA34" s="283"/>
      <c r="AB34" s="283"/>
      <c r="AC34" s="283"/>
      <c r="AD34" s="295"/>
      <c r="AE34" s="280" t="str">
        <f t="shared" si="4"/>
        <v/>
      </c>
      <c r="AF34" s="281"/>
      <c r="AG34" s="281"/>
      <c r="AH34" s="281"/>
      <c r="AI34" s="281"/>
      <c r="AJ34" s="281"/>
      <c r="AK34" s="281"/>
      <c r="AL34" s="281"/>
      <c r="AM34" s="281"/>
      <c r="AN34" s="281"/>
      <c r="AO34" s="284"/>
    </row>
    <row r="35" spans="1:41" ht="19.5" customHeight="1">
      <c r="A35" s="287">
        <v>15</v>
      </c>
      <c r="B35" s="287"/>
      <c r="C35" s="288" t="str">
        <f>IF(VLOOKUP(A35,入力画面!$A$22:$J$201,2,0)=0,"",VLOOKUP(A35,入力画面!$A$22:$J$201,2,0))</f>
        <v/>
      </c>
      <c r="D35" s="289"/>
      <c r="E35" s="289"/>
      <c r="F35" s="289"/>
      <c r="G35" s="289"/>
      <c r="H35" s="289"/>
      <c r="I35" s="290"/>
      <c r="J35" s="287" t="str">
        <f t="shared" si="0"/>
        <v/>
      </c>
      <c r="K35" s="287"/>
      <c r="L35" s="287"/>
      <c r="M35" s="291" t="str">
        <f t="shared" si="1"/>
        <v/>
      </c>
      <c r="N35" s="292"/>
      <c r="O35" s="292"/>
      <c r="P35" s="292"/>
      <c r="Q35" s="292"/>
      <c r="R35" s="292"/>
      <c r="S35" s="293"/>
      <c r="T35" s="294" t="str">
        <f t="shared" si="2"/>
        <v/>
      </c>
      <c r="U35" s="294"/>
      <c r="V35" s="294"/>
      <c r="W35" s="294"/>
      <c r="X35" s="294"/>
      <c r="Y35" s="282" t="str">
        <f t="shared" si="3"/>
        <v/>
      </c>
      <c r="Z35" s="283"/>
      <c r="AA35" s="283"/>
      <c r="AB35" s="283"/>
      <c r="AC35" s="283"/>
      <c r="AD35" s="295"/>
      <c r="AE35" s="280" t="str">
        <f t="shared" si="4"/>
        <v/>
      </c>
      <c r="AF35" s="281"/>
      <c r="AG35" s="281"/>
      <c r="AH35" s="281"/>
      <c r="AI35" s="281"/>
      <c r="AJ35" s="281"/>
      <c r="AK35" s="281"/>
      <c r="AL35" s="281"/>
      <c r="AM35" s="281"/>
      <c r="AN35" s="281"/>
      <c r="AO35" s="284"/>
    </row>
    <row r="36" spans="1:41" ht="19.5" customHeight="1">
      <c r="A36" s="287">
        <v>16</v>
      </c>
      <c r="B36" s="287"/>
      <c r="C36" s="288" t="str">
        <f>IF(VLOOKUP(A36,入力画面!$A$22:$J$201,2,0)=0,"",VLOOKUP(A36,入力画面!$A$22:$J$201,2,0))</f>
        <v/>
      </c>
      <c r="D36" s="289"/>
      <c r="E36" s="289"/>
      <c r="F36" s="289"/>
      <c r="G36" s="289"/>
      <c r="H36" s="289"/>
      <c r="I36" s="290"/>
      <c r="J36" s="287" t="str">
        <f t="shared" si="0"/>
        <v/>
      </c>
      <c r="K36" s="287"/>
      <c r="L36" s="287"/>
      <c r="M36" s="291" t="str">
        <f t="shared" si="1"/>
        <v/>
      </c>
      <c r="N36" s="292"/>
      <c r="O36" s="292"/>
      <c r="P36" s="292"/>
      <c r="Q36" s="292"/>
      <c r="R36" s="292"/>
      <c r="S36" s="293"/>
      <c r="T36" s="294" t="str">
        <f t="shared" si="2"/>
        <v/>
      </c>
      <c r="U36" s="294"/>
      <c r="V36" s="294"/>
      <c r="W36" s="294"/>
      <c r="X36" s="294"/>
      <c r="Y36" s="282" t="str">
        <f t="shared" si="3"/>
        <v/>
      </c>
      <c r="Z36" s="283"/>
      <c r="AA36" s="283"/>
      <c r="AB36" s="283"/>
      <c r="AC36" s="283"/>
      <c r="AD36" s="295"/>
      <c r="AE36" s="280" t="str">
        <f t="shared" si="4"/>
        <v/>
      </c>
      <c r="AF36" s="281"/>
      <c r="AG36" s="281"/>
      <c r="AH36" s="281"/>
      <c r="AI36" s="281"/>
      <c r="AJ36" s="281"/>
      <c r="AK36" s="281"/>
      <c r="AL36" s="281"/>
      <c r="AM36" s="281"/>
      <c r="AN36" s="281"/>
      <c r="AO36" s="284"/>
    </row>
    <row r="37" spans="1:41" ht="19.5" customHeight="1">
      <c r="A37" s="287">
        <v>17</v>
      </c>
      <c r="B37" s="287"/>
      <c r="C37" s="288" t="str">
        <f>IF(VLOOKUP(A37,入力画面!$A$22:$J$201,2,0)=0,"",VLOOKUP(A37,入力画面!$A$22:$J$201,2,0))</f>
        <v/>
      </c>
      <c r="D37" s="289"/>
      <c r="E37" s="289"/>
      <c r="F37" s="289"/>
      <c r="G37" s="289"/>
      <c r="H37" s="289"/>
      <c r="I37" s="290"/>
      <c r="J37" s="287" t="str">
        <f t="shared" si="0"/>
        <v/>
      </c>
      <c r="K37" s="287"/>
      <c r="L37" s="287"/>
      <c r="M37" s="291" t="str">
        <f t="shared" si="1"/>
        <v/>
      </c>
      <c r="N37" s="292"/>
      <c r="O37" s="292"/>
      <c r="P37" s="292"/>
      <c r="Q37" s="292"/>
      <c r="R37" s="292"/>
      <c r="S37" s="293"/>
      <c r="T37" s="294" t="str">
        <f t="shared" si="2"/>
        <v/>
      </c>
      <c r="U37" s="294"/>
      <c r="V37" s="294"/>
      <c r="W37" s="294"/>
      <c r="X37" s="294"/>
      <c r="Y37" s="282" t="str">
        <f t="shared" si="3"/>
        <v/>
      </c>
      <c r="Z37" s="283"/>
      <c r="AA37" s="283"/>
      <c r="AB37" s="283"/>
      <c r="AC37" s="283"/>
      <c r="AD37" s="295"/>
      <c r="AE37" s="280" t="str">
        <f t="shared" si="4"/>
        <v/>
      </c>
      <c r="AF37" s="281"/>
      <c r="AG37" s="281"/>
      <c r="AH37" s="281"/>
      <c r="AI37" s="281"/>
      <c r="AJ37" s="281"/>
      <c r="AK37" s="281"/>
      <c r="AL37" s="281"/>
      <c r="AM37" s="281"/>
      <c r="AN37" s="281"/>
      <c r="AO37" s="284"/>
    </row>
    <row r="38" spans="1:41" ht="19.5" customHeight="1">
      <c r="A38" s="287">
        <v>18</v>
      </c>
      <c r="B38" s="287"/>
      <c r="C38" s="288" t="str">
        <f>IF(VLOOKUP(A38,入力画面!$A$22:$J$201,2,0)=0,"",VLOOKUP(A38,入力画面!$A$22:$J$201,2,0))</f>
        <v/>
      </c>
      <c r="D38" s="289"/>
      <c r="E38" s="289"/>
      <c r="F38" s="289"/>
      <c r="G38" s="289"/>
      <c r="H38" s="289"/>
      <c r="I38" s="290"/>
      <c r="J38" s="287" t="str">
        <f t="shared" si="0"/>
        <v/>
      </c>
      <c r="K38" s="287"/>
      <c r="L38" s="287"/>
      <c r="M38" s="291" t="str">
        <f t="shared" si="1"/>
        <v/>
      </c>
      <c r="N38" s="292"/>
      <c r="O38" s="292"/>
      <c r="P38" s="292"/>
      <c r="Q38" s="292"/>
      <c r="R38" s="292"/>
      <c r="S38" s="293"/>
      <c r="T38" s="294" t="str">
        <f t="shared" si="2"/>
        <v/>
      </c>
      <c r="U38" s="294"/>
      <c r="V38" s="294"/>
      <c r="W38" s="294"/>
      <c r="X38" s="294"/>
      <c r="Y38" s="282" t="str">
        <f t="shared" si="3"/>
        <v/>
      </c>
      <c r="Z38" s="283"/>
      <c r="AA38" s="283"/>
      <c r="AB38" s="283"/>
      <c r="AC38" s="283"/>
      <c r="AD38" s="295"/>
      <c r="AE38" s="280" t="str">
        <f t="shared" si="4"/>
        <v/>
      </c>
      <c r="AF38" s="281"/>
      <c r="AG38" s="281"/>
      <c r="AH38" s="281"/>
      <c r="AI38" s="281"/>
      <c r="AJ38" s="281"/>
      <c r="AK38" s="281"/>
      <c r="AL38" s="281"/>
      <c r="AM38" s="281"/>
      <c r="AN38" s="281"/>
      <c r="AO38" s="284"/>
    </row>
    <row r="39" spans="1:41" ht="19.5" customHeight="1">
      <c r="A39" s="287">
        <v>19</v>
      </c>
      <c r="B39" s="287"/>
      <c r="C39" s="288" t="str">
        <f>IF(VLOOKUP(A39,入力画面!$A$22:$J$201,2,0)=0,"",VLOOKUP(A39,入力画面!$A$22:$J$201,2,0))</f>
        <v/>
      </c>
      <c r="D39" s="289"/>
      <c r="E39" s="289"/>
      <c r="F39" s="289"/>
      <c r="G39" s="289"/>
      <c r="H39" s="289"/>
      <c r="I39" s="290"/>
      <c r="J39" s="287" t="str">
        <f t="shared" si="0"/>
        <v/>
      </c>
      <c r="K39" s="287"/>
      <c r="L39" s="287"/>
      <c r="M39" s="291" t="str">
        <f t="shared" si="1"/>
        <v/>
      </c>
      <c r="N39" s="292"/>
      <c r="O39" s="292"/>
      <c r="P39" s="292"/>
      <c r="Q39" s="292"/>
      <c r="R39" s="292"/>
      <c r="S39" s="293"/>
      <c r="T39" s="294" t="str">
        <f t="shared" si="2"/>
        <v/>
      </c>
      <c r="U39" s="294"/>
      <c r="V39" s="294"/>
      <c r="W39" s="294"/>
      <c r="X39" s="294"/>
      <c r="Y39" s="282" t="str">
        <f t="shared" si="3"/>
        <v/>
      </c>
      <c r="Z39" s="283"/>
      <c r="AA39" s="283"/>
      <c r="AB39" s="283"/>
      <c r="AC39" s="283"/>
      <c r="AD39" s="295"/>
      <c r="AE39" s="280" t="str">
        <f t="shared" si="4"/>
        <v/>
      </c>
      <c r="AF39" s="281"/>
      <c r="AG39" s="281"/>
      <c r="AH39" s="281"/>
      <c r="AI39" s="281"/>
      <c r="AJ39" s="281"/>
      <c r="AK39" s="281"/>
      <c r="AL39" s="281"/>
      <c r="AM39" s="281"/>
      <c r="AN39" s="281"/>
      <c r="AO39" s="284"/>
    </row>
    <row r="40" spans="1:41" ht="19.5" customHeight="1">
      <c r="A40" s="287">
        <v>20</v>
      </c>
      <c r="B40" s="287"/>
      <c r="C40" s="288" t="str">
        <f>IF(VLOOKUP(A40,入力画面!$A$22:$J$201,2,0)=0,"",VLOOKUP(A40,入力画面!$A$22:$J$201,2,0))</f>
        <v/>
      </c>
      <c r="D40" s="289"/>
      <c r="E40" s="289"/>
      <c r="F40" s="289"/>
      <c r="G40" s="289"/>
      <c r="H40" s="289"/>
      <c r="I40" s="290"/>
      <c r="J40" s="287" t="str">
        <f t="shared" si="0"/>
        <v/>
      </c>
      <c r="K40" s="287"/>
      <c r="L40" s="287"/>
      <c r="M40" s="291" t="str">
        <f t="shared" si="1"/>
        <v/>
      </c>
      <c r="N40" s="292"/>
      <c r="O40" s="292"/>
      <c r="P40" s="292"/>
      <c r="Q40" s="292"/>
      <c r="R40" s="292"/>
      <c r="S40" s="293"/>
      <c r="T40" s="294" t="str">
        <f t="shared" si="2"/>
        <v/>
      </c>
      <c r="U40" s="294"/>
      <c r="V40" s="294"/>
      <c r="W40" s="294"/>
      <c r="X40" s="294"/>
      <c r="Y40" s="282" t="str">
        <f t="shared" si="3"/>
        <v/>
      </c>
      <c r="Z40" s="283"/>
      <c r="AA40" s="283"/>
      <c r="AB40" s="283"/>
      <c r="AC40" s="283"/>
      <c r="AD40" s="295"/>
      <c r="AE40" s="280" t="str">
        <f t="shared" si="4"/>
        <v/>
      </c>
      <c r="AF40" s="281"/>
      <c r="AG40" s="281"/>
      <c r="AH40" s="281"/>
      <c r="AI40" s="281"/>
      <c r="AJ40" s="281"/>
      <c r="AK40" s="281"/>
      <c r="AL40" s="281"/>
      <c r="AM40" s="281"/>
      <c r="AN40" s="281"/>
      <c r="AO40" s="284"/>
    </row>
    <row r="41" spans="1:41" ht="19.5" customHeight="1">
      <c r="A41" s="287">
        <v>21</v>
      </c>
      <c r="B41" s="287"/>
      <c r="C41" s="288" t="str">
        <f>IF(VLOOKUP(A41,入力画面!$A$22:$J$201,2,0)=0,"",VLOOKUP(A41,入力画面!$A$22:$J$201,2,0))</f>
        <v/>
      </c>
      <c r="D41" s="289"/>
      <c r="E41" s="289"/>
      <c r="F41" s="289"/>
      <c r="G41" s="289"/>
      <c r="H41" s="289"/>
      <c r="I41" s="290"/>
      <c r="J41" s="287" t="str">
        <f t="shared" si="0"/>
        <v/>
      </c>
      <c r="K41" s="287"/>
      <c r="L41" s="287"/>
      <c r="M41" s="291" t="str">
        <f t="shared" si="1"/>
        <v/>
      </c>
      <c r="N41" s="292"/>
      <c r="O41" s="292"/>
      <c r="P41" s="292"/>
      <c r="Q41" s="292"/>
      <c r="R41" s="292"/>
      <c r="S41" s="293"/>
      <c r="T41" s="294" t="str">
        <f t="shared" si="2"/>
        <v/>
      </c>
      <c r="U41" s="294"/>
      <c r="V41" s="294"/>
      <c r="W41" s="294"/>
      <c r="X41" s="294"/>
      <c r="Y41" s="282" t="str">
        <f t="shared" si="3"/>
        <v/>
      </c>
      <c r="Z41" s="283"/>
      <c r="AA41" s="283"/>
      <c r="AB41" s="283"/>
      <c r="AC41" s="283"/>
      <c r="AD41" s="295"/>
      <c r="AE41" s="280" t="str">
        <f t="shared" si="4"/>
        <v/>
      </c>
      <c r="AF41" s="281"/>
      <c r="AG41" s="281"/>
      <c r="AH41" s="281"/>
      <c r="AI41" s="281"/>
      <c r="AJ41" s="281"/>
      <c r="AK41" s="281"/>
      <c r="AL41" s="281"/>
      <c r="AM41" s="281"/>
      <c r="AN41" s="281"/>
      <c r="AO41" s="284"/>
    </row>
    <row r="42" spans="1:41" ht="19.5" customHeight="1">
      <c r="A42" s="287">
        <v>22</v>
      </c>
      <c r="B42" s="287"/>
      <c r="C42" s="288" t="str">
        <f>IF(VLOOKUP(A42,入力画面!$A$22:$J$201,2,0)=0,"",VLOOKUP(A42,入力画面!$A$22:$J$201,2,0))</f>
        <v/>
      </c>
      <c r="D42" s="289"/>
      <c r="E42" s="289"/>
      <c r="F42" s="289"/>
      <c r="G42" s="289"/>
      <c r="H42" s="289"/>
      <c r="I42" s="290"/>
      <c r="J42" s="287" t="str">
        <f t="shared" si="0"/>
        <v/>
      </c>
      <c r="K42" s="287"/>
      <c r="L42" s="287"/>
      <c r="M42" s="291" t="str">
        <f t="shared" si="1"/>
        <v/>
      </c>
      <c r="N42" s="292"/>
      <c r="O42" s="292"/>
      <c r="P42" s="292"/>
      <c r="Q42" s="292"/>
      <c r="R42" s="292"/>
      <c r="S42" s="293"/>
      <c r="T42" s="294" t="str">
        <f t="shared" si="2"/>
        <v/>
      </c>
      <c r="U42" s="294"/>
      <c r="V42" s="294"/>
      <c r="W42" s="294"/>
      <c r="X42" s="294"/>
      <c r="Y42" s="282" t="str">
        <f t="shared" si="3"/>
        <v/>
      </c>
      <c r="Z42" s="283"/>
      <c r="AA42" s="283"/>
      <c r="AB42" s="283"/>
      <c r="AC42" s="283"/>
      <c r="AD42" s="295"/>
      <c r="AE42" s="280" t="str">
        <f t="shared" si="4"/>
        <v/>
      </c>
      <c r="AF42" s="281"/>
      <c r="AG42" s="281"/>
      <c r="AH42" s="281"/>
      <c r="AI42" s="281"/>
      <c r="AJ42" s="281"/>
      <c r="AK42" s="281"/>
      <c r="AL42" s="281"/>
      <c r="AM42" s="281"/>
      <c r="AN42" s="281"/>
      <c r="AO42" s="284"/>
    </row>
    <row r="43" spans="1:41" ht="19.5" customHeight="1">
      <c r="A43" s="287">
        <v>23</v>
      </c>
      <c r="B43" s="287"/>
      <c r="C43" s="288" t="str">
        <f>IF(VLOOKUP(A43,入力画面!$A$22:$J$201,2,0)=0,"",VLOOKUP(A43,入力画面!$A$22:$J$201,2,0))</f>
        <v/>
      </c>
      <c r="D43" s="289"/>
      <c r="E43" s="289"/>
      <c r="F43" s="289"/>
      <c r="G43" s="289"/>
      <c r="H43" s="289"/>
      <c r="I43" s="290"/>
      <c r="J43" s="287" t="str">
        <f t="shared" si="0"/>
        <v/>
      </c>
      <c r="K43" s="287"/>
      <c r="L43" s="287"/>
      <c r="M43" s="291" t="str">
        <f t="shared" si="1"/>
        <v/>
      </c>
      <c r="N43" s="292"/>
      <c r="O43" s="292"/>
      <c r="P43" s="292"/>
      <c r="Q43" s="292"/>
      <c r="R43" s="292"/>
      <c r="S43" s="293"/>
      <c r="T43" s="294" t="str">
        <f t="shared" si="2"/>
        <v/>
      </c>
      <c r="U43" s="294"/>
      <c r="V43" s="294"/>
      <c r="W43" s="294"/>
      <c r="X43" s="294"/>
      <c r="Y43" s="282" t="str">
        <f t="shared" si="3"/>
        <v/>
      </c>
      <c r="Z43" s="283"/>
      <c r="AA43" s="283"/>
      <c r="AB43" s="283"/>
      <c r="AC43" s="283"/>
      <c r="AD43" s="295"/>
      <c r="AE43" s="280" t="str">
        <f t="shared" si="4"/>
        <v/>
      </c>
      <c r="AF43" s="281"/>
      <c r="AG43" s="281"/>
      <c r="AH43" s="281"/>
      <c r="AI43" s="281"/>
      <c r="AJ43" s="281"/>
      <c r="AK43" s="281"/>
      <c r="AL43" s="281"/>
      <c r="AM43" s="281"/>
      <c r="AN43" s="281"/>
      <c r="AO43" s="284"/>
    </row>
    <row r="44" spans="1:41" ht="19.5" customHeight="1">
      <c r="A44" s="287">
        <v>24</v>
      </c>
      <c r="B44" s="287"/>
      <c r="C44" s="288" t="str">
        <f>IF(VLOOKUP(A44,入力画面!$A$22:$J$201,2,0)=0,"",VLOOKUP(A44,入力画面!$A$22:$J$201,2,0))</f>
        <v/>
      </c>
      <c r="D44" s="289"/>
      <c r="E44" s="289"/>
      <c r="F44" s="289"/>
      <c r="G44" s="289"/>
      <c r="H44" s="289"/>
      <c r="I44" s="290"/>
      <c r="J44" s="287" t="str">
        <f t="shared" si="0"/>
        <v/>
      </c>
      <c r="K44" s="287"/>
      <c r="L44" s="287"/>
      <c r="M44" s="291" t="str">
        <f t="shared" si="1"/>
        <v/>
      </c>
      <c r="N44" s="292"/>
      <c r="O44" s="292"/>
      <c r="P44" s="292"/>
      <c r="Q44" s="292"/>
      <c r="R44" s="292"/>
      <c r="S44" s="293"/>
      <c r="T44" s="294" t="str">
        <f t="shared" si="2"/>
        <v/>
      </c>
      <c r="U44" s="294"/>
      <c r="V44" s="294"/>
      <c r="W44" s="294"/>
      <c r="X44" s="294"/>
      <c r="Y44" s="282" t="str">
        <f t="shared" si="3"/>
        <v/>
      </c>
      <c r="Z44" s="283"/>
      <c r="AA44" s="283"/>
      <c r="AB44" s="283"/>
      <c r="AC44" s="283"/>
      <c r="AD44" s="295"/>
      <c r="AE44" s="280" t="str">
        <f t="shared" si="4"/>
        <v/>
      </c>
      <c r="AF44" s="281"/>
      <c r="AG44" s="281"/>
      <c r="AH44" s="281"/>
      <c r="AI44" s="281"/>
      <c r="AJ44" s="281"/>
      <c r="AK44" s="281"/>
      <c r="AL44" s="281"/>
      <c r="AM44" s="281"/>
      <c r="AN44" s="281"/>
      <c r="AO44" s="284"/>
    </row>
    <row r="45" spans="1:41" ht="19.5" customHeight="1">
      <c r="A45" s="287">
        <v>25</v>
      </c>
      <c r="B45" s="287"/>
      <c r="C45" s="288" t="str">
        <f>IF(VLOOKUP(A45,入力画面!$A$22:$J$201,2,0)=0,"",VLOOKUP(A45,入力画面!$A$22:$J$201,2,0))</f>
        <v/>
      </c>
      <c r="D45" s="289"/>
      <c r="E45" s="289"/>
      <c r="F45" s="289"/>
      <c r="G45" s="289"/>
      <c r="H45" s="289"/>
      <c r="I45" s="290"/>
      <c r="J45" s="287" t="str">
        <f t="shared" si="0"/>
        <v/>
      </c>
      <c r="K45" s="287"/>
      <c r="L45" s="287"/>
      <c r="M45" s="291" t="str">
        <f t="shared" si="1"/>
        <v/>
      </c>
      <c r="N45" s="292"/>
      <c r="O45" s="292"/>
      <c r="P45" s="292"/>
      <c r="Q45" s="292"/>
      <c r="R45" s="292"/>
      <c r="S45" s="293"/>
      <c r="T45" s="294" t="str">
        <f t="shared" si="2"/>
        <v/>
      </c>
      <c r="U45" s="294"/>
      <c r="V45" s="294"/>
      <c r="W45" s="294"/>
      <c r="X45" s="294"/>
      <c r="Y45" s="282" t="str">
        <f t="shared" si="3"/>
        <v/>
      </c>
      <c r="Z45" s="283"/>
      <c r="AA45" s="283"/>
      <c r="AB45" s="283"/>
      <c r="AC45" s="283"/>
      <c r="AD45" s="295"/>
      <c r="AE45" s="280" t="str">
        <f t="shared" si="4"/>
        <v/>
      </c>
      <c r="AF45" s="281"/>
      <c r="AG45" s="281"/>
      <c r="AH45" s="281"/>
      <c r="AI45" s="281"/>
      <c r="AJ45" s="281"/>
      <c r="AK45" s="281"/>
      <c r="AL45" s="281"/>
      <c r="AM45" s="281"/>
      <c r="AN45" s="281"/>
      <c r="AO45" s="284"/>
    </row>
    <row r="46" spans="1:41" ht="19.5" customHeight="1">
      <c r="A46" s="287">
        <v>26</v>
      </c>
      <c r="B46" s="287"/>
      <c r="C46" s="288" t="str">
        <f>IF(VLOOKUP(A46,入力画面!$A$22:$J$201,2,0)=0,"",VLOOKUP(A46,入力画面!$A$22:$J$201,2,0))</f>
        <v/>
      </c>
      <c r="D46" s="289"/>
      <c r="E46" s="289"/>
      <c r="F46" s="289"/>
      <c r="G46" s="289"/>
      <c r="H46" s="289"/>
      <c r="I46" s="290"/>
      <c r="J46" s="287" t="str">
        <f t="shared" si="0"/>
        <v/>
      </c>
      <c r="K46" s="287"/>
      <c r="L46" s="287"/>
      <c r="M46" s="291" t="str">
        <f t="shared" si="1"/>
        <v/>
      </c>
      <c r="N46" s="292"/>
      <c r="O46" s="292"/>
      <c r="P46" s="292"/>
      <c r="Q46" s="292"/>
      <c r="R46" s="292"/>
      <c r="S46" s="293"/>
      <c r="T46" s="294" t="str">
        <f t="shared" si="2"/>
        <v/>
      </c>
      <c r="U46" s="294"/>
      <c r="V46" s="294"/>
      <c r="W46" s="294"/>
      <c r="X46" s="294"/>
      <c r="Y46" s="282" t="str">
        <f t="shared" si="3"/>
        <v/>
      </c>
      <c r="Z46" s="283"/>
      <c r="AA46" s="283"/>
      <c r="AB46" s="283"/>
      <c r="AC46" s="283"/>
      <c r="AD46" s="295"/>
      <c r="AE46" s="280" t="str">
        <f t="shared" si="4"/>
        <v/>
      </c>
      <c r="AF46" s="281"/>
      <c r="AG46" s="281"/>
      <c r="AH46" s="281"/>
      <c r="AI46" s="281"/>
      <c r="AJ46" s="281"/>
      <c r="AK46" s="281"/>
      <c r="AL46" s="281"/>
      <c r="AM46" s="281"/>
      <c r="AN46" s="281"/>
      <c r="AO46" s="284"/>
    </row>
    <row r="47" spans="1:41" ht="19.5" customHeight="1">
      <c r="A47" s="287">
        <v>27</v>
      </c>
      <c r="B47" s="287"/>
      <c r="C47" s="288" t="str">
        <f>IF(VLOOKUP(A47,入力画面!$A$22:$J$201,2,0)=0,"",VLOOKUP(A47,入力画面!$A$22:$J$201,2,0))</f>
        <v/>
      </c>
      <c r="D47" s="289"/>
      <c r="E47" s="289"/>
      <c r="F47" s="289"/>
      <c r="G47" s="289"/>
      <c r="H47" s="289"/>
      <c r="I47" s="290"/>
      <c r="J47" s="287" t="str">
        <f t="shared" si="0"/>
        <v/>
      </c>
      <c r="K47" s="287"/>
      <c r="L47" s="287"/>
      <c r="M47" s="291" t="str">
        <f t="shared" si="1"/>
        <v/>
      </c>
      <c r="N47" s="292"/>
      <c r="O47" s="292"/>
      <c r="P47" s="292"/>
      <c r="Q47" s="292"/>
      <c r="R47" s="292"/>
      <c r="S47" s="293"/>
      <c r="T47" s="294" t="str">
        <f t="shared" si="2"/>
        <v/>
      </c>
      <c r="U47" s="294"/>
      <c r="V47" s="294"/>
      <c r="W47" s="294"/>
      <c r="X47" s="294"/>
      <c r="Y47" s="282" t="str">
        <f t="shared" si="3"/>
        <v/>
      </c>
      <c r="Z47" s="283"/>
      <c r="AA47" s="283"/>
      <c r="AB47" s="283"/>
      <c r="AC47" s="283"/>
      <c r="AD47" s="295"/>
      <c r="AE47" s="280" t="str">
        <f t="shared" si="4"/>
        <v/>
      </c>
      <c r="AF47" s="281"/>
      <c r="AG47" s="281"/>
      <c r="AH47" s="281"/>
      <c r="AI47" s="281"/>
      <c r="AJ47" s="281"/>
      <c r="AK47" s="281"/>
      <c r="AL47" s="281"/>
      <c r="AM47" s="281"/>
      <c r="AN47" s="281"/>
      <c r="AO47" s="284"/>
    </row>
    <row r="48" spans="1:41" ht="19.5" customHeight="1">
      <c r="A48" s="287">
        <v>28</v>
      </c>
      <c r="B48" s="287"/>
      <c r="C48" s="288" t="str">
        <f>IF(VLOOKUP(A48,入力画面!$A$22:$J$201,2,0)=0,"",VLOOKUP(A48,入力画面!$A$22:$J$201,2,0))</f>
        <v/>
      </c>
      <c r="D48" s="289"/>
      <c r="E48" s="289"/>
      <c r="F48" s="289"/>
      <c r="G48" s="289"/>
      <c r="H48" s="289"/>
      <c r="I48" s="290"/>
      <c r="J48" s="287" t="str">
        <f t="shared" si="0"/>
        <v/>
      </c>
      <c r="K48" s="287"/>
      <c r="L48" s="287"/>
      <c r="M48" s="291" t="str">
        <f t="shared" si="1"/>
        <v/>
      </c>
      <c r="N48" s="292"/>
      <c r="O48" s="292"/>
      <c r="P48" s="292"/>
      <c r="Q48" s="292"/>
      <c r="R48" s="292"/>
      <c r="S48" s="293"/>
      <c r="T48" s="294" t="str">
        <f t="shared" si="2"/>
        <v/>
      </c>
      <c r="U48" s="294"/>
      <c r="V48" s="294"/>
      <c r="W48" s="294"/>
      <c r="X48" s="294"/>
      <c r="Y48" s="282" t="str">
        <f t="shared" si="3"/>
        <v/>
      </c>
      <c r="Z48" s="283"/>
      <c r="AA48" s="283"/>
      <c r="AB48" s="283"/>
      <c r="AC48" s="283"/>
      <c r="AD48" s="295"/>
      <c r="AE48" s="280" t="str">
        <f t="shared" si="4"/>
        <v/>
      </c>
      <c r="AF48" s="281"/>
      <c r="AG48" s="281"/>
      <c r="AH48" s="281"/>
      <c r="AI48" s="281"/>
      <c r="AJ48" s="281"/>
      <c r="AK48" s="281"/>
      <c r="AL48" s="281"/>
      <c r="AM48" s="281"/>
      <c r="AN48" s="281"/>
      <c r="AO48" s="284"/>
    </row>
    <row r="49" spans="1:41" ht="19.5" customHeight="1">
      <c r="A49" s="287">
        <v>29</v>
      </c>
      <c r="B49" s="287"/>
      <c r="C49" s="288" t="str">
        <f>IF(VLOOKUP(A49,入力画面!$A$22:$J$201,2,0)=0,"",VLOOKUP(A49,入力画面!$A$22:$J$201,2,0))</f>
        <v/>
      </c>
      <c r="D49" s="289"/>
      <c r="E49" s="289"/>
      <c r="F49" s="289"/>
      <c r="G49" s="289"/>
      <c r="H49" s="289"/>
      <c r="I49" s="290"/>
      <c r="J49" s="287" t="str">
        <f t="shared" si="0"/>
        <v/>
      </c>
      <c r="K49" s="287"/>
      <c r="L49" s="287"/>
      <c r="M49" s="291" t="str">
        <f t="shared" si="1"/>
        <v/>
      </c>
      <c r="N49" s="292"/>
      <c r="O49" s="292"/>
      <c r="P49" s="292"/>
      <c r="Q49" s="292"/>
      <c r="R49" s="292"/>
      <c r="S49" s="293"/>
      <c r="T49" s="294" t="str">
        <f t="shared" si="2"/>
        <v/>
      </c>
      <c r="U49" s="294"/>
      <c r="V49" s="294"/>
      <c r="W49" s="294"/>
      <c r="X49" s="294"/>
      <c r="Y49" s="282" t="str">
        <f t="shared" si="3"/>
        <v/>
      </c>
      <c r="Z49" s="283"/>
      <c r="AA49" s="283"/>
      <c r="AB49" s="283"/>
      <c r="AC49" s="283"/>
      <c r="AD49" s="295"/>
      <c r="AE49" s="280" t="str">
        <f t="shared" si="4"/>
        <v/>
      </c>
      <c r="AF49" s="281"/>
      <c r="AG49" s="281"/>
      <c r="AH49" s="281"/>
      <c r="AI49" s="281"/>
      <c r="AJ49" s="281"/>
      <c r="AK49" s="281"/>
      <c r="AL49" s="281"/>
      <c r="AM49" s="281"/>
      <c r="AN49" s="281"/>
      <c r="AO49" s="284"/>
    </row>
    <row r="50" spans="1:41" ht="19.5" customHeight="1">
      <c r="A50" s="287">
        <v>30</v>
      </c>
      <c r="B50" s="287"/>
      <c r="C50" s="288" t="str">
        <f>IF(VLOOKUP(A50,入力画面!$A$22:$J$201,2,0)=0,"",VLOOKUP(A50,入力画面!$A$22:$J$201,2,0))</f>
        <v/>
      </c>
      <c r="D50" s="289"/>
      <c r="E50" s="289"/>
      <c r="F50" s="289"/>
      <c r="G50" s="289"/>
      <c r="H50" s="289"/>
      <c r="I50" s="290"/>
      <c r="J50" s="287" t="str">
        <f t="shared" si="0"/>
        <v/>
      </c>
      <c r="K50" s="287"/>
      <c r="L50" s="287"/>
      <c r="M50" s="291" t="str">
        <f t="shared" si="1"/>
        <v/>
      </c>
      <c r="N50" s="292"/>
      <c r="O50" s="292"/>
      <c r="P50" s="292"/>
      <c r="Q50" s="292"/>
      <c r="R50" s="292"/>
      <c r="S50" s="293"/>
      <c r="T50" s="294" t="str">
        <f t="shared" si="2"/>
        <v/>
      </c>
      <c r="U50" s="294"/>
      <c r="V50" s="294"/>
      <c r="W50" s="294"/>
      <c r="X50" s="294"/>
      <c r="Y50" s="282" t="str">
        <f t="shared" si="3"/>
        <v/>
      </c>
      <c r="Z50" s="283"/>
      <c r="AA50" s="283"/>
      <c r="AB50" s="283"/>
      <c r="AC50" s="283"/>
      <c r="AD50" s="295"/>
      <c r="AE50" s="280" t="str">
        <f t="shared" si="4"/>
        <v/>
      </c>
      <c r="AF50" s="281"/>
      <c r="AG50" s="281"/>
      <c r="AH50" s="281"/>
      <c r="AI50" s="281"/>
      <c r="AJ50" s="281"/>
      <c r="AK50" s="281"/>
      <c r="AL50" s="281"/>
      <c r="AM50" s="281"/>
      <c r="AN50" s="281"/>
      <c r="AO50" s="284"/>
    </row>
    <row r="51" spans="1:41" ht="18.75" customHeight="1"/>
    <row r="52" spans="1:41" ht="18.75">
      <c r="B52" t="s">
        <v>195</v>
      </c>
      <c r="AB52" s="285" t="s">
        <v>196</v>
      </c>
      <c r="AC52" s="285"/>
      <c r="AD52" s="285"/>
      <c r="AE52" s="285"/>
      <c r="AF52" s="286">
        <f>入力画面!$C$7</f>
        <v>0</v>
      </c>
      <c r="AG52" s="286"/>
      <c r="AH52" s="286"/>
      <c r="AI52" s="286"/>
      <c r="AJ52" s="286"/>
      <c r="AK52" s="286"/>
      <c r="AL52" s="286"/>
      <c r="AM52" s="286"/>
      <c r="AN52" s="286"/>
      <c r="AO52" s="89" t="s">
        <v>150</v>
      </c>
    </row>
    <row r="54" spans="1:41">
      <c r="C54" t="s">
        <v>197</v>
      </c>
      <c r="F54" t="s">
        <v>198</v>
      </c>
    </row>
    <row r="55" spans="1:41">
      <c r="F55" t="s">
        <v>199</v>
      </c>
    </row>
    <row r="56" spans="1:41">
      <c r="F56" t="s">
        <v>200</v>
      </c>
    </row>
    <row r="57" spans="1:41">
      <c r="F57" t="s">
        <v>201</v>
      </c>
    </row>
    <row r="59" spans="1:41">
      <c r="A59" s="287" t="s">
        <v>179</v>
      </c>
      <c r="B59" s="287"/>
      <c r="C59" s="287"/>
      <c r="D59" s="287"/>
      <c r="E59" s="287"/>
    </row>
    <row r="60" spans="1:41" ht="8.25" customHeight="1">
      <c r="A60" s="301">
        <f>$A$2</f>
        <v>0</v>
      </c>
      <c r="B60" s="301"/>
      <c r="C60" s="301"/>
      <c r="D60" s="301"/>
      <c r="E60" s="301"/>
    </row>
    <row r="61" spans="1:41" ht="26.25" customHeight="1" thickBot="1">
      <c r="A61" s="301"/>
      <c r="B61" s="301"/>
      <c r="C61" s="301"/>
      <c r="D61" s="301"/>
      <c r="E61" s="301"/>
      <c r="L61" s="302" t="str">
        <f ca="1">"令和"&amp;FIXED(YEAR(NOW())-2018,0)&amp;"年度"&amp;"野球部員登録名簿"</f>
        <v>令和8年度野球部員登録名簿</v>
      </c>
      <c r="M61" s="302"/>
      <c r="N61" s="302"/>
      <c r="O61" s="302"/>
      <c r="P61" s="302"/>
      <c r="Q61" s="302"/>
      <c r="R61" s="302"/>
      <c r="S61" s="302"/>
      <c r="T61" s="302"/>
      <c r="U61" s="302"/>
      <c r="V61" s="302"/>
      <c r="W61" s="302"/>
      <c r="X61" s="302"/>
      <c r="Y61" s="302"/>
      <c r="Z61" s="302"/>
      <c r="AA61" s="302"/>
      <c r="AB61" s="302"/>
      <c r="AC61" s="302"/>
      <c r="AD61" s="302"/>
      <c r="AE61" s="302"/>
    </row>
    <row r="62" spans="1:41" ht="8.25" customHeight="1" thickTop="1">
      <c r="A62" s="301"/>
      <c r="B62" s="301"/>
      <c r="C62" s="301"/>
      <c r="D62" s="301"/>
      <c r="E62" s="301"/>
    </row>
    <row r="65" spans="1:41" ht="18.75">
      <c r="B65" s="61" t="s">
        <v>180</v>
      </c>
    </row>
    <row r="68" spans="1:41" ht="13.5" customHeight="1">
      <c r="B68" s="297" t="s">
        <v>0</v>
      </c>
      <c r="C68" s="297"/>
      <c r="D68" s="297"/>
      <c r="E68" s="297"/>
      <c r="F68" s="297"/>
      <c r="G68" s="299">
        <f>$G$10</f>
        <v>0</v>
      </c>
      <c r="H68" s="299"/>
      <c r="I68" s="299"/>
      <c r="J68" s="299"/>
      <c r="K68" s="299"/>
      <c r="L68" s="299"/>
      <c r="M68" s="299"/>
      <c r="N68" s="299"/>
      <c r="O68" s="299"/>
      <c r="P68" s="299"/>
      <c r="Q68" s="299"/>
      <c r="R68" s="300" t="s">
        <v>2</v>
      </c>
      <c r="S68" s="300"/>
      <c r="T68" s="300"/>
      <c r="U68" s="300"/>
      <c r="V68" s="299">
        <f>$V$10</f>
        <v>0</v>
      </c>
      <c r="W68" s="299"/>
      <c r="X68" s="299"/>
      <c r="Y68" s="299"/>
      <c r="Z68" s="299"/>
      <c r="AA68" s="299"/>
      <c r="AB68" s="299"/>
      <c r="AC68" s="299"/>
      <c r="AD68" s="299"/>
      <c r="AE68" s="299"/>
      <c r="AF68" s="299"/>
      <c r="AG68" s="285" t="s">
        <v>202</v>
      </c>
      <c r="AH68" s="285"/>
      <c r="AI68" s="299">
        <f>$AI$10</f>
        <v>0</v>
      </c>
      <c r="AJ68" s="299"/>
      <c r="AK68" s="299"/>
      <c r="AL68" s="299"/>
      <c r="AM68" s="299"/>
      <c r="AN68" s="299"/>
      <c r="AO68" s="299"/>
    </row>
    <row r="70" spans="1:41" ht="13.5" customHeight="1">
      <c r="B70" s="297" t="s">
        <v>1</v>
      </c>
      <c r="C70" s="297"/>
      <c r="D70" s="297"/>
      <c r="E70" s="297"/>
      <c r="F70" s="297"/>
      <c r="G70" s="299">
        <f>$G$12</f>
        <v>0</v>
      </c>
      <c r="H70" s="299"/>
      <c r="I70" s="299"/>
      <c r="J70" s="299"/>
      <c r="K70" s="299"/>
      <c r="L70" s="299"/>
      <c r="M70" s="299"/>
      <c r="N70" s="299"/>
      <c r="O70" s="300" t="s">
        <v>182</v>
      </c>
      <c r="P70" s="300"/>
      <c r="Q70" s="300"/>
      <c r="R70" s="300"/>
      <c r="S70" s="300"/>
      <c r="T70" s="300"/>
      <c r="U70" s="300"/>
      <c r="V70" s="298" t="str">
        <f>$V$12</f>
        <v xml:space="preserve"> </v>
      </c>
      <c r="W70" s="298"/>
      <c r="X70" s="298"/>
      <c r="Y70" s="298"/>
      <c r="Z70" s="298"/>
      <c r="AA70" s="298"/>
      <c r="AB70" s="298"/>
      <c r="AC70" s="298"/>
      <c r="AD70" s="298"/>
      <c r="AE70" s="298"/>
      <c r="AF70" s="298"/>
      <c r="AG70" s="285" t="s">
        <v>203</v>
      </c>
      <c r="AH70" s="285"/>
      <c r="AI70" s="299">
        <f>$AI$12</f>
        <v>0</v>
      </c>
      <c r="AJ70" s="299"/>
      <c r="AK70" s="299"/>
      <c r="AL70" s="299"/>
      <c r="AM70" s="299"/>
      <c r="AN70" s="299"/>
      <c r="AO70" s="299"/>
    </row>
    <row r="72" spans="1:41" ht="13.5" customHeight="1">
      <c r="B72" s="297" t="s">
        <v>183</v>
      </c>
      <c r="C72" s="297"/>
      <c r="D72" s="297"/>
      <c r="E72" s="297"/>
      <c r="F72" s="297"/>
      <c r="G72" s="298" t="str">
        <f>$G$14</f>
        <v xml:space="preserve"> </v>
      </c>
      <c r="H72" s="298"/>
      <c r="I72" s="298"/>
      <c r="J72" s="298"/>
      <c r="K72" s="298"/>
      <c r="L72" s="298"/>
      <c r="M72" s="298"/>
      <c r="N72" s="298"/>
      <c r="O72" s="298"/>
      <c r="P72" s="298"/>
      <c r="Q72" s="298"/>
      <c r="R72" s="298"/>
      <c r="S72" s="298"/>
      <c r="T72" s="298"/>
      <c r="U72" s="298"/>
      <c r="V72" s="285" t="s">
        <v>204</v>
      </c>
      <c r="W72" s="285"/>
      <c r="X72" s="299">
        <f>$X$14</f>
        <v>0</v>
      </c>
      <c r="Y72" s="299"/>
      <c r="Z72" s="299"/>
      <c r="AA72" s="299"/>
      <c r="AB72" s="299"/>
      <c r="AC72" s="299"/>
      <c r="AD72" s="299"/>
      <c r="AE72" s="285" t="s">
        <v>6</v>
      </c>
      <c r="AF72" s="285"/>
      <c r="AG72" s="285"/>
      <c r="AH72" s="285"/>
      <c r="AI72" s="299">
        <f>$AI$14</f>
        <v>0</v>
      </c>
      <c r="AJ72" s="299"/>
      <c r="AK72" s="299"/>
      <c r="AL72" s="299"/>
      <c r="AM72" s="299"/>
      <c r="AN72" s="299"/>
      <c r="AO72" s="299"/>
    </row>
    <row r="75" spans="1:41" ht="19.5" customHeight="1">
      <c r="A75" s="287" t="s">
        <v>192</v>
      </c>
      <c r="B75" s="287"/>
      <c r="C75" s="287" t="s">
        <v>3</v>
      </c>
      <c r="D75" s="287"/>
      <c r="E75" s="287"/>
      <c r="F75" s="287"/>
      <c r="G75" s="287"/>
      <c r="H75" s="287"/>
      <c r="I75" s="287"/>
      <c r="J75" s="287" t="s">
        <v>4</v>
      </c>
      <c r="K75" s="287"/>
      <c r="L75" s="287"/>
      <c r="M75" s="287" t="s">
        <v>5</v>
      </c>
      <c r="N75" s="287"/>
      <c r="O75" s="287"/>
      <c r="P75" s="287"/>
      <c r="Q75" s="287"/>
      <c r="R75" s="287"/>
      <c r="S75" s="287"/>
      <c r="T75" s="287" t="s">
        <v>193</v>
      </c>
      <c r="U75" s="287"/>
      <c r="V75" s="287"/>
      <c r="W75" s="287"/>
      <c r="X75" s="287"/>
      <c r="Y75" s="287" t="s">
        <v>134</v>
      </c>
      <c r="Z75" s="287"/>
      <c r="AA75" s="287"/>
      <c r="AB75" s="287"/>
      <c r="AC75" s="287"/>
      <c r="AD75" s="287"/>
      <c r="AE75" s="296" t="s">
        <v>194</v>
      </c>
      <c r="AF75" s="296"/>
      <c r="AG75" s="296"/>
      <c r="AH75" s="296"/>
      <c r="AI75" s="296"/>
      <c r="AJ75" s="296"/>
      <c r="AK75" s="296"/>
      <c r="AL75" s="296"/>
      <c r="AM75" s="296"/>
      <c r="AN75" s="296"/>
      <c r="AO75" s="296"/>
    </row>
    <row r="76" spans="1:41" ht="19.5" customHeight="1">
      <c r="A76" s="287">
        <v>31</v>
      </c>
      <c r="B76" s="287"/>
      <c r="C76" s="288" t="str">
        <f>IF(VLOOKUP(A76,入力画面!$A$22:$J$201,2,0)=0,"",VLOOKUP(A76,入力画面!$A$22:$J$201,2,0))</f>
        <v/>
      </c>
      <c r="D76" s="289"/>
      <c r="E76" s="289"/>
      <c r="F76" s="289"/>
      <c r="G76" s="289"/>
      <c r="H76" s="289"/>
      <c r="I76" s="290"/>
      <c r="J76" s="287" t="str">
        <f t="shared" ref="J76:J105" si="5">IF(VLOOKUP(A76,buin,3,0)=0,"",VLOOKUP(A76,buin,3,0))</f>
        <v/>
      </c>
      <c r="K76" s="287"/>
      <c r="L76" s="287"/>
      <c r="M76" s="291" t="str">
        <f t="shared" ref="M76:M105" si="6">IF(VLOOKUP(A76,buin,7,0)=0,"",VLOOKUP(A76,buin,7,0))</f>
        <v/>
      </c>
      <c r="N76" s="292"/>
      <c r="O76" s="292"/>
      <c r="P76" s="292"/>
      <c r="Q76" s="292"/>
      <c r="R76" s="292"/>
      <c r="S76" s="293"/>
      <c r="T76" s="294" t="str">
        <f t="shared" ref="T76:T105" si="7">IF(VLOOKUP(A76,buin,6,0)=0,"",VLOOKUP(A76,buin,6,0))</f>
        <v/>
      </c>
      <c r="U76" s="294"/>
      <c r="V76" s="294"/>
      <c r="W76" s="294"/>
      <c r="X76" s="294"/>
      <c r="Y76" s="282" t="str">
        <f t="shared" ref="Y76:Y105" si="8">IF(VLOOKUP(A76,buin,4,0)=0,"",VLOOKUP(A76,buin,4,0))</f>
        <v/>
      </c>
      <c r="Z76" s="283"/>
      <c r="AA76" s="283"/>
      <c r="AB76" s="283"/>
      <c r="AC76" s="283"/>
      <c r="AD76" s="295"/>
      <c r="AE76" s="280" t="str">
        <f t="shared" ref="AE76:AE105" si="9">IF(VLOOKUP(A76,buin,4,0)=0,"",IF(AND((VLOOKUP(A76,buin,10,0)="選手"),(VLOOKUP(A76,buin,11,0)="女")),"女子部員",IF((VLOOKUP(A76,buin,10,0)="マネージャー"),"マネージャー","")))</f>
        <v/>
      </c>
      <c r="AF76" s="281"/>
      <c r="AG76" s="281"/>
      <c r="AH76" s="281"/>
      <c r="AI76" s="281"/>
      <c r="AJ76" s="281"/>
      <c r="AK76" s="281"/>
      <c r="AL76" s="281"/>
      <c r="AM76" s="281"/>
      <c r="AN76" s="281"/>
      <c r="AO76" s="284"/>
    </row>
    <row r="77" spans="1:41" ht="19.5" customHeight="1">
      <c r="A77" s="287">
        <v>32</v>
      </c>
      <c r="B77" s="287"/>
      <c r="C77" s="288" t="str">
        <f>IF(VLOOKUP(A77,入力画面!$A$22:$J$201,2,0)=0,"",VLOOKUP(A77,入力画面!$A$22:$J$201,2,0))</f>
        <v/>
      </c>
      <c r="D77" s="289"/>
      <c r="E77" s="289"/>
      <c r="F77" s="289"/>
      <c r="G77" s="289"/>
      <c r="H77" s="289"/>
      <c r="I77" s="290"/>
      <c r="J77" s="287" t="str">
        <f t="shared" si="5"/>
        <v/>
      </c>
      <c r="K77" s="287"/>
      <c r="L77" s="287"/>
      <c r="M77" s="291" t="str">
        <f t="shared" si="6"/>
        <v/>
      </c>
      <c r="N77" s="292"/>
      <c r="O77" s="292"/>
      <c r="P77" s="292"/>
      <c r="Q77" s="292"/>
      <c r="R77" s="292"/>
      <c r="S77" s="293"/>
      <c r="T77" s="294" t="str">
        <f t="shared" si="7"/>
        <v/>
      </c>
      <c r="U77" s="294"/>
      <c r="V77" s="294"/>
      <c r="W77" s="294"/>
      <c r="X77" s="294"/>
      <c r="Y77" s="282" t="str">
        <f t="shared" si="8"/>
        <v/>
      </c>
      <c r="Z77" s="283"/>
      <c r="AA77" s="283"/>
      <c r="AB77" s="283"/>
      <c r="AC77" s="283"/>
      <c r="AD77" s="295"/>
      <c r="AE77" s="280" t="str">
        <f t="shared" si="9"/>
        <v/>
      </c>
      <c r="AF77" s="281"/>
      <c r="AG77" s="281"/>
      <c r="AH77" s="281"/>
      <c r="AI77" s="281"/>
      <c r="AJ77" s="281"/>
      <c r="AK77" s="281"/>
      <c r="AL77" s="281"/>
      <c r="AM77" s="281"/>
      <c r="AN77" s="281"/>
      <c r="AO77" s="284"/>
    </row>
    <row r="78" spans="1:41" ht="19.5" customHeight="1">
      <c r="A78" s="287">
        <v>33</v>
      </c>
      <c r="B78" s="287"/>
      <c r="C78" s="288" t="str">
        <f>IF(VLOOKUP(A78,入力画面!$A$22:$J$201,2,0)=0,"",VLOOKUP(A78,入力画面!$A$22:$J$201,2,0))</f>
        <v/>
      </c>
      <c r="D78" s="289"/>
      <c r="E78" s="289"/>
      <c r="F78" s="289"/>
      <c r="G78" s="289"/>
      <c r="H78" s="289"/>
      <c r="I78" s="290"/>
      <c r="J78" s="287" t="str">
        <f t="shared" si="5"/>
        <v/>
      </c>
      <c r="K78" s="287"/>
      <c r="L78" s="287"/>
      <c r="M78" s="291" t="str">
        <f t="shared" si="6"/>
        <v/>
      </c>
      <c r="N78" s="292"/>
      <c r="O78" s="292"/>
      <c r="P78" s="292"/>
      <c r="Q78" s="292"/>
      <c r="R78" s="292"/>
      <c r="S78" s="293"/>
      <c r="T78" s="294" t="str">
        <f t="shared" si="7"/>
        <v/>
      </c>
      <c r="U78" s="294"/>
      <c r="V78" s="294"/>
      <c r="W78" s="294"/>
      <c r="X78" s="294"/>
      <c r="Y78" s="282" t="str">
        <f t="shared" si="8"/>
        <v/>
      </c>
      <c r="Z78" s="283"/>
      <c r="AA78" s="283"/>
      <c r="AB78" s="283"/>
      <c r="AC78" s="283"/>
      <c r="AD78" s="295"/>
      <c r="AE78" s="280" t="str">
        <f t="shared" si="9"/>
        <v/>
      </c>
      <c r="AF78" s="281"/>
      <c r="AG78" s="281"/>
      <c r="AH78" s="281"/>
      <c r="AI78" s="281"/>
      <c r="AJ78" s="281"/>
      <c r="AK78" s="281"/>
      <c r="AL78" s="281"/>
      <c r="AM78" s="281"/>
      <c r="AN78" s="281"/>
      <c r="AO78" s="284"/>
    </row>
    <row r="79" spans="1:41" ht="19.5" customHeight="1">
      <c r="A79" s="287">
        <v>34</v>
      </c>
      <c r="B79" s="287"/>
      <c r="C79" s="288" t="str">
        <f>IF(VLOOKUP(A79,入力画面!$A$22:$J$201,2,0)=0,"",VLOOKUP(A79,入力画面!$A$22:$J$201,2,0))</f>
        <v/>
      </c>
      <c r="D79" s="289"/>
      <c r="E79" s="289"/>
      <c r="F79" s="289"/>
      <c r="G79" s="289"/>
      <c r="H79" s="289"/>
      <c r="I79" s="290"/>
      <c r="J79" s="287" t="str">
        <f t="shared" si="5"/>
        <v/>
      </c>
      <c r="K79" s="287"/>
      <c r="L79" s="287"/>
      <c r="M79" s="291" t="str">
        <f t="shared" si="6"/>
        <v/>
      </c>
      <c r="N79" s="292"/>
      <c r="O79" s="292"/>
      <c r="P79" s="292"/>
      <c r="Q79" s="292"/>
      <c r="R79" s="292"/>
      <c r="S79" s="293"/>
      <c r="T79" s="294" t="str">
        <f t="shared" si="7"/>
        <v/>
      </c>
      <c r="U79" s="294"/>
      <c r="V79" s="294"/>
      <c r="W79" s="294"/>
      <c r="X79" s="294"/>
      <c r="Y79" s="282" t="str">
        <f t="shared" si="8"/>
        <v/>
      </c>
      <c r="Z79" s="283"/>
      <c r="AA79" s="283"/>
      <c r="AB79" s="283"/>
      <c r="AC79" s="283"/>
      <c r="AD79" s="295"/>
      <c r="AE79" s="280" t="str">
        <f t="shared" si="9"/>
        <v/>
      </c>
      <c r="AF79" s="281"/>
      <c r="AG79" s="281"/>
      <c r="AH79" s="281"/>
      <c r="AI79" s="281"/>
      <c r="AJ79" s="281"/>
      <c r="AK79" s="281"/>
      <c r="AL79" s="281"/>
      <c r="AM79" s="281"/>
      <c r="AN79" s="281"/>
      <c r="AO79" s="284"/>
    </row>
    <row r="80" spans="1:41" ht="19.5" customHeight="1">
      <c r="A80" s="287">
        <v>35</v>
      </c>
      <c r="B80" s="287"/>
      <c r="C80" s="288" t="str">
        <f>IF(VLOOKUP(A80,入力画面!$A$22:$J$201,2,0)=0,"",VLOOKUP(A80,入力画面!$A$22:$J$201,2,0))</f>
        <v/>
      </c>
      <c r="D80" s="289"/>
      <c r="E80" s="289"/>
      <c r="F80" s="289"/>
      <c r="G80" s="289"/>
      <c r="H80" s="289"/>
      <c r="I80" s="290"/>
      <c r="J80" s="287" t="str">
        <f t="shared" si="5"/>
        <v/>
      </c>
      <c r="K80" s="287"/>
      <c r="L80" s="287"/>
      <c r="M80" s="291" t="str">
        <f t="shared" si="6"/>
        <v/>
      </c>
      <c r="N80" s="292"/>
      <c r="O80" s="292"/>
      <c r="P80" s="292"/>
      <c r="Q80" s="292"/>
      <c r="R80" s="292"/>
      <c r="S80" s="293"/>
      <c r="T80" s="294" t="str">
        <f t="shared" si="7"/>
        <v/>
      </c>
      <c r="U80" s="294"/>
      <c r="V80" s="294"/>
      <c r="W80" s="294"/>
      <c r="X80" s="294"/>
      <c r="Y80" s="282" t="str">
        <f t="shared" si="8"/>
        <v/>
      </c>
      <c r="Z80" s="283"/>
      <c r="AA80" s="283"/>
      <c r="AB80" s="283"/>
      <c r="AC80" s="283"/>
      <c r="AD80" s="295"/>
      <c r="AE80" s="280" t="str">
        <f t="shared" si="9"/>
        <v/>
      </c>
      <c r="AF80" s="281"/>
      <c r="AG80" s="281"/>
      <c r="AH80" s="281"/>
      <c r="AI80" s="281"/>
      <c r="AJ80" s="281"/>
      <c r="AK80" s="281"/>
      <c r="AL80" s="281"/>
      <c r="AM80" s="281"/>
      <c r="AN80" s="281"/>
      <c r="AO80" s="284"/>
    </row>
    <row r="81" spans="1:41" ht="19.5" customHeight="1">
      <c r="A81" s="287">
        <v>36</v>
      </c>
      <c r="B81" s="287"/>
      <c r="C81" s="288" t="e">
        <f>IF(VLOOKUP(A81,入力画面!$A$22:$J$201,2,0)=0,"",VLOOKUP(A81,入力画面!$A$22:$J$201,2,0))</f>
        <v>#N/A</v>
      </c>
      <c r="D81" s="289"/>
      <c r="E81" s="289"/>
      <c r="F81" s="289"/>
      <c r="G81" s="289"/>
      <c r="H81" s="289"/>
      <c r="I81" s="290"/>
      <c r="J81" s="287" t="e">
        <f t="shared" si="5"/>
        <v>#N/A</v>
      </c>
      <c r="K81" s="287"/>
      <c r="L81" s="287"/>
      <c r="M81" s="291" t="e">
        <f t="shared" si="6"/>
        <v>#N/A</v>
      </c>
      <c r="N81" s="292"/>
      <c r="O81" s="292"/>
      <c r="P81" s="292"/>
      <c r="Q81" s="292"/>
      <c r="R81" s="292"/>
      <c r="S81" s="293"/>
      <c r="T81" s="294" t="e">
        <f t="shared" si="7"/>
        <v>#N/A</v>
      </c>
      <c r="U81" s="294"/>
      <c r="V81" s="294"/>
      <c r="W81" s="294"/>
      <c r="X81" s="294"/>
      <c r="Y81" s="282" t="e">
        <f t="shared" si="8"/>
        <v>#N/A</v>
      </c>
      <c r="Z81" s="283"/>
      <c r="AA81" s="283"/>
      <c r="AB81" s="283"/>
      <c r="AC81" s="283"/>
      <c r="AD81" s="295"/>
      <c r="AE81" s="280" t="e">
        <f t="shared" si="9"/>
        <v>#N/A</v>
      </c>
      <c r="AF81" s="281"/>
      <c r="AG81" s="281"/>
      <c r="AH81" s="281"/>
      <c r="AI81" s="281"/>
      <c r="AJ81" s="281"/>
      <c r="AK81" s="281"/>
      <c r="AL81" s="281"/>
      <c r="AM81" s="281"/>
      <c r="AN81" s="281"/>
      <c r="AO81" s="284"/>
    </row>
    <row r="82" spans="1:41" ht="19.5" customHeight="1">
      <c r="A82" s="287">
        <v>37</v>
      </c>
      <c r="B82" s="287"/>
      <c r="C82" s="288" t="e">
        <f>IF(VLOOKUP(A82,入力画面!$A$22:$J$201,2,0)=0,"",VLOOKUP(A82,入力画面!$A$22:$J$201,2,0))</f>
        <v>#N/A</v>
      </c>
      <c r="D82" s="289"/>
      <c r="E82" s="289"/>
      <c r="F82" s="289"/>
      <c r="G82" s="289"/>
      <c r="H82" s="289"/>
      <c r="I82" s="290"/>
      <c r="J82" s="287" t="e">
        <f t="shared" si="5"/>
        <v>#N/A</v>
      </c>
      <c r="K82" s="287"/>
      <c r="L82" s="287"/>
      <c r="M82" s="291" t="e">
        <f t="shared" si="6"/>
        <v>#N/A</v>
      </c>
      <c r="N82" s="292"/>
      <c r="O82" s="292"/>
      <c r="P82" s="292"/>
      <c r="Q82" s="292"/>
      <c r="R82" s="292"/>
      <c r="S82" s="293"/>
      <c r="T82" s="294" t="e">
        <f t="shared" si="7"/>
        <v>#N/A</v>
      </c>
      <c r="U82" s="294"/>
      <c r="V82" s="294"/>
      <c r="W82" s="294"/>
      <c r="X82" s="294"/>
      <c r="Y82" s="282" t="e">
        <f t="shared" si="8"/>
        <v>#N/A</v>
      </c>
      <c r="Z82" s="283"/>
      <c r="AA82" s="283"/>
      <c r="AB82" s="283"/>
      <c r="AC82" s="283"/>
      <c r="AD82" s="295"/>
      <c r="AE82" s="280" t="e">
        <f t="shared" si="9"/>
        <v>#N/A</v>
      </c>
      <c r="AF82" s="281"/>
      <c r="AG82" s="281"/>
      <c r="AH82" s="281"/>
      <c r="AI82" s="281"/>
      <c r="AJ82" s="281"/>
      <c r="AK82" s="281"/>
      <c r="AL82" s="281"/>
      <c r="AM82" s="281"/>
      <c r="AN82" s="281"/>
      <c r="AO82" s="284"/>
    </row>
    <row r="83" spans="1:41" ht="19.5" customHeight="1">
      <c r="A83" s="287">
        <v>38</v>
      </c>
      <c r="B83" s="287"/>
      <c r="C83" s="288" t="e">
        <f>IF(VLOOKUP(A83,入力画面!$A$22:$J$201,2,0)=0,"",VLOOKUP(A83,入力画面!$A$22:$J$201,2,0))</f>
        <v>#N/A</v>
      </c>
      <c r="D83" s="289"/>
      <c r="E83" s="289"/>
      <c r="F83" s="289"/>
      <c r="G83" s="289"/>
      <c r="H83" s="289"/>
      <c r="I83" s="290"/>
      <c r="J83" s="287" t="e">
        <f t="shared" si="5"/>
        <v>#N/A</v>
      </c>
      <c r="K83" s="287"/>
      <c r="L83" s="287"/>
      <c r="M83" s="291" t="e">
        <f t="shared" si="6"/>
        <v>#N/A</v>
      </c>
      <c r="N83" s="292"/>
      <c r="O83" s="292"/>
      <c r="P83" s="292"/>
      <c r="Q83" s="292"/>
      <c r="R83" s="292"/>
      <c r="S83" s="293"/>
      <c r="T83" s="294" t="e">
        <f t="shared" si="7"/>
        <v>#N/A</v>
      </c>
      <c r="U83" s="294"/>
      <c r="V83" s="294"/>
      <c r="W83" s="294"/>
      <c r="X83" s="294"/>
      <c r="Y83" s="282" t="e">
        <f t="shared" si="8"/>
        <v>#N/A</v>
      </c>
      <c r="Z83" s="283"/>
      <c r="AA83" s="283"/>
      <c r="AB83" s="283"/>
      <c r="AC83" s="283"/>
      <c r="AD83" s="295"/>
      <c r="AE83" s="280" t="e">
        <f t="shared" si="9"/>
        <v>#N/A</v>
      </c>
      <c r="AF83" s="281"/>
      <c r="AG83" s="281"/>
      <c r="AH83" s="281"/>
      <c r="AI83" s="281"/>
      <c r="AJ83" s="281"/>
      <c r="AK83" s="281"/>
      <c r="AL83" s="281"/>
      <c r="AM83" s="281"/>
      <c r="AN83" s="281"/>
      <c r="AO83" s="284"/>
    </row>
    <row r="84" spans="1:41" ht="19.5" customHeight="1">
      <c r="A84" s="287">
        <v>39</v>
      </c>
      <c r="B84" s="287"/>
      <c r="C84" s="288" t="e">
        <f>IF(VLOOKUP(A84,入力画面!$A$22:$J$201,2,0)=0,"",VLOOKUP(A84,入力画面!$A$22:$J$201,2,0))</f>
        <v>#N/A</v>
      </c>
      <c r="D84" s="289"/>
      <c r="E84" s="289"/>
      <c r="F84" s="289"/>
      <c r="G84" s="289"/>
      <c r="H84" s="289"/>
      <c r="I84" s="290"/>
      <c r="J84" s="287" t="e">
        <f t="shared" si="5"/>
        <v>#N/A</v>
      </c>
      <c r="K84" s="287"/>
      <c r="L84" s="287"/>
      <c r="M84" s="291" t="e">
        <f t="shared" si="6"/>
        <v>#N/A</v>
      </c>
      <c r="N84" s="292"/>
      <c r="O84" s="292"/>
      <c r="P84" s="292"/>
      <c r="Q84" s="292"/>
      <c r="R84" s="292"/>
      <c r="S84" s="293"/>
      <c r="T84" s="294" t="e">
        <f t="shared" si="7"/>
        <v>#N/A</v>
      </c>
      <c r="U84" s="294"/>
      <c r="V84" s="294"/>
      <c r="W84" s="294"/>
      <c r="X84" s="294"/>
      <c r="Y84" s="282" t="e">
        <f t="shared" si="8"/>
        <v>#N/A</v>
      </c>
      <c r="Z84" s="283"/>
      <c r="AA84" s="283"/>
      <c r="AB84" s="283"/>
      <c r="AC84" s="283"/>
      <c r="AD84" s="295"/>
      <c r="AE84" s="280" t="e">
        <f t="shared" si="9"/>
        <v>#N/A</v>
      </c>
      <c r="AF84" s="281"/>
      <c r="AG84" s="281"/>
      <c r="AH84" s="281"/>
      <c r="AI84" s="281"/>
      <c r="AJ84" s="281"/>
      <c r="AK84" s="281"/>
      <c r="AL84" s="281"/>
      <c r="AM84" s="281"/>
      <c r="AN84" s="281"/>
      <c r="AO84" s="284"/>
    </row>
    <row r="85" spans="1:41" ht="19.5" customHeight="1">
      <c r="A85" s="287">
        <v>40</v>
      </c>
      <c r="B85" s="287"/>
      <c r="C85" s="288" t="e">
        <f>IF(VLOOKUP(A85,入力画面!$A$22:$J$201,2,0)=0,"",VLOOKUP(A85,入力画面!$A$22:$J$201,2,0))</f>
        <v>#N/A</v>
      </c>
      <c r="D85" s="289"/>
      <c r="E85" s="289"/>
      <c r="F85" s="289"/>
      <c r="G85" s="289"/>
      <c r="H85" s="289"/>
      <c r="I85" s="290"/>
      <c r="J85" s="287" t="e">
        <f t="shared" si="5"/>
        <v>#N/A</v>
      </c>
      <c r="K85" s="287"/>
      <c r="L85" s="287"/>
      <c r="M85" s="291" t="e">
        <f t="shared" si="6"/>
        <v>#N/A</v>
      </c>
      <c r="N85" s="292"/>
      <c r="O85" s="292"/>
      <c r="P85" s="292"/>
      <c r="Q85" s="292"/>
      <c r="R85" s="292"/>
      <c r="S85" s="293"/>
      <c r="T85" s="294" t="e">
        <f t="shared" si="7"/>
        <v>#N/A</v>
      </c>
      <c r="U85" s="294"/>
      <c r="V85" s="294"/>
      <c r="W85" s="294"/>
      <c r="X85" s="294"/>
      <c r="Y85" s="282" t="e">
        <f t="shared" si="8"/>
        <v>#N/A</v>
      </c>
      <c r="Z85" s="283"/>
      <c r="AA85" s="283"/>
      <c r="AB85" s="283"/>
      <c r="AC85" s="283"/>
      <c r="AD85" s="295"/>
      <c r="AE85" s="280" t="e">
        <f t="shared" si="9"/>
        <v>#N/A</v>
      </c>
      <c r="AF85" s="281"/>
      <c r="AG85" s="281"/>
      <c r="AH85" s="281"/>
      <c r="AI85" s="281"/>
      <c r="AJ85" s="281"/>
      <c r="AK85" s="281"/>
      <c r="AL85" s="281"/>
      <c r="AM85" s="281"/>
      <c r="AN85" s="281"/>
      <c r="AO85" s="284"/>
    </row>
    <row r="86" spans="1:41" ht="19.5" customHeight="1">
      <c r="A86" s="287">
        <v>41</v>
      </c>
      <c r="B86" s="287"/>
      <c r="C86" s="288" t="e">
        <f>IF(VLOOKUP(A86,入力画面!$A$22:$J$201,2,0)=0,"",VLOOKUP(A86,入力画面!$A$22:$J$201,2,0))</f>
        <v>#N/A</v>
      </c>
      <c r="D86" s="289"/>
      <c r="E86" s="289"/>
      <c r="F86" s="289"/>
      <c r="G86" s="289"/>
      <c r="H86" s="289"/>
      <c r="I86" s="290"/>
      <c r="J86" s="287" t="e">
        <f t="shared" si="5"/>
        <v>#N/A</v>
      </c>
      <c r="K86" s="287"/>
      <c r="L86" s="287"/>
      <c r="M86" s="291" t="e">
        <f t="shared" si="6"/>
        <v>#N/A</v>
      </c>
      <c r="N86" s="292"/>
      <c r="O86" s="292"/>
      <c r="P86" s="292"/>
      <c r="Q86" s="292"/>
      <c r="R86" s="292"/>
      <c r="S86" s="293"/>
      <c r="T86" s="294" t="e">
        <f t="shared" si="7"/>
        <v>#N/A</v>
      </c>
      <c r="U86" s="294"/>
      <c r="V86" s="294"/>
      <c r="W86" s="294"/>
      <c r="X86" s="294"/>
      <c r="Y86" s="282" t="e">
        <f t="shared" si="8"/>
        <v>#N/A</v>
      </c>
      <c r="Z86" s="283"/>
      <c r="AA86" s="283"/>
      <c r="AB86" s="283"/>
      <c r="AC86" s="283"/>
      <c r="AD86" s="295"/>
      <c r="AE86" s="280" t="e">
        <f t="shared" si="9"/>
        <v>#N/A</v>
      </c>
      <c r="AF86" s="281"/>
      <c r="AG86" s="281"/>
      <c r="AH86" s="281"/>
      <c r="AI86" s="281"/>
      <c r="AJ86" s="281"/>
      <c r="AK86" s="281"/>
      <c r="AL86" s="281"/>
      <c r="AM86" s="281"/>
      <c r="AN86" s="281"/>
      <c r="AO86" s="284"/>
    </row>
    <row r="87" spans="1:41" ht="19.5" customHeight="1">
      <c r="A87" s="287">
        <v>42</v>
      </c>
      <c r="B87" s="287"/>
      <c r="C87" s="288" t="e">
        <f>IF(VLOOKUP(A87,入力画面!$A$22:$J$201,2,0)=0,"",VLOOKUP(A87,入力画面!$A$22:$J$201,2,0))</f>
        <v>#N/A</v>
      </c>
      <c r="D87" s="289"/>
      <c r="E87" s="289"/>
      <c r="F87" s="289"/>
      <c r="G87" s="289"/>
      <c r="H87" s="289"/>
      <c r="I87" s="290"/>
      <c r="J87" s="287" t="e">
        <f t="shared" si="5"/>
        <v>#N/A</v>
      </c>
      <c r="K87" s="287"/>
      <c r="L87" s="287"/>
      <c r="M87" s="291" t="e">
        <f t="shared" si="6"/>
        <v>#N/A</v>
      </c>
      <c r="N87" s="292"/>
      <c r="O87" s="292"/>
      <c r="P87" s="292"/>
      <c r="Q87" s="292"/>
      <c r="R87" s="292"/>
      <c r="S87" s="293"/>
      <c r="T87" s="294" t="e">
        <f t="shared" si="7"/>
        <v>#N/A</v>
      </c>
      <c r="U87" s="294"/>
      <c r="V87" s="294"/>
      <c r="W87" s="294"/>
      <c r="X87" s="294"/>
      <c r="Y87" s="282" t="e">
        <f t="shared" si="8"/>
        <v>#N/A</v>
      </c>
      <c r="Z87" s="283"/>
      <c r="AA87" s="283"/>
      <c r="AB87" s="283"/>
      <c r="AC87" s="283"/>
      <c r="AD87" s="295"/>
      <c r="AE87" s="280" t="e">
        <f t="shared" si="9"/>
        <v>#N/A</v>
      </c>
      <c r="AF87" s="281"/>
      <c r="AG87" s="281"/>
      <c r="AH87" s="281"/>
      <c r="AI87" s="281"/>
      <c r="AJ87" s="281"/>
      <c r="AK87" s="281"/>
      <c r="AL87" s="281"/>
      <c r="AM87" s="281"/>
      <c r="AN87" s="281"/>
      <c r="AO87" s="284"/>
    </row>
    <row r="88" spans="1:41" ht="19.5" customHeight="1">
      <c r="A88" s="287">
        <v>43</v>
      </c>
      <c r="B88" s="287"/>
      <c r="C88" s="288" t="e">
        <f>IF(VLOOKUP(A88,入力画面!$A$22:$J$201,2,0)=0,"",VLOOKUP(A88,入力画面!$A$22:$J$201,2,0))</f>
        <v>#N/A</v>
      </c>
      <c r="D88" s="289"/>
      <c r="E88" s="289"/>
      <c r="F88" s="289"/>
      <c r="G88" s="289"/>
      <c r="H88" s="289"/>
      <c r="I88" s="290"/>
      <c r="J88" s="287" t="e">
        <f t="shared" si="5"/>
        <v>#N/A</v>
      </c>
      <c r="K88" s="287"/>
      <c r="L88" s="287"/>
      <c r="M88" s="291" t="e">
        <f t="shared" si="6"/>
        <v>#N/A</v>
      </c>
      <c r="N88" s="292"/>
      <c r="O88" s="292"/>
      <c r="P88" s="292"/>
      <c r="Q88" s="292"/>
      <c r="R88" s="292"/>
      <c r="S88" s="293"/>
      <c r="T88" s="294" t="e">
        <f t="shared" si="7"/>
        <v>#N/A</v>
      </c>
      <c r="U88" s="294"/>
      <c r="V88" s="294"/>
      <c r="W88" s="294"/>
      <c r="X88" s="294"/>
      <c r="Y88" s="282" t="e">
        <f t="shared" si="8"/>
        <v>#N/A</v>
      </c>
      <c r="Z88" s="283"/>
      <c r="AA88" s="283"/>
      <c r="AB88" s="283"/>
      <c r="AC88" s="283"/>
      <c r="AD88" s="295"/>
      <c r="AE88" s="280" t="e">
        <f t="shared" si="9"/>
        <v>#N/A</v>
      </c>
      <c r="AF88" s="281"/>
      <c r="AG88" s="281"/>
      <c r="AH88" s="281"/>
      <c r="AI88" s="281"/>
      <c r="AJ88" s="281"/>
      <c r="AK88" s="281"/>
      <c r="AL88" s="281"/>
      <c r="AM88" s="281"/>
      <c r="AN88" s="281"/>
      <c r="AO88" s="284"/>
    </row>
    <row r="89" spans="1:41" ht="19.5" customHeight="1">
      <c r="A89" s="287">
        <v>44</v>
      </c>
      <c r="B89" s="287"/>
      <c r="C89" s="288" t="e">
        <f>IF(VLOOKUP(A89,入力画面!$A$22:$J$201,2,0)=0,"",VLOOKUP(A89,入力画面!$A$22:$J$201,2,0))</f>
        <v>#N/A</v>
      </c>
      <c r="D89" s="289"/>
      <c r="E89" s="289"/>
      <c r="F89" s="289"/>
      <c r="G89" s="289"/>
      <c r="H89" s="289"/>
      <c r="I89" s="290"/>
      <c r="J89" s="287" t="e">
        <f t="shared" si="5"/>
        <v>#N/A</v>
      </c>
      <c r="K89" s="287"/>
      <c r="L89" s="287"/>
      <c r="M89" s="291" t="e">
        <f t="shared" si="6"/>
        <v>#N/A</v>
      </c>
      <c r="N89" s="292"/>
      <c r="O89" s="292"/>
      <c r="P89" s="292"/>
      <c r="Q89" s="292"/>
      <c r="R89" s="292"/>
      <c r="S89" s="293"/>
      <c r="T89" s="294" t="e">
        <f t="shared" si="7"/>
        <v>#N/A</v>
      </c>
      <c r="U89" s="294"/>
      <c r="V89" s="294"/>
      <c r="W89" s="294"/>
      <c r="X89" s="294"/>
      <c r="Y89" s="282" t="e">
        <f t="shared" si="8"/>
        <v>#N/A</v>
      </c>
      <c r="Z89" s="283"/>
      <c r="AA89" s="283"/>
      <c r="AB89" s="283"/>
      <c r="AC89" s="283"/>
      <c r="AD89" s="295"/>
      <c r="AE89" s="280" t="e">
        <f t="shared" si="9"/>
        <v>#N/A</v>
      </c>
      <c r="AF89" s="281"/>
      <c r="AG89" s="281"/>
      <c r="AH89" s="281"/>
      <c r="AI89" s="281"/>
      <c r="AJ89" s="281"/>
      <c r="AK89" s="281"/>
      <c r="AL89" s="281"/>
      <c r="AM89" s="281"/>
      <c r="AN89" s="281"/>
      <c r="AO89" s="284"/>
    </row>
    <row r="90" spans="1:41" ht="19.5" customHeight="1">
      <c r="A90" s="287">
        <v>45</v>
      </c>
      <c r="B90" s="287"/>
      <c r="C90" s="288" t="e">
        <f>IF(VLOOKUP(A90,入力画面!$A$22:$J$201,2,0)=0,"",VLOOKUP(A90,入力画面!$A$22:$J$201,2,0))</f>
        <v>#N/A</v>
      </c>
      <c r="D90" s="289"/>
      <c r="E90" s="289"/>
      <c r="F90" s="289"/>
      <c r="G90" s="289"/>
      <c r="H90" s="289"/>
      <c r="I90" s="290"/>
      <c r="J90" s="287" t="e">
        <f t="shared" si="5"/>
        <v>#N/A</v>
      </c>
      <c r="K90" s="287"/>
      <c r="L90" s="287"/>
      <c r="M90" s="291" t="e">
        <f t="shared" si="6"/>
        <v>#N/A</v>
      </c>
      <c r="N90" s="292"/>
      <c r="O90" s="292"/>
      <c r="P90" s="292"/>
      <c r="Q90" s="292"/>
      <c r="R90" s="292"/>
      <c r="S90" s="293"/>
      <c r="T90" s="294" t="e">
        <f t="shared" si="7"/>
        <v>#N/A</v>
      </c>
      <c r="U90" s="294"/>
      <c r="V90" s="294"/>
      <c r="W90" s="294"/>
      <c r="X90" s="294"/>
      <c r="Y90" s="282" t="e">
        <f t="shared" si="8"/>
        <v>#N/A</v>
      </c>
      <c r="Z90" s="283"/>
      <c r="AA90" s="283"/>
      <c r="AB90" s="283"/>
      <c r="AC90" s="283"/>
      <c r="AD90" s="295"/>
      <c r="AE90" s="280" t="e">
        <f t="shared" si="9"/>
        <v>#N/A</v>
      </c>
      <c r="AF90" s="281"/>
      <c r="AG90" s="281"/>
      <c r="AH90" s="281"/>
      <c r="AI90" s="281"/>
      <c r="AJ90" s="281"/>
      <c r="AK90" s="281"/>
      <c r="AL90" s="281"/>
      <c r="AM90" s="281"/>
      <c r="AN90" s="281"/>
      <c r="AO90" s="284"/>
    </row>
    <row r="91" spans="1:41" ht="19.5" customHeight="1">
      <c r="A91" s="287">
        <v>46</v>
      </c>
      <c r="B91" s="287"/>
      <c r="C91" s="288" t="e">
        <f>IF(VLOOKUP(A91,入力画面!$A$22:$J$201,2,0)=0,"",VLOOKUP(A91,入力画面!$A$22:$J$201,2,0))</f>
        <v>#N/A</v>
      </c>
      <c r="D91" s="289"/>
      <c r="E91" s="289"/>
      <c r="F91" s="289"/>
      <c r="G91" s="289"/>
      <c r="H91" s="289"/>
      <c r="I91" s="290"/>
      <c r="J91" s="287" t="e">
        <f t="shared" si="5"/>
        <v>#N/A</v>
      </c>
      <c r="K91" s="287"/>
      <c r="L91" s="287"/>
      <c r="M91" s="291" t="e">
        <f t="shared" si="6"/>
        <v>#N/A</v>
      </c>
      <c r="N91" s="292"/>
      <c r="O91" s="292"/>
      <c r="P91" s="292"/>
      <c r="Q91" s="292"/>
      <c r="R91" s="292"/>
      <c r="S91" s="293"/>
      <c r="T91" s="294" t="e">
        <f t="shared" si="7"/>
        <v>#N/A</v>
      </c>
      <c r="U91" s="294"/>
      <c r="V91" s="294"/>
      <c r="W91" s="294"/>
      <c r="X91" s="294"/>
      <c r="Y91" s="282" t="e">
        <f t="shared" si="8"/>
        <v>#N/A</v>
      </c>
      <c r="Z91" s="283"/>
      <c r="AA91" s="283"/>
      <c r="AB91" s="283"/>
      <c r="AC91" s="283"/>
      <c r="AD91" s="295"/>
      <c r="AE91" s="280" t="e">
        <f t="shared" si="9"/>
        <v>#N/A</v>
      </c>
      <c r="AF91" s="281"/>
      <c r="AG91" s="281"/>
      <c r="AH91" s="281"/>
      <c r="AI91" s="281"/>
      <c r="AJ91" s="281"/>
      <c r="AK91" s="281"/>
      <c r="AL91" s="281"/>
      <c r="AM91" s="281"/>
      <c r="AN91" s="281"/>
      <c r="AO91" s="284"/>
    </row>
    <row r="92" spans="1:41" ht="19.5" customHeight="1">
      <c r="A92" s="287">
        <v>47</v>
      </c>
      <c r="B92" s="287"/>
      <c r="C92" s="288" t="str">
        <f>IF(VLOOKUP(A92,入力画面!$A$22:$J$201,2,0)=0,"",VLOOKUP(A92,入力画面!$A$22:$J$201,2,0))</f>
        <v/>
      </c>
      <c r="D92" s="289"/>
      <c r="E92" s="289"/>
      <c r="F92" s="289"/>
      <c r="G92" s="289"/>
      <c r="H92" s="289"/>
      <c r="I92" s="290"/>
      <c r="J92" s="287" t="str">
        <f t="shared" si="5"/>
        <v/>
      </c>
      <c r="K92" s="287"/>
      <c r="L92" s="287"/>
      <c r="M92" s="291" t="str">
        <f t="shared" si="6"/>
        <v/>
      </c>
      <c r="N92" s="292"/>
      <c r="O92" s="292"/>
      <c r="P92" s="292"/>
      <c r="Q92" s="292"/>
      <c r="R92" s="292"/>
      <c r="S92" s="293"/>
      <c r="T92" s="294" t="str">
        <f t="shared" si="7"/>
        <v/>
      </c>
      <c r="U92" s="294"/>
      <c r="V92" s="294"/>
      <c r="W92" s="294"/>
      <c r="X92" s="294"/>
      <c r="Y92" s="282" t="str">
        <f t="shared" si="8"/>
        <v/>
      </c>
      <c r="Z92" s="283"/>
      <c r="AA92" s="283"/>
      <c r="AB92" s="283"/>
      <c r="AC92" s="283"/>
      <c r="AD92" s="295"/>
      <c r="AE92" s="280" t="str">
        <f t="shared" si="9"/>
        <v/>
      </c>
      <c r="AF92" s="281"/>
      <c r="AG92" s="281"/>
      <c r="AH92" s="281"/>
      <c r="AI92" s="281"/>
      <c r="AJ92" s="281"/>
      <c r="AK92" s="281"/>
      <c r="AL92" s="281"/>
      <c r="AM92" s="281"/>
      <c r="AN92" s="281"/>
      <c r="AO92" s="284"/>
    </row>
    <row r="93" spans="1:41" ht="19.5" customHeight="1">
      <c r="A93" s="287">
        <v>48</v>
      </c>
      <c r="B93" s="287"/>
      <c r="C93" s="288" t="str">
        <f>IF(VLOOKUP(A93,入力画面!$A$22:$J$201,2,0)=0,"",VLOOKUP(A93,入力画面!$A$22:$J$201,2,0))</f>
        <v/>
      </c>
      <c r="D93" s="289"/>
      <c r="E93" s="289"/>
      <c r="F93" s="289"/>
      <c r="G93" s="289"/>
      <c r="H93" s="289"/>
      <c r="I93" s="290"/>
      <c r="J93" s="287" t="str">
        <f t="shared" si="5"/>
        <v/>
      </c>
      <c r="K93" s="287"/>
      <c r="L93" s="287"/>
      <c r="M93" s="291" t="str">
        <f t="shared" si="6"/>
        <v/>
      </c>
      <c r="N93" s="292"/>
      <c r="O93" s="292"/>
      <c r="P93" s="292"/>
      <c r="Q93" s="292"/>
      <c r="R93" s="292"/>
      <c r="S93" s="293"/>
      <c r="T93" s="294" t="str">
        <f t="shared" si="7"/>
        <v/>
      </c>
      <c r="U93" s="294"/>
      <c r="V93" s="294"/>
      <c r="W93" s="294"/>
      <c r="X93" s="294"/>
      <c r="Y93" s="282" t="str">
        <f t="shared" si="8"/>
        <v/>
      </c>
      <c r="Z93" s="283"/>
      <c r="AA93" s="283"/>
      <c r="AB93" s="283"/>
      <c r="AC93" s="283"/>
      <c r="AD93" s="295"/>
      <c r="AE93" s="280" t="str">
        <f t="shared" si="9"/>
        <v/>
      </c>
      <c r="AF93" s="281"/>
      <c r="AG93" s="281"/>
      <c r="AH93" s="281"/>
      <c r="AI93" s="281"/>
      <c r="AJ93" s="281"/>
      <c r="AK93" s="281"/>
      <c r="AL93" s="281"/>
      <c r="AM93" s="281"/>
      <c r="AN93" s="281"/>
      <c r="AO93" s="284"/>
    </row>
    <row r="94" spans="1:41" ht="19.5" customHeight="1">
      <c r="A94" s="287">
        <v>49</v>
      </c>
      <c r="B94" s="287"/>
      <c r="C94" s="288" t="str">
        <f>IF(VLOOKUP(A94,入力画面!$A$22:$J$201,2,0)=0,"",VLOOKUP(A94,入力画面!$A$22:$J$201,2,0))</f>
        <v/>
      </c>
      <c r="D94" s="289"/>
      <c r="E94" s="289"/>
      <c r="F94" s="289"/>
      <c r="G94" s="289"/>
      <c r="H94" s="289"/>
      <c r="I94" s="290"/>
      <c r="J94" s="287" t="str">
        <f t="shared" si="5"/>
        <v/>
      </c>
      <c r="K94" s="287"/>
      <c r="L94" s="287"/>
      <c r="M94" s="291" t="str">
        <f t="shared" si="6"/>
        <v/>
      </c>
      <c r="N94" s="292"/>
      <c r="O94" s="292"/>
      <c r="P94" s="292"/>
      <c r="Q94" s="292"/>
      <c r="R94" s="292"/>
      <c r="S94" s="293"/>
      <c r="T94" s="294" t="str">
        <f t="shared" si="7"/>
        <v/>
      </c>
      <c r="U94" s="294"/>
      <c r="V94" s="294"/>
      <c r="W94" s="294"/>
      <c r="X94" s="294"/>
      <c r="Y94" s="282" t="str">
        <f t="shared" si="8"/>
        <v/>
      </c>
      <c r="Z94" s="283"/>
      <c r="AA94" s="283"/>
      <c r="AB94" s="283"/>
      <c r="AC94" s="283"/>
      <c r="AD94" s="295"/>
      <c r="AE94" s="280" t="str">
        <f t="shared" si="9"/>
        <v/>
      </c>
      <c r="AF94" s="281"/>
      <c r="AG94" s="281"/>
      <c r="AH94" s="281"/>
      <c r="AI94" s="281"/>
      <c r="AJ94" s="281"/>
      <c r="AK94" s="281"/>
      <c r="AL94" s="281"/>
      <c r="AM94" s="281"/>
      <c r="AN94" s="281"/>
      <c r="AO94" s="284"/>
    </row>
    <row r="95" spans="1:41" ht="19.5" customHeight="1">
      <c r="A95" s="287">
        <v>50</v>
      </c>
      <c r="B95" s="287"/>
      <c r="C95" s="288" t="str">
        <f>IF(VLOOKUP(A95,入力画面!$A$22:$J$201,2,0)=0,"",VLOOKUP(A95,入力画面!$A$22:$J$201,2,0))</f>
        <v/>
      </c>
      <c r="D95" s="289"/>
      <c r="E95" s="289"/>
      <c r="F95" s="289"/>
      <c r="G95" s="289"/>
      <c r="H95" s="289"/>
      <c r="I95" s="290"/>
      <c r="J95" s="287" t="str">
        <f t="shared" si="5"/>
        <v/>
      </c>
      <c r="K95" s="287"/>
      <c r="L95" s="287"/>
      <c r="M95" s="291" t="str">
        <f t="shared" si="6"/>
        <v/>
      </c>
      <c r="N95" s="292"/>
      <c r="O95" s="292"/>
      <c r="P95" s="292"/>
      <c r="Q95" s="292"/>
      <c r="R95" s="292"/>
      <c r="S95" s="293"/>
      <c r="T95" s="294" t="str">
        <f t="shared" si="7"/>
        <v/>
      </c>
      <c r="U95" s="294"/>
      <c r="V95" s="294"/>
      <c r="W95" s="294"/>
      <c r="X95" s="294"/>
      <c r="Y95" s="282" t="str">
        <f t="shared" si="8"/>
        <v/>
      </c>
      <c r="Z95" s="283"/>
      <c r="AA95" s="283"/>
      <c r="AB95" s="283"/>
      <c r="AC95" s="283"/>
      <c r="AD95" s="295"/>
      <c r="AE95" s="280" t="str">
        <f t="shared" si="9"/>
        <v/>
      </c>
      <c r="AF95" s="281"/>
      <c r="AG95" s="281"/>
      <c r="AH95" s="281"/>
      <c r="AI95" s="281"/>
      <c r="AJ95" s="281"/>
      <c r="AK95" s="281"/>
      <c r="AL95" s="281"/>
      <c r="AM95" s="281"/>
      <c r="AN95" s="281"/>
      <c r="AO95" s="284"/>
    </row>
    <row r="96" spans="1:41" ht="19.5" customHeight="1">
      <c r="A96" s="287">
        <v>51</v>
      </c>
      <c r="B96" s="287"/>
      <c r="C96" s="288" t="str">
        <f>IF(VLOOKUP(A96,入力画面!$A$22:$J$201,2,0)=0,"",VLOOKUP(A96,入力画面!$A$22:$J$201,2,0))</f>
        <v/>
      </c>
      <c r="D96" s="289"/>
      <c r="E96" s="289"/>
      <c r="F96" s="289"/>
      <c r="G96" s="289"/>
      <c r="H96" s="289"/>
      <c r="I96" s="290"/>
      <c r="J96" s="287" t="str">
        <f t="shared" si="5"/>
        <v/>
      </c>
      <c r="K96" s="287"/>
      <c r="L96" s="287"/>
      <c r="M96" s="291" t="str">
        <f t="shared" si="6"/>
        <v/>
      </c>
      <c r="N96" s="292"/>
      <c r="O96" s="292"/>
      <c r="P96" s="292"/>
      <c r="Q96" s="292"/>
      <c r="R96" s="292"/>
      <c r="S96" s="293"/>
      <c r="T96" s="294" t="str">
        <f t="shared" si="7"/>
        <v/>
      </c>
      <c r="U96" s="294"/>
      <c r="V96" s="294"/>
      <c r="W96" s="294"/>
      <c r="X96" s="294"/>
      <c r="Y96" s="282" t="str">
        <f t="shared" si="8"/>
        <v/>
      </c>
      <c r="Z96" s="283"/>
      <c r="AA96" s="283"/>
      <c r="AB96" s="283"/>
      <c r="AC96" s="283"/>
      <c r="AD96" s="295"/>
      <c r="AE96" s="280" t="str">
        <f t="shared" si="9"/>
        <v/>
      </c>
      <c r="AF96" s="281"/>
      <c r="AG96" s="281"/>
      <c r="AH96" s="281"/>
      <c r="AI96" s="281"/>
      <c r="AJ96" s="281"/>
      <c r="AK96" s="281"/>
      <c r="AL96" s="281"/>
      <c r="AM96" s="281"/>
      <c r="AN96" s="281"/>
      <c r="AO96" s="284"/>
    </row>
    <row r="97" spans="1:41" ht="19.5" customHeight="1">
      <c r="A97" s="287">
        <v>52</v>
      </c>
      <c r="B97" s="287"/>
      <c r="C97" s="288" t="str">
        <f>IF(VLOOKUP(A97,入力画面!$A$22:$J$201,2,0)=0,"",VLOOKUP(A97,入力画面!$A$22:$J$201,2,0))</f>
        <v/>
      </c>
      <c r="D97" s="289"/>
      <c r="E97" s="289"/>
      <c r="F97" s="289"/>
      <c r="G97" s="289"/>
      <c r="H97" s="289"/>
      <c r="I97" s="290"/>
      <c r="J97" s="287" t="str">
        <f t="shared" si="5"/>
        <v/>
      </c>
      <c r="K97" s="287"/>
      <c r="L97" s="287"/>
      <c r="M97" s="291" t="str">
        <f t="shared" si="6"/>
        <v/>
      </c>
      <c r="N97" s="292"/>
      <c r="O97" s="292"/>
      <c r="P97" s="292"/>
      <c r="Q97" s="292"/>
      <c r="R97" s="292"/>
      <c r="S97" s="293"/>
      <c r="T97" s="294" t="str">
        <f t="shared" si="7"/>
        <v/>
      </c>
      <c r="U97" s="294"/>
      <c r="V97" s="294"/>
      <c r="W97" s="294"/>
      <c r="X97" s="294"/>
      <c r="Y97" s="282" t="str">
        <f t="shared" si="8"/>
        <v/>
      </c>
      <c r="Z97" s="283"/>
      <c r="AA97" s="283"/>
      <c r="AB97" s="283"/>
      <c r="AC97" s="283"/>
      <c r="AD97" s="295"/>
      <c r="AE97" s="280" t="str">
        <f t="shared" si="9"/>
        <v/>
      </c>
      <c r="AF97" s="281"/>
      <c r="AG97" s="281"/>
      <c r="AH97" s="281"/>
      <c r="AI97" s="281"/>
      <c r="AJ97" s="281"/>
      <c r="AK97" s="281"/>
      <c r="AL97" s="281"/>
      <c r="AM97" s="281"/>
      <c r="AN97" s="281"/>
      <c r="AO97" s="284"/>
    </row>
    <row r="98" spans="1:41" ht="19.5" customHeight="1">
      <c r="A98" s="287">
        <v>53</v>
      </c>
      <c r="B98" s="287"/>
      <c r="C98" s="288" t="str">
        <f>IF(VLOOKUP(A98,入力画面!$A$22:$J$201,2,0)=0,"",VLOOKUP(A98,入力画面!$A$22:$J$201,2,0))</f>
        <v/>
      </c>
      <c r="D98" s="289"/>
      <c r="E98" s="289"/>
      <c r="F98" s="289"/>
      <c r="G98" s="289"/>
      <c r="H98" s="289"/>
      <c r="I98" s="290"/>
      <c r="J98" s="287" t="str">
        <f t="shared" si="5"/>
        <v/>
      </c>
      <c r="K98" s="287"/>
      <c r="L98" s="287"/>
      <c r="M98" s="291" t="str">
        <f t="shared" si="6"/>
        <v/>
      </c>
      <c r="N98" s="292"/>
      <c r="O98" s="292"/>
      <c r="P98" s="292"/>
      <c r="Q98" s="292"/>
      <c r="R98" s="292"/>
      <c r="S98" s="293"/>
      <c r="T98" s="294" t="str">
        <f t="shared" si="7"/>
        <v/>
      </c>
      <c r="U98" s="294"/>
      <c r="V98" s="294"/>
      <c r="W98" s="294"/>
      <c r="X98" s="294"/>
      <c r="Y98" s="282" t="str">
        <f t="shared" si="8"/>
        <v/>
      </c>
      <c r="Z98" s="283"/>
      <c r="AA98" s="283"/>
      <c r="AB98" s="283"/>
      <c r="AC98" s="283"/>
      <c r="AD98" s="295"/>
      <c r="AE98" s="280" t="str">
        <f t="shared" si="9"/>
        <v/>
      </c>
      <c r="AF98" s="281"/>
      <c r="AG98" s="281"/>
      <c r="AH98" s="281"/>
      <c r="AI98" s="281"/>
      <c r="AJ98" s="281"/>
      <c r="AK98" s="281"/>
      <c r="AL98" s="281"/>
      <c r="AM98" s="281"/>
      <c r="AN98" s="281"/>
      <c r="AO98" s="284"/>
    </row>
    <row r="99" spans="1:41" ht="19.5" customHeight="1">
      <c r="A99" s="287">
        <v>54</v>
      </c>
      <c r="B99" s="287"/>
      <c r="C99" s="288" t="str">
        <f>IF(VLOOKUP(A99,入力画面!$A$22:$J$201,2,0)=0,"",VLOOKUP(A99,入力画面!$A$22:$J$201,2,0))</f>
        <v/>
      </c>
      <c r="D99" s="289"/>
      <c r="E99" s="289"/>
      <c r="F99" s="289"/>
      <c r="G99" s="289"/>
      <c r="H99" s="289"/>
      <c r="I99" s="290"/>
      <c r="J99" s="287" t="str">
        <f t="shared" si="5"/>
        <v/>
      </c>
      <c r="K99" s="287"/>
      <c r="L99" s="287"/>
      <c r="M99" s="291" t="str">
        <f t="shared" si="6"/>
        <v/>
      </c>
      <c r="N99" s="292"/>
      <c r="O99" s="292"/>
      <c r="P99" s="292"/>
      <c r="Q99" s="292"/>
      <c r="R99" s="292"/>
      <c r="S99" s="293"/>
      <c r="T99" s="294" t="str">
        <f t="shared" si="7"/>
        <v/>
      </c>
      <c r="U99" s="294"/>
      <c r="V99" s="294"/>
      <c r="W99" s="294"/>
      <c r="X99" s="294"/>
      <c r="Y99" s="282" t="str">
        <f t="shared" si="8"/>
        <v/>
      </c>
      <c r="Z99" s="283"/>
      <c r="AA99" s="283"/>
      <c r="AB99" s="283"/>
      <c r="AC99" s="283"/>
      <c r="AD99" s="295"/>
      <c r="AE99" s="280" t="str">
        <f t="shared" si="9"/>
        <v/>
      </c>
      <c r="AF99" s="281"/>
      <c r="AG99" s="281"/>
      <c r="AH99" s="281"/>
      <c r="AI99" s="281"/>
      <c r="AJ99" s="281"/>
      <c r="AK99" s="281"/>
      <c r="AL99" s="281"/>
      <c r="AM99" s="281"/>
      <c r="AN99" s="281"/>
      <c r="AO99" s="284"/>
    </row>
    <row r="100" spans="1:41" ht="19.5" customHeight="1">
      <c r="A100" s="287">
        <v>55</v>
      </c>
      <c r="B100" s="287"/>
      <c r="C100" s="288" t="str">
        <f>IF(VLOOKUP(A100,入力画面!$A$22:$J$201,2,0)=0,"",VLOOKUP(A100,入力画面!$A$22:$J$201,2,0))</f>
        <v/>
      </c>
      <c r="D100" s="289"/>
      <c r="E100" s="289"/>
      <c r="F100" s="289"/>
      <c r="G100" s="289"/>
      <c r="H100" s="289"/>
      <c r="I100" s="290"/>
      <c r="J100" s="287" t="str">
        <f t="shared" si="5"/>
        <v/>
      </c>
      <c r="K100" s="287"/>
      <c r="L100" s="287"/>
      <c r="M100" s="291" t="str">
        <f t="shared" si="6"/>
        <v/>
      </c>
      <c r="N100" s="292"/>
      <c r="O100" s="292"/>
      <c r="P100" s="292"/>
      <c r="Q100" s="292"/>
      <c r="R100" s="292"/>
      <c r="S100" s="293"/>
      <c r="T100" s="294" t="str">
        <f t="shared" si="7"/>
        <v/>
      </c>
      <c r="U100" s="294"/>
      <c r="V100" s="294"/>
      <c r="W100" s="294"/>
      <c r="X100" s="294"/>
      <c r="Y100" s="282" t="str">
        <f t="shared" si="8"/>
        <v/>
      </c>
      <c r="Z100" s="283"/>
      <c r="AA100" s="283"/>
      <c r="AB100" s="283"/>
      <c r="AC100" s="283"/>
      <c r="AD100" s="295"/>
      <c r="AE100" s="280" t="str">
        <f t="shared" si="9"/>
        <v/>
      </c>
      <c r="AF100" s="281"/>
      <c r="AG100" s="281"/>
      <c r="AH100" s="281"/>
      <c r="AI100" s="281"/>
      <c r="AJ100" s="281"/>
      <c r="AK100" s="281"/>
      <c r="AL100" s="281"/>
      <c r="AM100" s="281"/>
      <c r="AN100" s="281"/>
      <c r="AO100" s="284"/>
    </row>
    <row r="101" spans="1:41" ht="19.5" customHeight="1">
      <c r="A101" s="287">
        <v>56</v>
      </c>
      <c r="B101" s="287"/>
      <c r="C101" s="288" t="str">
        <f>IF(VLOOKUP(A101,入力画面!$A$22:$J$201,2,0)=0,"",VLOOKUP(A101,入力画面!$A$22:$J$201,2,0))</f>
        <v/>
      </c>
      <c r="D101" s="289"/>
      <c r="E101" s="289"/>
      <c r="F101" s="289"/>
      <c r="G101" s="289"/>
      <c r="H101" s="289"/>
      <c r="I101" s="290"/>
      <c r="J101" s="287" t="str">
        <f t="shared" si="5"/>
        <v/>
      </c>
      <c r="K101" s="287"/>
      <c r="L101" s="287"/>
      <c r="M101" s="291" t="str">
        <f t="shared" si="6"/>
        <v/>
      </c>
      <c r="N101" s="292"/>
      <c r="O101" s="292"/>
      <c r="P101" s="292"/>
      <c r="Q101" s="292"/>
      <c r="R101" s="292"/>
      <c r="S101" s="293"/>
      <c r="T101" s="294" t="str">
        <f t="shared" si="7"/>
        <v/>
      </c>
      <c r="U101" s="294"/>
      <c r="V101" s="294"/>
      <c r="W101" s="294"/>
      <c r="X101" s="294"/>
      <c r="Y101" s="282" t="str">
        <f t="shared" si="8"/>
        <v/>
      </c>
      <c r="Z101" s="283"/>
      <c r="AA101" s="283"/>
      <c r="AB101" s="283"/>
      <c r="AC101" s="283"/>
      <c r="AD101" s="295"/>
      <c r="AE101" s="280" t="str">
        <f t="shared" si="9"/>
        <v/>
      </c>
      <c r="AF101" s="281"/>
      <c r="AG101" s="281"/>
      <c r="AH101" s="281"/>
      <c r="AI101" s="281"/>
      <c r="AJ101" s="281"/>
      <c r="AK101" s="281"/>
      <c r="AL101" s="281"/>
      <c r="AM101" s="281"/>
      <c r="AN101" s="281"/>
      <c r="AO101" s="284"/>
    </row>
    <row r="102" spans="1:41" ht="19.5" customHeight="1">
      <c r="A102" s="287">
        <v>57</v>
      </c>
      <c r="B102" s="287"/>
      <c r="C102" s="288" t="str">
        <f>IF(VLOOKUP(A102,入力画面!$A$22:$J$201,2,0)=0,"",VLOOKUP(A102,入力画面!$A$22:$J$201,2,0))</f>
        <v/>
      </c>
      <c r="D102" s="289"/>
      <c r="E102" s="289"/>
      <c r="F102" s="289"/>
      <c r="G102" s="289"/>
      <c r="H102" s="289"/>
      <c r="I102" s="290"/>
      <c r="J102" s="287" t="str">
        <f t="shared" si="5"/>
        <v/>
      </c>
      <c r="K102" s="287"/>
      <c r="L102" s="287"/>
      <c r="M102" s="291" t="str">
        <f t="shared" si="6"/>
        <v/>
      </c>
      <c r="N102" s="292"/>
      <c r="O102" s="292"/>
      <c r="P102" s="292"/>
      <c r="Q102" s="292"/>
      <c r="R102" s="292"/>
      <c r="S102" s="293"/>
      <c r="T102" s="294" t="str">
        <f t="shared" si="7"/>
        <v/>
      </c>
      <c r="U102" s="294"/>
      <c r="V102" s="294"/>
      <c r="W102" s="294"/>
      <c r="X102" s="294"/>
      <c r="Y102" s="282" t="str">
        <f t="shared" si="8"/>
        <v/>
      </c>
      <c r="Z102" s="283"/>
      <c r="AA102" s="283"/>
      <c r="AB102" s="283"/>
      <c r="AC102" s="283"/>
      <c r="AD102" s="295"/>
      <c r="AE102" s="280" t="str">
        <f t="shared" si="9"/>
        <v/>
      </c>
      <c r="AF102" s="281"/>
      <c r="AG102" s="281"/>
      <c r="AH102" s="281"/>
      <c r="AI102" s="281"/>
      <c r="AJ102" s="281"/>
      <c r="AK102" s="281"/>
      <c r="AL102" s="281"/>
      <c r="AM102" s="281"/>
      <c r="AN102" s="281"/>
      <c r="AO102" s="284"/>
    </row>
    <row r="103" spans="1:41" ht="19.5" customHeight="1">
      <c r="A103" s="287">
        <v>58</v>
      </c>
      <c r="B103" s="287"/>
      <c r="C103" s="288" t="str">
        <f>IF(VLOOKUP(A103,入力画面!$A$22:$J$201,2,0)=0,"",VLOOKUP(A103,入力画面!$A$22:$J$201,2,0))</f>
        <v/>
      </c>
      <c r="D103" s="289"/>
      <c r="E103" s="289"/>
      <c r="F103" s="289"/>
      <c r="G103" s="289"/>
      <c r="H103" s="289"/>
      <c r="I103" s="290"/>
      <c r="J103" s="287" t="str">
        <f t="shared" si="5"/>
        <v/>
      </c>
      <c r="K103" s="287"/>
      <c r="L103" s="287"/>
      <c r="M103" s="291" t="str">
        <f t="shared" si="6"/>
        <v/>
      </c>
      <c r="N103" s="292"/>
      <c r="O103" s="292"/>
      <c r="P103" s="292"/>
      <c r="Q103" s="292"/>
      <c r="R103" s="292"/>
      <c r="S103" s="293"/>
      <c r="T103" s="294" t="str">
        <f t="shared" si="7"/>
        <v/>
      </c>
      <c r="U103" s="294"/>
      <c r="V103" s="294"/>
      <c r="W103" s="294"/>
      <c r="X103" s="294"/>
      <c r="Y103" s="282" t="str">
        <f t="shared" si="8"/>
        <v/>
      </c>
      <c r="Z103" s="283"/>
      <c r="AA103" s="283"/>
      <c r="AB103" s="283"/>
      <c r="AC103" s="283"/>
      <c r="AD103" s="295"/>
      <c r="AE103" s="280" t="str">
        <f t="shared" si="9"/>
        <v/>
      </c>
      <c r="AF103" s="281"/>
      <c r="AG103" s="281"/>
      <c r="AH103" s="281"/>
      <c r="AI103" s="281"/>
      <c r="AJ103" s="281"/>
      <c r="AK103" s="281"/>
      <c r="AL103" s="281"/>
      <c r="AM103" s="281"/>
      <c r="AN103" s="281"/>
      <c r="AO103" s="284"/>
    </row>
    <row r="104" spans="1:41" ht="19.5" customHeight="1">
      <c r="A104" s="287">
        <v>59</v>
      </c>
      <c r="B104" s="287"/>
      <c r="C104" s="288" t="str">
        <f>IF(VLOOKUP(A104,入力画面!$A$22:$J$201,2,0)=0,"",VLOOKUP(A104,入力画面!$A$22:$J$201,2,0))</f>
        <v/>
      </c>
      <c r="D104" s="289"/>
      <c r="E104" s="289"/>
      <c r="F104" s="289"/>
      <c r="G104" s="289"/>
      <c r="H104" s="289"/>
      <c r="I104" s="290"/>
      <c r="J104" s="287" t="str">
        <f t="shared" si="5"/>
        <v/>
      </c>
      <c r="K104" s="287"/>
      <c r="L104" s="287"/>
      <c r="M104" s="291" t="str">
        <f t="shared" si="6"/>
        <v/>
      </c>
      <c r="N104" s="292"/>
      <c r="O104" s="292"/>
      <c r="P104" s="292"/>
      <c r="Q104" s="292"/>
      <c r="R104" s="292"/>
      <c r="S104" s="293"/>
      <c r="T104" s="294" t="str">
        <f t="shared" si="7"/>
        <v/>
      </c>
      <c r="U104" s="294"/>
      <c r="V104" s="294"/>
      <c r="W104" s="294"/>
      <c r="X104" s="294"/>
      <c r="Y104" s="282" t="str">
        <f t="shared" si="8"/>
        <v/>
      </c>
      <c r="Z104" s="283"/>
      <c r="AA104" s="283"/>
      <c r="AB104" s="283"/>
      <c r="AC104" s="283"/>
      <c r="AD104" s="295"/>
      <c r="AE104" s="280" t="str">
        <f t="shared" si="9"/>
        <v/>
      </c>
      <c r="AF104" s="281"/>
      <c r="AG104" s="281"/>
      <c r="AH104" s="281"/>
      <c r="AI104" s="281"/>
      <c r="AJ104" s="281"/>
      <c r="AK104" s="281"/>
      <c r="AL104" s="281"/>
      <c r="AM104" s="281"/>
      <c r="AN104" s="281"/>
      <c r="AO104" s="284"/>
    </row>
    <row r="105" spans="1:41" ht="19.5" customHeight="1">
      <c r="A105" s="287">
        <v>60</v>
      </c>
      <c r="B105" s="287"/>
      <c r="C105" s="288" t="str">
        <f>IF(VLOOKUP(A105,入力画面!$A$22:$J$201,2,0)=0,"",VLOOKUP(A105,入力画面!$A$22:$J$201,2,0))</f>
        <v/>
      </c>
      <c r="D105" s="289"/>
      <c r="E105" s="289"/>
      <c r="F105" s="289"/>
      <c r="G105" s="289"/>
      <c r="H105" s="289"/>
      <c r="I105" s="290"/>
      <c r="J105" s="287" t="str">
        <f t="shared" si="5"/>
        <v/>
      </c>
      <c r="K105" s="287"/>
      <c r="L105" s="287"/>
      <c r="M105" s="291" t="str">
        <f t="shared" si="6"/>
        <v/>
      </c>
      <c r="N105" s="292"/>
      <c r="O105" s="292"/>
      <c r="P105" s="292"/>
      <c r="Q105" s="292"/>
      <c r="R105" s="292"/>
      <c r="S105" s="293"/>
      <c r="T105" s="294" t="str">
        <f t="shared" si="7"/>
        <v/>
      </c>
      <c r="U105" s="294"/>
      <c r="V105" s="294"/>
      <c r="W105" s="294"/>
      <c r="X105" s="294"/>
      <c r="Y105" s="282" t="str">
        <f t="shared" si="8"/>
        <v/>
      </c>
      <c r="Z105" s="283"/>
      <c r="AA105" s="283"/>
      <c r="AB105" s="283"/>
      <c r="AC105" s="283"/>
      <c r="AD105" s="295"/>
      <c r="AE105" s="280" t="str">
        <f t="shared" si="9"/>
        <v/>
      </c>
      <c r="AF105" s="281"/>
      <c r="AG105" s="281"/>
      <c r="AH105" s="281"/>
      <c r="AI105" s="281"/>
      <c r="AJ105" s="281"/>
      <c r="AK105" s="281"/>
      <c r="AL105" s="281"/>
      <c r="AM105" s="281"/>
      <c r="AN105" s="281"/>
      <c r="AO105" s="284"/>
    </row>
    <row r="106" spans="1:41" ht="19.5" customHeight="1"/>
    <row r="107" spans="1:41" ht="19.5" customHeight="1">
      <c r="B107" t="s">
        <v>195</v>
      </c>
      <c r="AB107" s="285" t="s">
        <v>196</v>
      </c>
      <c r="AC107" s="285"/>
      <c r="AD107" s="285"/>
      <c r="AE107" s="285"/>
      <c r="AF107" s="286">
        <f>$AF$52</f>
        <v>0</v>
      </c>
      <c r="AG107" s="286"/>
      <c r="AH107" s="286"/>
      <c r="AI107" s="286"/>
      <c r="AJ107" s="286"/>
      <c r="AK107" s="286"/>
      <c r="AL107" s="286"/>
      <c r="AM107" s="286"/>
      <c r="AN107" s="286"/>
      <c r="AO107" s="89" t="s">
        <v>150</v>
      </c>
    </row>
    <row r="109" spans="1:41">
      <c r="C109" t="s">
        <v>197</v>
      </c>
      <c r="F109" t="s">
        <v>198</v>
      </c>
    </row>
    <row r="110" spans="1:41">
      <c r="F110" t="s">
        <v>199</v>
      </c>
    </row>
    <row r="111" spans="1:41">
      <c r="F111" t="s">
        <v>200</v>
      </c>
    </row>
    <row r="112" spans="1:41">
      <c r="F112" t="s">
        <v>201</v>
      </c>
    </row>
    <row r="114" spans="1:41">
      <c r="A114" s="287" t="s">
        <v>179</v>
      </c>
      <c r="B114" s="287"/>
      <c r="C114" s="287"/>
      <c r="D114" s="287"/>
      <c r="E114" s="287"/>
    </row>
    <row r="115" spans="1:41" ht="8.25" customHeight="1">
      <c r="A115" s="301">
        <f>$A$2</f>
        <v>0</v>
      </c>
      <c r="B115" s="301"/>
      <c r="C115" s="301"/>
      <c r="D115" s="301"/>
      <c r="E115" s="301"/>
    </row>
    <row r="116" spans="1:41" ht="26.25" customHeight="1" thickBot="1">
      <c r="A116" s="301"/>
      <c r="B116" s="301"/>
      <c r="C116" s="301"/>
      <c r="D116" s="301"/>
      <c r="E116" s="301"/>
      <c r="L116" s="302" t="str">
        <f ca="1">"令和"&amp;FIXED(YEAR(NOW())-2018,0)&amp;"年度"&amp;"野球部員登録名簿"</f>
        <v>令和8年度野球部員登録名簿</v>
      </c>
      <c r="M116" s="302"/>
      <c r="N116" s="302"/>
      <c r="O116" s="302"/>
      <c r="P116" s="302"/>
      <c r="Q116" s="302"/>
      <c r="R116" s="302"/>
      <c r="S116" s="302"/>
      <c r="T116" s="302"/>
      <c r="U116" s="302"/>
      <c r="V116" s="302"/>
      <c r="W116" s="302"/>
      <c r="X116" s="302"/>
      <c r="Y116" s="302"/>
      <c r="Z116" s="302"/>
      <c r="AA116" s="302"/>
      <c r="AB116" s="302"/>
      <c r="AC116" s="302"/>
      <c r="AD116" s="302"/>
      <c r="AE116" s="302"/>
    </row>
    <row r="117" spans="1:41" ht="8.25" customHeight="1" thickTop="1">
      <c r="A117" s="301"/>
      <c r="B117" s="301"/>
      <c r="C117" s="301"/>
      <c r="D117" s="301"/>
      <c r="E117" s="301"/>
    </row>
    <row r="120" spans="1:41" ht="18.75">
      <c r="B120" s="61" t="s">
        <v>180</v>
      </c>
    </row>
    <row r="123" spans="1:41" ht="13.5" customHeight="1">
      <c r="B123" s="297" t="s">
        <v>0</v>
      </c>
      <c r="C123" s="297"/>
      <c r="D123" s="297"/>
      <c r="E123" s="297"/>
      <c r="F123" s="297"/>
      <c r="G123" s="299">
        <f>$G$10</f>
        <v>0</v>
      </c>
      <c r="H123" s="299"/>
      <c r="I123" s="299"/>
      <c r="J123" s="299"/>
      <c r="K123" s="299"/>
      <c r="L123" s="299"/>
      <c r="M123" s="299"/>
      <c r="N123" s="299"/>
      <c r="O123" s="299"/>
      <c r="P123" s="299"/>
      <c r="Q123" s="299"/>
      <c r="R123" s="300" t="s">
        <v>2</v>
      </c>
      <c r="S123" s="300"/>
      <c r="T123" s="300"/>
      <c r="U123" s="300"/>
      <c r="V123" s="299">
        <f>$V$10</f>
        <v>0</v>
      </c>
      <c r="W123" s="299"/>
      <c r="X123" s="299"/>
      <c r="Y123" s="299"/>
      <c r="Z123" s="299"/>
      <c r="AA123" s="299"/>
      <c r="AB123" s="299"/>
      <c r="AC123" s="299"/>
      <c r="AD123" s="299"/>
      <c r="AE123" s="299"/>
      <c r="AF123" s="299"/>
      <c r="AG123" s="285" t="s">
        <v>181</v>
      </c>
      <c r="AH123" s="285"/>
      <c r="AI123" s="299">
        <f>$AI$10</f>
        <v>0</v>
      </c>
      <c r="AJ123" s="299"/>
      <c r="AK123" s="299"/>
      <c r="AL123" s="299"/>
      <c r="AM123" s="299"/>
      <c r="AN123" s="299"/>
      <c r="AO123" s="299"/>
    </row>
    <row r="125" spans="1:41" ht="13.5" customHeight="1">
      <c r="B125" s="297" t="s">
        <v>1</v>
      </c>
      <c r="C125" s="297"/>
      <c r="D125" s="297"/>
      <c r="E125" s="297"/>
      <c r="F125" s="297"/>
      <c r="G125" s="299">
        <f>$G$12</f>
        <v>0</v>
      </c>
      <c r="H125" s="299"/>
      <c r="I125" s="299"/>
      <c r="J125" s="299"/>
      <c r="K125" s="299"/>
      <c r="L125" s="299"/>
      <c r="M125" s="299"/>
      <c r="N125" s="299"/>
      <c r="O125" s="300" t="s">
        <v>182</v>
      </c>
      <c r="P125" s="300"/>
      <c r="Q125" s="300"/>
      <c r="R125" s="300"/>
      <c r="S125" s="300"/>
      <c r="T125" s="300"/>
      <c r="U125" s="300"/>
      <c r="V125" s="298" t="str">
        <f>$V$12</f>
        <v xml:space="preserve"> </v>
      </c>
      <c r="W125" s="298"/>
      <c r="X125" s="298"/>
      <c r="Y125" s="298"/>
      <c r="Z125" s="298"/>
      <c r="AA125" s="298"/>
      <c r="AB125" s="298"/>
      <c r="AC125" s="298"/>
      <c r="AD125" s="298"/>
      <c r="AE125" s="298"/>
      <c r="AF125" s="298"/>
      <c r="AG125" s="285" t="s">
        <v>181</v>
      </c>
      <c r="AH125" s="285"/>
      <c r="AI125" s="299">
        <f>$AI$12</f>
        <v>0</v>
      </c>
      <c r="AJ125" s="299"/>
      <c r="AK125" s="299"/>
      <c r="AL125" s="299"/>
      <c r="AM125" s="299"/>
      <c r="AN125" s="299"/>
      <c r="AO125" s="299"/>
    </row>
    <row r="127" spans="1:41" ht="13.5" customHeight="1">
      <c r="B127" s="297" t="s">
        <v>183</v>
      </c>
      <c r="C127" s="297"/>
      <c r="D127" s="297"/>
      <c r="E127" s="297"/>
      <c r="F127" s="297"/>
      <c r="G127" s="298" t="str">
        <f>$G$14</f>
        <v xml:space="preserve"> </v>
      </c>
      <c r="H127" s="298"/>
      <c r="I127" s="298"/>
      <c r="J127" s="298"/>
      <c r="K127" s="298"/>
      <c r="L127" s="298"/>
      <c r="M127" s="298"/>
      <c r="N127" s="298"/>
      <c r="O127" s="298"/>
      <c r="P127" s="298"/>
      <c r="Q127" s="298"/>
      <c r="R127" s="298"/>
      <c r="S127" s="298"/>
      <c r="T127" s="298"/>
      <c r="U127" s="298"/>
      <c r="V127" s="285" t="s">
        <v>181</v>
      </c>
      <c r="W127" s="285"/>
      <c r="X127" s="299">
        <f>$X$14</f>
        <v>0</v>
      </c>
      <c r="Y127" s="299"/>
      <c r="Z127" s="299"/>
      <c r="AA127" s="299"/>
      <c r="AB127" s="299"/>
      <c r="AC127" s="299"/>
      <c r="AD127" s="299"/>
      <c r="AE127" s="285" t="s">
        <v>6</v>
      </c>
      <c r="AF127" s="285"/>
      <c r="AG127" s="285"/>
      <c r="AH127" s="285"/>
      <c r="AI127" s="299">
        <f>$AI$14</f>
        <v>0</v>
      </c>
      <c r="AJ127" s="299"/>
      <c r="AK127" s="299"/>
      <c r="AL127" s="299"/>
      <c r="AM127" s="299"/>
      <c r="AN127" s="299"/>
      <c r="AO127" s="299"/>
    </row>
    <row r="130" spans="1:41" ht="19.5" customHeight="1">
      <c r="A130" s="287" t="s">
        <v>192</v>
      </c>
      <c r="B130" s="287"/>
      <c r="C130" s="287" t="s">
        <v>3</v>
      </c>
      <c r="D130" s="287"/>
      <c r="E130" s="287"/>
      <c r="F130" s="287"/>
      <c r="G130" s="287"/>
      <c r="H130" s="287"/>
      <c r="I130" s="287"/>
      <c r="J130" s="287" t="s">
        <v>4</v>
      </c>
      <c r="K130" s="287"/>
      <c r="L130" s="287"/>
      <c r="M130" s="287" t="s">
        <v>5</v>
      </c>
      <c r="N130" s="287"/>
      <c r="O130" s="287"/>
      <c r="P130" s="287"/>
      <c r="Q130" s="287"/>
      <c r="R130" s="287"/>
      <c r="S130" s="287"/>
      <c r="T130" s="287" t="s">
        <v>193</v>
      </c>
      <c r="U130" s="287"/>
      <c r="V130" s="287"/>
      <c r="W130" s="287"/>
      <c r="X130" s="287"/>
      <c r="Y130" s="287" t="s">
        <v>134</v>
      </c>
      <c r="Z130" s="287"/>
      <c r="AA130" s="287"/>
      <c r="AB130" s="287"/>
      <c r="AC130" s="287"/>
      <c r="AD130" s="287"/>
      <c r="AE130" s="296" t="s">
        <v>194</v>
      </c>
      <c r="AF130" s="296"/>
      <c r="AG130" s="296"/>
      <c r="AH130" s="296"/>
      <c r="AI130" s="296"/>
      <c r="AJ130" s="296"/>
      <c r="AK130" s="296"/>
      <c r="AL130" s="296"/>
      <c r="AM130" s="296"/>
      <c r="AN130" s="296"/>
      <c r="AO130" s="296"/>
    </row>
    <row r="131" spans="1:41" ht="19.5" customHeight="1">
      <c r="A131" s="287">
        <v>61</v>
      </c>
      <c r="B131" s="287"/>
      <c r="C131" s="288" t="str">
        <f>IF(VLOOKUP(A131,入力画面!$A$22:$J$201,2,0)=0,"",VLOOKUP(A131,入力画面!$A$22:$J$201,2,0))</f>
        <v/>
      </c>
      <c r="D131" s="289"/>
      <c r="E131" s="289"/>
      <c r="F131" s="289"/>
      <c r="G131" s="289"/>
      <c r="H131" s="289"/>
      <c r="I131" s="290"/>
      <c r="J131" s="287" t="str">
        <f t="shared" ref="J131:J160" si="10">IF(VLOOKUP(A131,buin,3,0)=0,"",VLOOKUP(A131,buin,3,0))</f>
        <v/>
      </c>
      <c r="K131" s="287"/>
      <c r="L131" s="287"/>
      <c r="M131" s="291" t="str">
        <f t="shared" ref="M131:M160" si="11">IF(VLOOKUP(A131,buin,7,0)=0,"",VLOOKUP(A131,buin,7,0))</f>
        <v/>
      </c>
      <c r="N131" s="292"/>
      <c r="O131" s="292"/>
      <c r="P131" s="292"/>
      <c r="Q131" s="292"/>
      <c r="R131" s="292"/>
      <c r="S131" s="293"/>
      <c r="T131" s="294" t="str">
        <f t="shared" ref="T131:T160" si="12">IF(VLOOKUP(A131,buin,6,0)=0,"",VLOOKUP(A131,buin,6,0))</f>
        <v/>
      </c>
      <c r="U131" s="294"/>
      <c r="V131" s="294"/>
      <c r="W131" s="294"/>
      <c r="X131" s="294"/>
      <c r="Y131" s="282" t="str">
        <f t="shared" ref="Y131:Y160" si="13">IF(VLOOKUP(A131,buin,4,0)=0,"",VLOOKUP(A131,buin,4,0))</f>
        <v/>
      </c>
      <c r="Z131" s="283"/>
      <c r="AA131" s="283"/>
      <c r="AB131" s="283"/>
      <c r="AC131" s="283"/>
      <c r="AD131" s="295"/>
      <c r="AE131" s="280" t="str">
        <f t="shared" ref="AE131:AE160" si="14">IF(VLOOKUP(A131,buin,4,0)=0,"",IF(AND((VLOOKUP(A131,buin,10,0)="選手"),(VLOOKUP(A131,buin,11,0)="女")),"女子部員",IF((VLOOKUP(A131,buin,10,0)="マネージャー"),"マネージャー","")))</f>
        <v/>
      </c>
      <c r="AF131" s="281"/>
      <c r="AG131" s="281"/>
      <c r="AH131" s="281"/>
      <c r="AI131" s="281"/>
      <c r="AJ131" s="281"/>
      <c r="AK131" s="281"/>
      <c r="AL131" s="281"/>
      <c r="AM131" s="281"/>
      <c r="AN131" s="281"/>
      <c r="AO131" s="284"/>
    </row>
    <row r="132" spans="1:41" ht="19.5" customHeight="1">
      <c r="A132" s="287">
        <v>62</v>
      </c>
      <c r="B132" s="287"/>
      <c r="C132" s="288" t="str">
        <f>IF(VLOOKUP(A132,入力画面!$A$22:$J$201,2,0)=0,"",VLOOKUP(A132,入力画面!$A$22:$J$201,2,0))</f>
        <v/>
      </c>
      <c r="D132" s="289"/>
      <c r="E132" s="289"/>
      <c r="F132" s="289"/>
      <c r="G132" s="289"/>
      <c r="H132" s="289"/>
      <c r="I132" s="290"/>
      <c r="J132" s="287" t="str">
        <f t="shared" si="10"/>
        <v/>
      </c>
      <c r="K132" s="287"/>
      <c r="L132" s="287"/>
      <c r="M132" s="291" t="str">
        <f t="shared" si="11"/>
        <v/>
      </c>
      <c r="N132" s="292"/>
      <c r="O132" s="292"/>
      <c r="P132" s="292"/>
      <c r="Q132" s="292"/>
      <c r="R132" s="292"/>
      <c r="S132" s="293"/>
      <c r="T132" s="294" t="str">
        <f t="shared" si="12"/>
        <v/>
      </c>
      <c r="U132" s="294"/>
      <c r="V132" s="294"/>
      <c r="W132" s="294"/>
      <c r="X132" s="294"/>
      <c r="Y132" s="282" t="str">
        <f t="shared" si="13"/>
        <v/>
      </c>
      <c r="Z132" s="283"/>
      <c r="AA132" s="283"/>
      <c r="AB132" s="283"/>
      <c r="AC132" s="283"/>
      <c r="AD132" s="295"/>
      <c r="AE132" s="280" t="str">
        <f t="shared" si="14"/>
        <v/>
      </c>
      <c r="AF132" s="281"/>
      <c r="AG132" s="281"/>
      <c r="AH132" s="281"/>
      <c r="AI132" s="281"/>
      <c r="AJ132" s="281"/>
      <c r="AK132" s="281"/>
      <c r="AL132" s="281"/>
      <c r="AM132" s="281"/>
      <c r="AN132" s="281"/>
      <c r="AO132" s="284"/>
    </row>
    <row r="133" spans="1:41" ht="19.5" customHeight="1">
      <c r="A133" s="287">
        <v>63</v>
      </c>
      <c r="B133" s="287"/>
      <c r="C133" s="288" t="str">
        <f>IF(VLOOKUP(A133,入力画面!$A$22:$J$201,2,0)=0,"",VLOOKUP(A133,入力画面!$A$22:$J$201,2,0))</f>
        <v/>
      </c>
      <c r="D133" s="289"/>
      <c r="E133" s="289"/>
      <c r="F133" s="289"/>
      <c r="G133" s="289"/>
      <c r="H133" s="289"/>
      <c r="I133" s="290"/>
      <c r="J133" s="287" t="str">
        <f t="shared" si="10"/>
        <v/>
      </c>
      <c r="K133" s="287"/>
      <c r="L133" s="287"/>
      <c r="M133" s="291" t="str">
        <f t="shared" si="11"/>
        <v/>
      </c>
      <c r="N133" s="292"/>
      <c r="O133" s="292"/>
      <c r="P133" s="292"/>
      <c r="Q133" s="292"/>
      <c r="R133" s="292"/>
      <c r="S133" s="293"/>
      <c r="T133" s="294" t="str">
        <f t="shared" si="12"/>
        <v/>
      </c>
      <c r="U133" s="294"/>
      <c r="V133" s="294"/>
      <c r="W133" s="294"/>
      <c r="X133" s="294"/>
      <c r="Y133" s="282" t="str">
        <f t="shared" si="13"/>
        <v/>
      </c>
      <c r="Z133" s="283"/>
      <c r="AA133" s="283"/>
      <c r="AB133" s="283"/>
      <c r="AC133" s="283"/>
      <c r="AD133" s="295"/>
      <c r="AE133" s="280" t="str">
        <f t="shared" si="14"/>
        <v/>
      </c>
      <c r="AF133" s="281"/>
      <c r="AG133" s="281"/>
      <c r="AH133" s="281"/>
      <c r="AI133" s="281"/>
      <c r="AJ133" s="281"/>
      <c r="AK133" s="281"/>
      <c r="AL133" s="281"/>
      <c r="AM133" s="281"/>
      <c r="AN133" s="281"/>
      <c r="AO133" s="284"/>
    </row>
    <row r="134" spans="1:41" ht="19.5" customHeight="1">
      <c r="A134" s="287">
        <v>64</v>
      </c>
      <c r="B134" s="287"/>
      <c r="C134" s="288" t="str">
        <f>IF(VLOOKUP(A134,入力画面!$A$22:$J$201,2,0)=0,"",VLOOKUP(A134,入力画面!$A$22:$J$201,2,0))</f>
        <v/>
      </c>
      <c r="D134" s="289"/>
      <c r="E134" s="289"/>
      <c r="F134" s="289"/>
      <c r="G134" s="289"/>
      <c r="H134" s="289"/>
      <c r="I134" s="290"/>
      <c r="J134" s="287" t="str">
        <f t="shared" si="10"/>
        <v/>
      </c>
      <c r="K134" s="287"/>
      <c r="L134" s="287"/>
      <c r="M134" s="291" t="str">
        <f t="shared" si="11"/>
        <v/>
      </c>
      <c r="N134" s="292"/>
      <c r="O134" s="292"/>
      <c r="P134" s="292"/>
      <c r="Q134" s="292"/>
      <c r="R134" s="292"/>
      <c r="S134" s="293"/>
      <c r="T134" s="294" t="str">
        <f t="shared" si="12"/>
        <v/>
      </c>
      <c r="U134" s="294"/>
      <c r="V134" s="294"/>
      <c r="W134" s="294"/>
      <c r="X134" s="294"/>
      <c r="Y134" s="282" t="str">
        <f t="shared" si="13"/>
        <v/>
      </c>
      <c r="Z134" s="283"/>
      <c r="AA134" s="283"/>
      <c r="AB134" s="283"/>
      <c r="AC134" s="283"/>
      <c r="AD134" s="295"/>
      <c r="AE134" s="280" t="str">
        <f t="shared" si="14"/>
        <v/>
      </c>
      <c r="AF134" s="281"/>
      <c r="AG134" s="281"/>
      <c r="AH134" s="281"/>
      <c r="AI134" s="281"/>
      <c r="AJ134" s="281"/>
      <c r="AK134" s="281"/>
      <c r="AL134" s="281"/>
      <c r="AM134" s="281"/>
      <c r="AN134" s="281"/>
      <c r="AO134" s="284"/>
    </row>
    <row r="135" spans="1:41" ht="19.5" customHeight="1">
      <c r="A135" s="287">
        <v>65</v>
      </c>
      <c r="B135" s="287"/>
      <c r="C135" s="288" t="str">
        <f>IF(VLOOKUP(A135,入力画面!$A$22:$J$201,2,0)=0,"",VLOOKUP(A135,入力画面!$A$22:$J$201,2,0))</f>
        <v/>
      </c>
      <c r="D135" s="289"/>
      <c r="E135" s="289"/>
      <c r="F135" s="289"/>
      <c r="G135" s="289"/>
      <c r="H135" s="289"/>
      <c r="I135" s="290"/>
      <c r="J135" s="287" t="str">
        <f t="shared" si="10"/>
        <v/>
      </c>
      <c r="K135" s="287"/>
      <c r="L135" s="287"/>
      <c r="M135" s="291" t="str">
        <f t="shared" si="11"/>
        <v/>
      </c>
      <c r="N135" s="292"/>
      <c r="O135" s="292"/>
      <c r="P135" s="292"/>
      <c r="Q135" s="292"/>
      <c r="R135" s="292"/>
      <c r="S135" s="293"/>
      <c r="T135" s="294" t="str">
        <f t="shared" si="12"/>
        <v/>
      </c>
      <c r="U135" s="294"/>
      <c r="V135" s="294"/>
      <c r="W135" s="294"/>
      <c r="X135" s="294"/>
      <c r="Y135" s="282" t="str">
        <f t="shared" si="13"/>
        <v/>
      </c>
      <c r="Z135" s="283"/>
      <c r="AA135" s="283"/>
      <c r="AB135" s="283"/>
      <c r="AC135" s="283"/>
      <c r="AD135" s="295"/>
      <c r="AE135" s="280" t="str">
        <f t="shared" si="14"/>
        <v/>
      </c>
      <c r="AF135" s="281"/>
      <c r="AG135" s="281"/>
      <c r="AH135" s="281"/>
      <c r="AI135" s="281"/>
      <c r="AJ135" s="281"/>
      <c r="AK135" s="281"/>
      <c r="AL135" s="281"/>
      <c r="AM135" s="281"/>
      <c r="AN135" s="281"/>
      <c r="AO135" s="284"/>
    </row>
    <row r="136" spans="1:41" ht="19.5" customHeight="1">
      <c r="A136" s="287">
        <v>66</v>
      </c>
      <c r="B136" s="287"/>
      <c r="C136" s="288" t="str">
        <f>IF(VLOOKUP(A136,入力画面!$A$22:$J$201,2,0)=0,"",VLOOKUP(A136,入力画面!$A$22:$J$201,2,0))</f>
        <v/>
      </c>
      <c r="D136" s="289"/>
      <c r="E136" s="289"/>
      <c r="F136" s="289"/>
      <c r="G136" s="289"/>
      <c r="H136" s="289"/>
      <c r="I136" s="290"/>
      <c r="J136" s="287" t="str">
        <f t="shared" si="10"/>
        <v/>
      </c>
      <c r="K136" s="287"/>
      <c r="L136" s="287"/>
      <c r="M136" s="291" t="str">
        <f t="shared" si="11"/>
        <v/>
      </c>
      <c r="N136" s="292"/>
      <c r="O136" s="292"/>
      <c r="P136" s="292"/>
      <c r="Q136" s="292"/>
      <c r="R136" s="292"/>
      <c r="S136" s="293"/>
      <c r="T136" s="294" t="str">
        <f t="shared" si="12"/>
        <v/>
      </c>
      <c r="U136" s="294"/>
      <c r="V136" s="294"/>
      <c r="W136" s="294"/>
      <c r="X136" s="294"/>
      <c r="Y136" s="282" t="str">
        <f t="shared" si="13"/>
        <v/>
      </c>
      <c r="Z136" s="283"/>
      <c r="AA136" s="283"/>
      <c r="AB136" s="283"/>
      <c r="AC136" s="283"/>
      <c r="AD136" s="295"/>
      <c r="AE136" s="280" t="str">
        <f t="shared" si="14"/>
        <v/>
      </c>
      <c r="AF136" s="281"/>
      <c r="AG136" s="281"/>
      <c r="AH136" s="281"/>
      <c r="AI136" s="281"/>
      <c r="AJ136" s="281"/>
      <c r="AK136" s="281"/>
      <c r="AL136" s="281"/>
      <c r="AM136" s="281"/>
      <c r="AN136" s="281"/>
      <c r="AO136" s="284"/>
    </row>
    <row r="137" spans="1:41" ht="19.5" customHeight="1">
      <c r="A137" s="287">
        <v>67</v>
      </c>
      <c r="B137" s="287"/>
      <c r="C137" s="288" t="str">
        <f>IF(VLOOKUP(A137,入力画面!$A$22:$J$201,2,0)=0,"",VLOOKUP(A137,入力画面!$A$22:$J$201,2,0))</f>
        <v/>
      </c>
      <c r="D137" s="289"/>
      <c r="E137" s="289"/>
      <c r="F137" s="289"/>
      <c r="G137" s="289"/>
      <c r="H137" s="289"/>
      <c r="I137" s="290"/>
      <c r="J137" s="287" t="str">
        <f t="shared" si="10"/>
        <v/>
      </c>
      <c r="K137" s="287"/>
      <c r="L137" s="287"/>
      <c r="M137" s="291" t="str">
        <f t="shared" si="11"/>
        <v/>
      </c>
      <c r="N137" s="292"/>
      <c r="O137" s="292"/>
      <c r="P137" s="292"/>
      <c r="Q137" s="292"/>
      <c r="R137" s="292"/>
      <c r="S137" s="293"/>
      <c r="T137" s="294" t="str">
        <f t="shared" si="12"/>
        <v/>
      </c>
      <c r="U137" s="294"/>
      <c r="V137" s="294"/>
      <c r="W137" s="294"/>
      <c r="X137" s="294"/>
      <c r="Y137" s="282" t="str">
        <f t="shared" si="13"/>
        <v/>
      </c>
      <c r="Z137" s="283"/>
      <c r="AA137" s="283"/>
      <c r="AB137" s="283"/>
      <c r="AC137" s="283"/>
      <c r="AD137" s="295"/>
      <c r="AE137" s="280" t="str">
        <f t="shared" si="14"/>
        <v/>
      </c>
      <c r="AF137" s="281"/>
      <c r="AG137" s="281"/>
      <c r="AH137" s="281"/>
      <c r="AI137" s="281"/>
      <c r="AJ137" s="281"/>
      <c r="AK137" s="281"/>
      <c r="AL137" s="281"/>
      <c r="AM137" s="281"/>
      <c r="AN137" s="281"/>
      <c r="AO137" s="284"/>
    </row>
    <row r="138" spans="1:41" ht="19.5" customHeight="1">
      <c r="A138" s="287">
        <v>68</v>
      </c>
      <c r="B138" s="287"/>
      <c r="C138" s="288" t="str">
        <f>IF(VLOOKUP(A138,入力画面!$A$22:$J$201,2,0)=0,"",VLOOKUP(A138,入力画面!$A$22:$J$201,2,0))</f>
        <v/>
      </c>
      <c r="D138" s="289"/>
      <c r="E138" s="289"/>
      <c r="F138" s="289"/>
      <c r="G138" s="289"/>
      <c r="H138" s="289"/>
      <c r="I138" s="290"/>
      <c r="J138" s="287" t="str">
        <f t="shared" si="10"/>
        <v/>
      </c>
      <c r="K138" s="287"/>
      <c r="L138" s="287"/>
      <c r="M138" s="291" t="str">
        <f t="shared" si="11"/>
        <v/>
      </c>
      <c r="N138" s="292"/>
      <c r="O138" s="292"/>
      <c r="P138" s="292"/>
      <c r="Q138" s="292"/>
      <c r="R138" s="292"/>
      <c r="S138" s="293"/>
      <c r="T138" s="294" t="str">
        <f t="shared" si="12"/>
        <v/>
      </c>
      <c r="U138" s="294"/>
      <c r="V138" s="294"/>
      <c r="W138" s="294"/>
      <c r="X138" s="294"/>
      <c r="Y138" s="282" t="str">
        <f t="shared" si="13"/>
        <v/>
      </c>
      <c r="Z138" s="283"/>
      <c r="AA138" s="283"/>
      <c r="AB138" s="283"/>
      <c r="AC138" s="283"/>
      <c r="AD138" s="295"/>
      <c r="AE138" s="280" t="str">
        <f t="shared" si="14"/>
        <v/>
      </c>
      <c r="AF138" s="281"/>
      <c r="AG138" s="281"/>
      <c r="AH138" s="281"/>
      <c r="AI138" s="281"/>
      <c r="AJ138" s="281"/>
      <c r="AK138" s="281"/>
      <c r="AL138" s="281"/>
      <c r="AM138" s="281"/>
      <c r="AN138" s="281"/>
      <c r="AO138" s="284"/>
    </row>
    <row r="139" spans="1:41" ht="19.5" customHeight="1">
      <c r="A139" s="287">
        <v>69</v>
      </c>
      <c r="B139" s="287"/>
      <c r="C139" s="288" t="str">
        <f>IF(VLOOKUP(A139,入力画面!$A$22:$J$201,2,0)=0,"",VLOOKUP(A139,入力画面!$A$22:$J$201,2,0))</f>
        <v/>
      </c>
      <c r="D139" s="289"/>
      <c r="E139" s="289"/>
      <c r="F139" s="289"/>
      <c r="G139" s="289"/>
      <c r="H139" s="289"/>
      <c r="I139" s="290"/>
      <c r="J139" s="287" t="str">
        <f t="shared" si="10"/>
        <v/>
      </c>
      <c r="K139" s="287"/>
      <c r="L139" s="287"/>
      <c r="M139" s="291" t="str">
        <f t="shared" si="11"/>
        <v/>
      </c>
      <c r="N139" s="292"/>
      <c r="O139" s="292"/>
      <c r="P139" s="292"/>
      <c r="Q139" s="292"/>
      <c r="R139" s="292"/>
      <c r="S139" s="293"/>
      <c r="T139" s="294" t="str">
        <f t="shared" si="12"/>
        <v/>
      </c>
      <c r="U139" s="294"/>
      <c r="V139" s="294"/>
      <c r="W139" s="294"/>
      <c r="X139" s="294"/>
      <c r="Y139" s="282" t="str">
        <f t="shared" si="13"/>
        <v/>
      </c>
      <c r="Z139" s="283"/>
      <c r="AA139" s="283"/>
      <c r="AB139" s="283"/>
      <c r="AC139" s="283"/>
      <c r="AD139" s="295"/>
      <c r="AE139" s="280" t="str">
        <f t="shared" si="14"/>
        <v/>
      </c>
      <c r="AF139" s="281"/>
      <c r="AG139" s="281"/>
      <c r="AH139" s="281"/>
      <c r="AI139" s="281"/>
      <c r="AJ139" s="281"/>
      <c r="AK139" s="281"/>
      <c r="AL139" s="281"/>
      <c r="AM139" s="281"/>
      <c r="AN139" s="281"/>
      <c r="AO139" s="284"/>
    </row>
    <row r="140" spans="1:41" ht="19.5" customHeight="1">
      <c r="A140" s="287">
        <v>70</v>
      </c>
      <c r="B140" s="287"/>
      <c r="C140" s="288" t="str">
        <f>IF(VLOOKUP(A140,入力画面!$A$22:$J$201,2,0)=0,"",VLOOKUP(A140,入力画面!$A$22:$J$201,2,0))</f>
        <v/>
      </c>
      <c r="D140" s="289"/>
      <c r="E140" s="289"/>
      <c r="F140" s="289"/>
      <c r="G140" s="289"/>
      <c r="H140" s="289"/>
      <c r="I140" s="290"/>
      <c r="J140" s="287" t="str">
        <f t="shared" si="10"/>
        <v/>
      </c>
      <c r="K140" s="287"/>
      <c r="L140" s="287"/>
      <c r="M140" s="291" t="str">
        <f t="shared" si="11"/>
        <v/>
      </c>
      <c r="N140" s="292"/>
      <c r="O140" s="292"/>
      <c r="P140" s="292"/>
      <c r="Q140" s="292"/>
      <c r="R140" s="292"/>
      <c r="S140" s="293"/>
      <c r="T140" s="294" t="str">
        <f t="shared" si="12"/>
        <v/>
      </c>
      <c r="U140" s="294"/>
      <c r="V140" s="294"/>
      <c r="W140" s="294"/>
      <c r="X140" s="294"/>
      <c r="Y140" s="282" t="str">
        <f t="shared" si="13"/>
        <v/>
      </c>
      <c r="Z140" s="283"/>
      <c r="AA140" s="283"/>
      <c r="AB140" s="283"/>
      <c r="AC140" s="283"/>
      <c r="AD140" s="295"/>
      <c r="AE140" s="280" t="str">
        <f t="shared" si="14"/>
        <v/>
      </c>
      <c r="AF140" s="281"/>
      <c r="AG140" s="281"/>
      <c r="AH140" s="281"/>
      <c r="AI140" s="281"/>
      <c r="AJ140" s="281"/>
      <c r="AK140" s="281"/>
      <c r="AL140" s="281"/>
      <c r="AM140" s="281"/>
      <c r="AN140" s="281"/>
      <c r="AO140" s="284"/>
    </row>
    <row r="141" spans="1:41" ht="19.5" customHeight="1">
      <c r="A141" s="287">
        <v>71</v>
      </c>
      <c r="B141" s="287"/>
      <c r="C141" s="288" t="str">
        <f>IF(VLOOKUP(A141,入力画面!$A$22:$J$201,2,0)=0,"",VLOOKUP(A141,入力画面!$A$22:$J$201,2,0))</f>
        <v/>
      </c>
      <c r="D141" s="289"/>
      <c r="E141" s="289"/>
      <c r="F141" s="289"/>
      <c r="G141" s="289"/>
      <c r="H141" s="289"/>
      <c r="I141" s="290"/>
      <c r="J141" s="287" t="str">
        <f t="shared" si="10"/>
        <v/>
      </c>
      <c r="K141" s="287"/>
      <c r="L141" s="287"/>
      <c r="M141" s="291" t="str">
        <f t="shared" si="11"/>
        <v/>
      </c>
      <c r="N141" s="292"/>
      <c r="O141" s="292"/>
      <c r="P141" s="292"/>
      <c r="Q141" s="292"/>
      <c r="R141" s="292"/>
      <c r="S141" s="293"/>
      <c r="T141" s="294" t="str">
        <f t="shared" si="12"/>
        <v/>
      </c>
      <c r="U141" s="294"/>
      <c r="V141" s="294"/>
      <c r="W141" s="294"/>
      <c r="X141" s="294"/>
      <c r="Y141" s="282" t="str">
        <f t="shared" si="13"/>
        <v/>
      </c>
      <c r="Z141" s="283"/>
      <c r="AA141" s="283"/>
      <c r="AB141" s="283"/>
      <c r="AC141" s="283"/>
      <c r="AD141" s="295"/>
      <c r="AE141" s="280" t="str">
        <f t="shared" si="14"/>
        <v/>
      </c>
      <c r="AF141" s="281"/>
      <c r="AG141" s="281"/>
      <c r="AH141" s="281"/>
      <c r="AI141" s="281"/>
      <c r="AJ141" s="281"/>
      <c r="AK141" s="281"/>
      <c r="AL141" s="281"/>
      <c r="AM141" s="281"/>
      <c r="AN141" s="281"/>
      <c r="AO141" s="284"/>
    </row>
    <row r="142" spans="1:41" ht="19.5" customHeight="1">
      <c r="A142" s="287">
        <v>72</v>
      </c>
      <c r="B142" s="287"/>
      <c r="C142" s="288" t="str">
        <f>IF(VLOOKUP(A142,入力画面!$A$22:$J$201,2,0)=0,"",VLOOKUP(A142,入力画面!$A$22:$J$201,2,0))</f>
        <v/>
      </c>
      <c r="D142" s="289"/>
      <c r="E142" s="289"/>
      <c r="F142" s="289"/>
      <c r="G142" s="289"/>
      <c r="H142" s="289"/>
      <c r="I142" s="290"/>
      <c r="J142" s="287" t="str">
        <f t="shared" si="10"/>
        <v/>
      </c>
      <c r="K142" s="287"/>
      <c r="L142" s="287"/>
      <c r="M142" s="291" t="str">
        <f t="shared" si="11"/>
        <v/>
      </c>
      <c r="N142" s="292"/>
      <c r="O142" s="292"/>
      <c r="P142" s="292"/>
      <c r="Q142" s="292"/>
      <c r="R142" s="292"/>
      <c r="S142" s="293"/>
      <c r="T142" s="294" t="str">
        <f t="shared" si="12"/>
        <v/>
      </c>
      <c r="U142" s="294"/>
      <c r="V142" s="294"/>
      <c r="W142" s="294"/>
      <c r="X142" s="294"/>
      <c r="Y142" s="282" t="str">
        <f t="shared" si="13"/>
        <v/>
      </c>
      <c r="Z142" s="283"/>
      <c r="AA142" s="283"/>
      <c r="AB142" s="283"/>
      <c r="AC142" s="283"/>
      <c r="AD142" s="295"/>
      <c r="AE142" s="280" t="str">
        <f t="shared" si="14"/>
        <v/>
      </c>
      <c r="AF142" s="281"/>
      <c r="AG142" s="281"/>
      <c r="AH142" s="281"/>
      <c r="AI142" s="281"/>
      <c r="AJ142" s="281"/>
      <c r="AK142" s="281"/>
      <c r="AL142" s="281"/>
      <c r="AM142" s="281"/>
      <c r="AN142" s="281"/>
      <c r="AO142" s="284"/>
    </row>
    <row r="143" spans="1:41" ht="19.5" customHeight="1">
      <c r="A143" s="287">
        <v>73</v>
      </c>
      <c r="B143" s="287"/>
      <c r="C143" s="288" t="str">
        <f>IF(VLOOKUP(A143,入力画面!$A$22:$J$201,2,0)=0,"",VLOOKUP(A143,入力画面!$A$22:$J$201,2,0))</f>
        <v/>
      </c>
      <c r="D143" s="289"/>
      <c r="E143" s="289"/>
      <c r="F143" s="289"/>
      <c r="G143" s="289"/>
      <c r="H143" s="289"/>
      <c r="I143" s="290"/>
      <c r="J143" s="287" t="str">
        <f t="shared" si="10"/>
        <v/>
      </c>
      <c r="K143" s="287"/>
      <c r="L143" s="287"/>
      <c r="M143" s="291" t="str">
        <f t="shared" si="11"/>
        <v/>
      </c>
      <c r="N143" s="292"/>
      <c r="O143" s="292"/>
      <c r="P143" s="292"/>
      <c r="Q143" s="292"/>
      <c r="R143" s="292"/>
      <c r="S143" s="293"/>
      <c r="T143" s="294" t="str">
        <f t="shared" si="12"/>
        <v/>
      </c>
      <c r="U143" s="294"/>
      <c r="V143" s="294"/>
      <c r="W143" s="294"/>
      <c r="X143" s="294"/>
      <c r="Y143" s="282" t="str">
        <f t="shared" si="13"/>
        <v/>
      </c>
      <c r="Z143" s="283"/>
      <c r="AA143" s="283"/>
      <c r="AB143" s="283"/>
      <c r="AC143" s="283"/>
      <c r="AD143" s="295"/>
      <c r="AE143" s="280" t="str">
        <f t="shared" si="14"/>
        <v/>
      </c>
      <c r="AF143" s="281"/>
      <c r="AG143" s="281"/>
      <c r="AH143" s="281"/>
      <c r="AI143" s="281"/>
      <c r="AJ143" s="281"/>
      <c r="AK143" s="281"/>
      <c r="AL143" s="281"/>
      <c r="AM143" s="281"/>
      <c r="AN143" s="281"/>
      <c r="AO143" s="284"/>
    </row>
    <row r="144" spans="1:41" ht="19.5" customHeight="1">
      <c r="A144" s="287">
        <v>74</v>
      </c>
      <c r="B144" s="287"/>
      <c r="C144" s="288" t="str">
        <f>IF(VLOOKUP(A144,入力画面!$A$22:$J$201,2,0)=0,"",VLOOKUP(A144,入力画面!$A$22:$J$201,2,0))</f>
        <v/>
      </c>
      <c r="D144" s="289"/>
      <c r="E144" s="289"/>
      <c r="F144" s="289"/>
      <c r="G144" s="289"/>
      <c r="H144" s="289"/>
      <c r="I144" s="290"/>
      <c r="J144" s="287" t="str">
        <f t="shared" si="10"/>
        <v/>
      </c>
      <c r="K144" s="287"/>
      <c r="L144" s="287"/>
      <c r="M144" s="291" t="str">
        <f t="shared" si="11"/>
        <v/>
      </c>
      <c r="N144" s="292"/>
      <c r="O144" s="292"/>
      <c r="P144" s="292"/>
      <c r="Q144" s="292"/>
      <c r="R144" s="292"/>
      <c r="S144" s="293"/>
      <c r="T144" s="294" t="str">
        <f t="shared" si="12"/>
        <v/>
      </c>
      <c r="U144" s="294"/>
      <c r="V144" s="294"/>
      <c r="W144" s="294"/>
      <c r="X144" s="294"/>
      <c r="Y144" s="282" t="str">
        <f t="shared" si="13"/>
        <v/>
      </c>
      <c r="Z144" s="283"/>
      <c r="AA144" s="283"/>
      <c r="AB144" s="283"/>
      <c r="AC144" s="283"/>
      <c r="AD144" s="295"/>
      <c r="AE144" s="280" t="str">
        <f t="shared" si="14"/>
        <v/>
      </c>
      <c r="AF144" s="281"/>
      <c r="AG144" s="281"/>
      <c r="AH144" s="281"/>
      <c r="AI144" s="281"/>
      <c r="AJ144" s="281"/>
      <c r="AK144" s="281"/>
      <c r="AL144" s="281"/>
      <c r="AM144" s="281"/>
      <c r="AN144" s="281"/>
      <c r="AO144" s="284"/>
    </row>
    <row r="145" spans="1:41" ht="19.5" customHeight="1">
      <c r="A145" s="287">
        <v>75</v>
      </c>
      <c r="B145" s="287"/>
      <c r="C145" s="288" t="str">
        <f>IF(VLOOKUP(A145,入力画面!$A$22:$J$201,2,0)=0,"",VLOOKUP(A145,入力画面!$A$22:$J$201,2,0))</f>
        <v/>
      </c>
      <c r="D145" s="289"/>
      <c r="E145" s="289"/>
      <c r="F145" s="289"/>
      <c r="G145" s="289"/>
      <c r="H145" s="289"/>
      <c r="I145" s="290"/>
      <c r="J145" s="287" t="str">
        <f t="shared" si="10"/>
        <v/>
      </c>
      <c r="K145" s="287"/>
      <c r="L145" s="287"/>
      <c r="M145" s="291" t="str">
        <f t="shared" si="11"/>
        <v/>
      </c>
      <c r="N145" s="292"/>
      <c r="O145" s="292"/>
      <c r="P145" s="292"/>
      <c r="Q145" s="292"/>
      <c r="R145" s="292"/>
      <c r="S145" s="293"/>
      <c r="T145" s="294" t="str">
        <f t="shared" si="12"/>
        <v/>
      </c>
      <c r="U145" s="294"/>
      <c r="V145" s="294"/>
      <c r="W145" s="294"/>
      <c r="X145" s="294"/>
      <c r="Y145" s="282" t="str">
        <f t="shared" si="13"/>
        <v/>
      </c>
      <c r="Z145" s="283"/>
      <c r="AA145" s="283"/>
      <c r="AB145" s="283"/>
      <c r="AC145" s="283"/>
      <c r="AD145" s="295"/>
      <c r="AE145" s="280" t="str">
        <f t="shared" si="14"/>
        <v/>
      </c>
      <c r="AF145" s="281"/>
      <c r="AG145" s="281"/>
      <c r="AH145" s="281"/>
      <c r="AI145" s="281"/>
      <c r="AJ145" s="281"/>
      <c r="AK145" s="281"/>
      <c r="AL145" s="281"/>
      <c r="AM145" s="281"/>
      <c r="AN145" s="281"/>
      <c r="AO145" s="284"/>
    </row>
    <row r="146" spans="1:41" ht="19.5" customHeight="1">
      <c r="A146" s="287">
        <v>76</v>
      </c>
      <c r="B146" s="287"/>
      <c r="C146" s="288" t="str">
        <f>IF(VLOOKUP(A146,入力画面!$A$22:$J$201,2,0)=0,"",VLOOKUP(A146,入力画面!$A$22:$J$201,2,0))</f>
        <v/>
      </c>
      <c r="D146" s="289"/>
      <c r="E146" s="289"/>
      <c r="F146" s="289"/>
      <c r="G146" s="289"/>
      <c r="H146" s="289"/>
      <c r="I146" s="290"/>
      <c r="J146" s="287" t="str">
        <f t="shared" si="10"/>
        <v/>
      </c>
      <c r="K146" s="287"/>
      <c r="L146" s="287"/>
      <c r="M146" s="291" t="str">
        <f t="shared" si="11"/>
        <v/>
      </c>
      <c r="N146" s="292"/>
      <c r="O146" s="292"/>
      <c r="P146" s="292"/>
      <c r="Q146" s="292"/>
      <c r="R146" s="292"/>
      <c r="S146" s="293"/>
      <c r="T146" s="294" t="str">
        <f t="shared" si="12"/>
        <v/>
      </c>
      <c r="U146" s="294"/>
      <c r="V146" s="294"/>
      <c r="W146" s="294"/>
      <c r="X146" s="294"/>
      <c r="Y146" s="282" t="str">
        <f t="shared" si="13"/>
        <v/>
      </c>
      <c r="Z146" s="283"/>
      <c r="AA146" s="283"/>
      <c r="AB146" s="283"/>
      <c r="AC146" s="283"/>
      <c r="AD146" s="295"/>
      <c r="AE146" s="280" t="str">
        <f t="shared" si="14"/>
        <v/>
      </c>
      <c r="AF146" s="281"/>
      <c r="AG146" s="281"/>
      <c r="AH146" s="281"/>
      <c r="AI146" s="281"/>
      <c r="AJ146" s="281"/>
      <c r="AK146" s="281"/>
      <c r="AL146" s="281"/>
      <c r="AM146" s="281"/>
      <c r="AN146" s="281"/>
      <c r="AO146" s="284"/>
    </row>
    <row r="147" spans="1:41" ht="19.5" customHeight="1">
      <c r="A147" s="287">
        <v>77</v>
      </c>
      <c r="B147" s="287"/>
      <c r="C147" s="288" t="str">
        <f>IF(VLOOKUP(A147,入力画面!$A$22:$J$201,2,0)=0,"",VLOOKUP(A147,入力画面!$A$22:$J$201,2,0))</f>
        <v/>
      </c>
      <c r="D147" s="289"/>
      <c r="E147" s="289"/>
      <c r="F147" s="289"/>
      <c r="G147" s="289"/>
      <c r="H147" s="289"/>
      <c r="I147" s="290"/>
      <c r="J147" s="287" t="str">
        <f t="shared" si="10"/>
        <v/>
      </c>
      <c r="K147" s="287"/>
      <c r="L147" s="287"/>
      <c r="M147" s="291" t="str">
        <f t="shared" si="11"/>
        <v/>
      </c>
      <c r="N147" s="292"/>
      <c r="O147" s="292"/>
      <c r="P147" s="292"/>
      <c r="Q147" s="292"/>
      <c r="R147" s="292"/>
      <c r="S147" s="293"/>
      <c r="T147" s="294" t="str">
        <f t="shared" si="12"/>
        <v/>
      </c>
      <c r="U147" s="294"/>
      <c r="V147" s="294"/>
      <c r="W147" s="294"/>
      <c r="X147" s="294"/>
      <c r="Y147" s="282" t="str">
        <f t="shared" si="13"/>
        <v/>
      </c>
      <c r="Z147" s="283"/>
      <c r="AA147" s="283"/>
      <c r="AB147" s="283"/>
      <c r="AC147" s="283"/>
      <c r="AD147" s="295"/>
      <c r="AE147" s="280" t="str">
        <f t="shared" si="14"/>
        <v/>
      </c>
      <c r="AF147" s="281"/>
      <c r="AG147" s="281"/>
      <c r="AH147" s="281"/>
      <c r="AI147" s="281"/>
      <c r="AJ147" s="281"/>
      <c r="AK147" s="281"/>
      <c r="AL147" s="281"/>
      <c r="AM147" s="281"/>
      <c r="AN147" s="281"/>
      <c r="AO147" s="284"/>
    </row>
    <row r="148" spans="1:41" ht="19.5" customHeight="1">
      <c r="A148" s="287">
        <v>78</v>
      </c>
      <c r="B148" s="287"/>
      <c r="C148" s="288" t="str">
        <f>IF(VLOOKUP(A148,入力画面!$A$22:$J$201,2,0)=0,"",VLOOKUP(A148,入力画面!$A$22:$J$201,2,0))</f>
        <v/>
      </c>
      <c r="D148" s="289"/>
      <c r="E148" s="289"/>
      <c r="F148" s="289"/>
      <c r="G148" s="289"/>
      <c r="H148" s="289"/>
      <c r="I148" s="290"/>
      <c r="J148" s="287" t="str">
        <f t="shared" si="10"/>
        <v/>
      </c>
      <c r="K148" s="287"/>
      <c r="L148" s="287"/>
      <c r="M148" s="291" t="str">
        <f t="shared" si="11"/>
        <v/>
      </c>
      <c r="N148" s="292"/>
      <c r="O148" s="292"/>
      <c r="P148" s="292"/>
      <c r="Q148" s="292"/>
      <c r="R148" s="292"/>
      <c r="S148" s="293"/>
      <c r="T148" s="294" t="str">
        <f t="shared" si="12"/>
        <v/>
      </c>
      <c r="U148" s="294"/>
      <c r="V148" s="294"/>
      <c r="W148" s="294"/>
      <c r="X148" s="294"/>
      <c r="Y148" s="282" t="str">
        <f t="shared" si="13"/>
        <v/>
      </c>
      <c r="Z148" s="283"/>
      <c r="AA148" s="283"/>
      <c r="AB148" s="283"/>
      <c r="AC148" s="283"/>
      <c r="AD148" s="295"/>
      <c r="AE148" s="280" t="str">
        <f t="shared" si="14"/>
        <v/>
      </c>
      <c r="AF148" s="281"/>
      <c r="AG148" s="281"/>
      <c r="AH148" s="281"/>
      <c r="AI148" s="281"/>
      <c r="AJ148" s="281"/>
      <c r="AK148" s="281"/>
      <c r="AL148" s="281"/>
      <c r="AM148" s="281"/>
      <c r="AN148" s="281"/>
      <c r="AO148" s="284"/>
    </row>
    <row r="149" spans="1:41" ht="19.5" customHeight="1">
      <c r="A149" s="287">
        <v>79</v>
      </c>
      <c r="B149" s="287"/>
      <c r="C149" s="288" t="str">
        <f>IF(VLOOKUP(A149,入力画面!$A$22:$J$201,2,0)=0,"",VLOOKUP(A149,入力画面!$A$22:$J$201,2,0))</f>
        <v/>
      </c>
      <c r="D149" s="289"/>
      <c r="E149" s="289"/>
      <c r="F149" s="289"/>
      <c r="G149" s="289"/>
      <c r="H149" s="289"/>
      <c r="I149" s="290"/>
      <c r="J149" s="287" t="str">
        <f t="shared" si="10"/>
        <v/>
      </c>
      <c r="K149" s="287"/>
      <c r="L149" s="287"/>
      <c r="M149" s="291" t="str">
        <f t="shared" si="11"/>
        <v/>
      </c>
      <c r="N149" s="292"/>
      <c r="O149" s="292"/>
      <c r="P149" s="292"/>
      <c r="Q149" s="292"/>
      <c r="R149" s="292"/>
      <c r="S149" s="293"/>
      <c r="T149" s="294" t="str">
        <f t="shared" si="12"/>
        <v/>
      </c>
      <c r="U149" s="294"/>
      <c r="V149" s="294"/>
      <c r="W149" s="294"/>
      <c r="X149" s="294"/>
      <c r="Y149" s="282" t="str">
        <f t="shared" si="13"/>
        <v/>
      </c>
      <c r="Z149" s="283"/>
      <c r="AA149" s="283"/>
      <c r="AB149" s="283"/>
      <c r="AC149" s="283"/>
      <c r="AD149" s="295"/>
      <c r="AE149" s="280" t="str">
        <f t="shared" si="14"/>
        <v/>
      </c>
      <c r="AF149" s="281"/>
      <c r="AG149" s="281"/>
      <c r="AH149" s="281"/>
      <c r="AI149" s="281"/>
      <c r="AJ149" s="281"/>
      <c r="AK149" s="281"/>
      <c r="AL149" s="281"/>
      <c r="AM149" s="281"/>
      <c r="AN149" s="281"/>
      <c r="AO149" s="284"/>
    </row>
    <row r="150" spans="1:41" ht="19.5" customHeight="1">
      <c r="A150" s="287">
        <v>80</v>
      </c>
      <c r="B150" s="287"/>
      <c r="C150" s="288" t="str">
        <f>IF(VLOOKUP(A150,入力画面!$A$22:$J$201,2,0)=0,"",VLOOKUP(A150,入力画面!$A$22:$J$201,2,0))</f>
        <v/>
      </c>
      <c r="D150" s="289"/>
      <c r="E150" s="289"/>
      <c r="F150" s="289"/>
      <c r="G150" s="289"/>
      <c r="H150" s="289"/>
      <c r="I150" s="290"/>
      <c r="J150" s="287" t="str">
        <f t="shared" si="10"/>
        <v/>
      </c>
      <c r="K150" s="287"/>
      <c r="L150" s="287"/>
      <c r="M150" s="291" t="str">
        <f t="shared" si="11"/>
        <v/>
      </c>
      <c r="N150" s="292"/>
      <c r="O150" s="292"/>
      <c r="P150" s="292"/>
      <c r="Q150" s="292"/>
      <c r="R150" s="292"/>
      <c r="S150" s="293"/>
      <c r="T150" s="294" t="str">
        <f t="shared" si="12"/>
        <v/>
      </c>
      <c r="U150" s="294"/>
      <c r="V150" s="294"/>
      <c r="W150" s="294"/>
      <c r="X150" s="294"/>
      <c r="Y150" s="282" t="str">
        <f t="shared" si="13"/>
        <v/>
      </c>
      <c r="Z150" s="283"/>
      <c r="AA150" s="283"/>
      <c r="AB150" s="283"/>
      <c r="AC150" s="283"/>
      <c r="AD150" s="295"/>
      <c r="AE150" s="280" t="str">
        <f t="shared" si="14"/>
        <v/>
      </c>
      <c r="AF150" s="281"/>
      <c r="AG150" s="281"/>
      <c r="AH150" s="281"/>
      <c r="AI150" s="281"/>
      <c r="AJ150" s="281"/>
      <c r="AK150" s="281"/>
      <c r="AL150" s="281"/>
      <c r="AM150" s="281"/>
      <c r="AN150" s="281"/>
      <c r="AO150" s="284"/>
    </row>
    <row r="151" spans="1:41" ht="19.5" customHeight="1">
      <c r="A151" s="287">
        <v>81</v>
      </c>
      <c r="B151" s="287"/>
      <c r="C151" s="288" t="str">
        <f>IF(VLOOKUP(A151,入力画面!$A$22:$J$201,2,0)=0,"",VLOOKUP(A151,入力画面!$A$22:$J$201,2,0))</f>
        <v/>
      </c>
      <c r="D151" s="289"/>
      <c r="E151" s="289"/>
      <c r="F151" s="289"/>
      <c r="G151" s="289"/>
      <c r="H151" s="289"/>
      <c r="I151" s="290"/>
      <c r="J151" s="287" t="str">
        <f t="shared" si="10"/>
        <v/>
      </c>
      <c r="K151" s="287"/>
      <c r="L151" s="287"/>
      <c r="M151" s="291" t="str">
        <f t="shared" si="11"/>
        <v/>
      </c>
      <c r="N151" s="292"/>
      <c r="O151" s="292"/>
      <c r="P151" s="292"/>
      <c r="Q151" s="292"/>
      <c r="R151" s="292"/>
      <c r="S151" s="293"/>
      <c r="T151" s="294" t="str">
        <f t="shared" si="12"/>
        <v/>
      </c>
      <c r="U151" s="294"/>
      <c r="V151" s="294"/>
      <c r="W151" s="294"/>
      <c r="X151" s="294"/>
      <c r="Y151" s="282" t="str">
        <f t="shared" si="13"/>
        <v/>
      </c>
      <c r="Z151" s="283"/>
      <c r="AA151" s="283"/>
      <c r="AB151" s="283"/>
      <c r="AC151" s="283"/>
      <c r="AD151" s="295"/>
      <c r="AE151" s="280" t="str">
        <f t="shared" si="14"/>
        <v/>
      </c>
      <c r="AF151" s="281"/>
      <c r="AG151" s="281"/>
      <c r="AH151" s="281"/>
      <c r="AI151" s="281"/>
      <c r="AJ151" s="281"/>
      <c r="AK151" s="281"/>
      <c r="AL151" s="281"/>
      <c r="AM151" s="281"/>
      <c r="AN151" s="281"/>
      <c r="AO151" s="284"/>
    </row>
    <row r="152" spans="1:41" ht="19.5" customHeight="1">
      <c r="A152" s="287">
        <v>82</v>
      </c>
      <c r="B152" s="287"/>
      <c r="C152" s="288" t="str">
        <f>IF(VLOOKUP(A152,入力画面!$A$22:$J$201,2,0)=0,"",VLOOKUP(A152,入力画面!$A$22:$J$201,2,0))</f>
        <v/>
      </c>
      <c r="D152" s="289"/>
      <c r="E152" s="289"/>
      <c r="F152" s="289"/>
      <c r="G152" s="289"/>
      <c r="H152" s="289"/>
      <c r="I152" s="290"/>
      <c r="J152" s="287" t="str">
        <f t="shared" si="10"/>
        <v/>
      </c>
      <c r="K152" s="287"/>
      <c r="L152" s="287"/>
      <c r="M152" s="291" t="str">
        <f t="shared" si="11"/>
        <v/>
      </c>
      <c r="N152" s="292"/>
      <c r="O152" s="292"/>
      <c r="P152" s="292"/>
      <c r="Q152" s="292"/>
      <c r="R152" s="292"/>
      <c r="S152" s="293"/>
      <c r="T152" s="294" t="str">
        <f t="shared" si="12"/>
        <v/>
      </c>
      <c r="U152" s="294"/>
      <c r="V152" s="294"/>
      <c r="W152" s="294"/>
      <c r="X152" s="294"/>
      <c r="Y152" s="282" t="str">
        <f t="shared" si="13"/>
        <v/>
      </c>
      <c r="Z152" s="283"/>
      <c r="AA152" s="283"/>
      <c r="AB152" s="283"/>
      <c r="AC152" s="283"/>
      <c r="AD152" s="295"/>
      <c r="AE152" s="280" t="str">
        <f t="shared" si="14"/>
        <v/>
      </c>
      <c r="AF152" s="281"/>
      <c r="AG152" s="281"/>
      <c r="AH152" s="281"/>
      <c r="AI152" s="281"/>
      <c r="AJ152" s="281"/>
      <c r="AK152" s="281"/>
      <c r="AL152" s="281"/>
      <c r="AM152" s="281"/>
      <c r="AN152" s="281"/>
      <c r="AO152" s="284"/>
    </row>
    <row r="153" spans="1:41" ht="19.5" customHeight="1">
      <c r="A153" s="287">
        <v>83</v>
      </c>
      <c r="B153" s="287"/>
      <c r="C153" s="288" t="str">
        <f>IF(VLOOKUP(A153,入力画面!$A$22:$J$201,2,0)=0,"",VLOOKUP(A153,入力画面!$A$22:$J$201,2,0))</f>
        <v/>
      </c>
      <c r="D153" s="289"/>
      <c r="E153" s="289"/>
      <c r="F153" s="289"/>
      <c r="G153" s="289"/>
      <c r="H153" s="289"/>
      <c r="I153" s="290"/>
      <c r="J153" s="287" t="str">
        <f t="shared" si="10"/>
        <v/>
      </c>
      <c r="K153" s="287"/>
      <c r="L153" s="287"/>
      <c r="M153" s="291" t="str">
        <f t="shared" si="11"/>
        <v/>
      </c>
      <c r="N153" s="292"/>
      <c r="O153" s="292"/>
      <c r="P153" s="292"/>
      <c r="Q153" s="292"/>
      <c r="R153" s="292"/>
      <c r="S153" s="293"/>
      <c r="T153" s="294" t="str">
        <f t="shared" si="12"/>
        <v/>
      </c>
      <c r="U153" s="294"/>
      <c r="V153" s="294"/>
      <c r="W153" s="294"/>
      <c r="X153" s="294"/>
      <c r="Y153" s="282" t="str">
        <f t="shared" si="13"/>
        <v/>
      </c>
      <c r="Z153" s="283"/>
      <c r="AA153" s="283"/>
      <c r="AB153" s="283"/>
      <c r="AC153" s="283"/>
      <c r="AD153" s="295"/>
      <c r="AE153" s="280" t="str">
        <f t="shared" si="14"/>
        <v/>
      </c>
      <c r="AF153" s="281"/>
      <c r="AG153" s="281"/>
      <c r="AH153" s="281"/>
      <c r="AI153" s="281"/>
      <c r="AJ153" s="281"/>
      <c r="AK153" s="281"/>
      <c r="AL153" s="281"/>
      <c r="AM153" s="281"/>
      <c r="AN153" s="281"/>
      <c r="AO153" s="284"/>
    </row>
    <row r="154" spans="1:41" ht="19.5" customHeight="1">
      <c r="A154" s="287">
        <v>84</v>
      </c>
      <c r="B154" s="287"/>
      <c r="C154" s="288" t="str">
        <f>IF(VLOOKUP(A154,入力画面!$A$22:$J$201,2,0)=0,"",VLOOKUP(A154,入力画面!$A$22:$J$201,2,0))</f>
        <v/>
      </c>
      <c r="D154" s="289"/>
      <c r="E154" s="289"/>
      <c r="F154" s="289"/>
      <c r="G154" s="289"/>
      <c r="H154" s="289"/>
      <c r="I154" s="290"/>
      <c r="J154" s="287" t="str">
        <f t="shared" si="10"/>
        <v/>
      </c>
      <c r="K154" s="287"/>
      <c r="L154" s="287"/>
      <c r="M154" s="291" t="str">
        <f t="shared" si="11"/>
        <v/>
      </c>
      <c r="N154" s="292"/>
      <c r="O154" s="292"/>
      <c r="P154" s="292"/>
      <c r="Q154" s="292"/>
      <c r="R154" s="292"/>
      <c r="S154" s="293"/>
      <c r="T154" s="294" t="str">
        <f t="shared" si="12"/>
        <v/>
      </c>
      <c r="U154" s="294"/>
      <c r="V154" s="294"/>
      <c r="W154" s="294"/>
      <c r="X154" s="294"/>
      <c r="Y154" s="282" t="str">
        <f t="shared" si="13"/>
        <v/>
      </c>
      <c r="Z154" s="283"/>
      <c r="AA154" s="283"/>
      <c r="AB154" s="283"/>
      <c r="AC154" s="283"/>
      <c r="AD154" s="295"/>
      <c r="AE154" s="280" t="str">
        <f t="shared" si="14"/>
        <v/>
      </c>
      <c r="AF154" s="281"/>
      <c r="AG154" s="281"/>
      <c r="AH154" s="281"/>
      <c r="AI154" s="281"/>
      <c r="AJ154" s="281"/>
      <c r="AK154" s="281"/>
      <c r="AL154" s="281"/>
      <c r="AM154" s="281"/>
      <c r="AN154" s="281"/>
      <c r="AO154" s="284"/>
    </row>
    <row r="155" spans="1:41" ht="19.5" customHeight="1">
      <c r="A155" s="287">
        <v>85</v>
      </c>
      <c r="B155" s="287"/>
      <c r="C155" s="288" t="str">
        <f>IF(VLOOKUP(A155,入力画面!$A$22:$J$201,2,0)=0,"",VLOOKUP(A155,入力画面!$A$22:$J$201,2,0))</f>
        <v/>
      </c>
      <c r="D155" s="289"/>
      <c r="E155" s="289"/>
      <c r="F155" s="289"/>
      <c r="G155" s="289"/>
      <c r="H155" s="289"/>
      <c r="I155" s="290"/>
      <c r="J155" s="287" t="str">
        <f t="shared" si="10"/>
        <v/>
      </c>
      <c r="K155" s="287"/>
      <c r="L155" s="287"/>
      <c r="M155" s="291" t="str">
        <f t="shared" si="11"/>
        <v/>
      </c>
      <c r="N155" s="292"/>
      <c r="O155" s="292"/>
      <c r="P155" s="292"/>
      <c r="Q155" s="292"/>
      <c r="R155" s="292"/>
      <c r="S155" s="293"/>
      <c r="T155" s="294" t="str">
        <f t="shared" si="12"/>
        <v/>
      </c>
      <c r="U155" s="294"/>
      <c r="V155" s="294"/>
      <c r="W155" s="294"/>
      <c r="X155" s="294"/>
      <c r="Y155" s="282" t="str">
        <f t="shared" si="13"/>
        <v/>
      </c>
      <c r="Z155" s="283"/>
      <c r="AA155" s="283"/>
      <c r="AB155" s="283"/>
      <c r="AC155" s="283"/>
      <c r="AD155" s="295"/>
      <c r="AE155" s="280" t="str">
        <f t="shared" si="14"/>
        <v/>
      </c>
      <c r="AF155" s="281"/>
      <c r="AG155" s="281"/>
      <c r="AH155" s="281"/>
      <c r="AI155" s="281"/>
      <c r="AJ155" s="281"/>
      <c r="AK155" s="281"/>
      <c r="AL155" s="281"/>
      <c r="AM155" s="281"/>
      <c r="AN155" s="281"/>
      <c r="AO155" s="284"/>
    </row>
    <row r="156" spans="1:41" ht="19.5" customHeight="1">
      <c r="A156" s="287">
        <v>86</v>
      </c>
      <c r="B156" s="287"/>
      <c r="C156" s="288" t="str">
        <f>IF(VLOOKUP(A156,入力画面!$A$22:$J$201,2,0)=0,"",VLOOKUP(A156,入力画面!$A$22:$J$201,2,0))</f>
        <v/>
      </c>
      <c r="D156" s="289"/>
      <c r="E156" s="289"/>
      <c r="F156" s="289"/>
      <c r="G156" s="289"/>
      <c r="H156" s="289"/>
      <c r="I156" s="290"/>
      <c r="J156" s="287" t="str">
        <f t="shared" si="10"/>
        <v/>
      </c>
      <c r="K156" s="287"/>
      <c r="L156" s="287"/>
      <c r="M156" s="291" t="str">
        <f t="shared" si="11"/>
        <v/>
      </c>
      <c r="N156" s="292"/>
      <c r="O156" s="292"/>
      <c r="P156" s="292"/>
      <c r="Q156" s="292"/>
      <c r="R156" s="292"/>
      <c r="S156" s="293"/>
      <c r="T156" s="294" t="str">
        <f t="shared" si="12"/>
        <v/>
      </c>
      <c r="U156" s="294"/>
      <c r="V156" s="294"/>
      <c r="W156" s="294"/>
      <c r="X156" s="294"/>
      <c r="Y156" s="282" t="str">
        <f t="shared" si="13"/>
        <v/>
      </c>
      <c r="Z156" s="283"/>
      <c r="AA156" s="283"/>
      <c r="AB156" s="283"/>
      <c r="AC156" s="283"/>
      <c r="AD156" s="295"/>
      <c r="AE156" s="280" t="str">
        <f t="shared" si="14"/>
        <v/>
      </c>
      <c r="AF156" s="281"/>
      <c r="AG156" s="281"/>
      <c r="AH156" s="281"/>
      <c r="AI156" s="281"/>
      <c r="AJ156" s="281"/>
      <c r="AK156" s="281"/>
      <c r="AL156" s="281"/>
      <c r="AM156" s="281"/>
      <c r="AN156" s="281"/>
      <c r="AO156" s="284"/>
    </row>
    <row r="157" spans="1:41" ht="19.5" customHeight="1">
      <c r="A157" s="287">
        <v>87</v>
      </c>
      <c r="B157" s="287"/>
      <c r="C157" s="288" t="str">
        <f>IF(VLOOKUP(A157,入力画面!$A$22:$J$201,2,0)=0,"",VLOOKUP(A157,入力画面!$A$22:$J$201,2,0))</f>
        <v/>
      </c>
      <c r="D157" s="289"/>
      <c r="E157" s="289"/>
      <c r="F157" s="289"/>
      <c r="G157" s="289"/>
      <c r="H157" s="289"/>
      <c r="I157" s="290"/>
      <c r="J157" s="287" t="str">
        <f t="shared" si="10"/>
        <v/>
      </c>
      <c r="K157" s="287"/>
      <c r="L157" s="287"/>
      <c r="M157" s="291" t="str">
        <f t="shared" si="11"/>
        <v/>
      </c>
      <c r="N157" s="292"/>
      <c r="O157" s="292"/>
      <c r="P157" s="292"/>
      <c r="Q157" s="292"/>
      <c r="R157" s="292"/>
      <c r="S157" s="293"/>
      <c r="T157" s="294" t="str">
        <f t="shared" si="12"/>
        <v/>
      </c>
      <c r="U157" s="294"/>
      <c r="V157" s="294"/>
      <c r="W157" s="294"/>
      <c r="X157" s="294"/>
      <c r="Y157" s="282" t="str">
        <f t="shared" si="13"/>
        <v/>
      </c>
      <c r="Z157" s="283"/>
      <c r="AA157" s="283"/>
      <c r="AB157" s="283"/>
      <c r="AC157" s="283"/>
      <c r="AD157" s="295"/>
      <c r="AE157" s="280" t="str">
        <f t="shared" si="14"/>
        <v/>
      </c>
      <c r="AF157" s="281"/>
      <c r="AG157" s="281"/>
      <c r="AH157" s="281"/>
      <c r="AI157" s="281"/>
      <c r="AJ157" s="281"/>
      <c r="AK157" s="281"/>
      <c r="AL157" s="281"/>
      <c r="AM157" s="281"/>
      <c r="AN157" s="281"/>
      <c r="AO157" s="284"/>
    </row>
    <row r="158" spans="1:41" ht="19.5" customHeight="1">
      <c r="A158" s="287">
        <v>88</v>
      </c>
      <c r="B158" s="287"/>
      <c r="C158" s="288" t="str">
        <f>IF(VLOOKUP(A158,入力画面!$A$22:$J$201,2,0)=0,"",VLOOKUP(A158,入力画面!$A$22:$J$201,2,0))</f>
        <v/>
      </c>
      <c r="D158" s="289"/>
      <c r="E158" s="289"/>
      <c r="F158" s="289"/>
      <c r="G158" s="289"/>
      <c r="H158" s="289"/>
      <c r="I158" s="290"/>
      <c r="J158" s="287" t="str">
        <f t="shared" si="10"/>
        <v/>
      </c>
      <c r="K158" s="287"/>
      <c r="L158" s="287"/>
      <c r="M158" s="291" t="str">
        <f t="shared" si="11"/>
        <v/>
      </c>
      <c r="N158" s="292"/>
      <c r="O158" s="292"/>
      <c r="P158" s="292"/>
      <c r="Q158" s="292"/>
      <c r="R158" s="292"/>
      <c r="S158" s="293"/>
      <c r="T158" s="294" t="str">
        <f t="shared" si="12"/>
        <v/>
      </c>
      <c r="U158" s="294"/>
      <c r="V158" s="294"/>
      <c r="W158" s="294"/>
      <c r="X158" s="294"/>
      <c r="Y158" s="282" t="str">
        <f t="shared" si="13"/>
        <v/>
      </c>
      <c r="Z158" s="283"/>
      <c r="AA158" s="283"/>
      <c r="AB158" s="283"/>
      <c r="AC158" s="283"/>
      <c r="AD158" s="295"/>
      <c r="AE158" s="280" t="str">
        <f t="shared" si="14"/>
        <v/>
      </c>
      <c r="AF158" s="281"/>
      <c r="AG158" s="281"/>
      <c r="AH158" s="281"/>
      <c r="AI158" s="281"/>
      <c r="AJ158" s="281"/>
      <c r="AK158" s="281"/>
      <c r="AL158" s="281"/>
      <c r="AM158" s="281"/>
      <c r="AN158" s="281"/>
      <c r="AO158" s="284"/>
    </row>
    <row r="159" spans="1:41" ht="19.5" customHeight="1">
      <c r="A159" s="287">
        <v>89</v>
      </c>
      <c r="B159" s="287"/>
      <c r="C159" s="288" t="str">
        <f>IF(VLOOKUP(A159,入力画面!$A$22:$J$201,2,0)=0,"",VLOOKUP(A159,入力画面!$A$22:$J$201,2,0))</f>
        <v/>
      </c>
      <c r="D159" s="289"/>
      <c r="E159" s="289"/>
      <c r="F159" s="289"/>
      <c r="G159" s="289"/>
      <c r="H159" s="289"/>
      <c r="I159" s="290"/>
      <c r="J159" s="287" t="str">
        <f t="shared" si="10"/>
        <v/>
      </c>
      <c r="K159" s="287"/>
      <c r="L159" s="287"/>
      <c r="M159" s="291" t="str">
        <f t="shared" si="11"/>
        <v/>
      </c>
      <c r="N159" s="292"/>
      <c r="O159" s="292"/>
      <c r="P159" s="292"/>
      <c r="Q159" s="292"/>
      <c r="R159" s="292"/>
      <c r="S159" s="293"/>
      <c r="T159" s="294" t="str">
        <f t="shared" si="12"/>
        <v/>
      </c>
      <c r="U159" s="294"/>
      <c r="V159" s="294"/>
      <c r="W159" s="294"/>
      <c r="X159" s="294"/>
      <c r="Y159" s="282" t="str">
        <f t="shared" si="13"/>
        <v/>
      </c>
      <c r="Z159" s="283"/>
      <c r="AA159" s="283"/>
      <c r="AB159" s="283"/>
      <c r="AC159" s="283"/>
      <c r="AD159" s="295"/>
      <c r="AE159" s="280" t="str">
        <f t="shared" si="14"/>
        <v/>
      </c>
      <c r="AF159" s="281"/>
      <c r="AG159" s="281"/>
      <c r="AH159" s="281"/>
      <c r="AI159" s="281"/>
      <c r="AJ159" s="281"/>
      <c r="AK159" s="281"/>
      <c r="AL159" s="281"/>
      <c r="AM159" s="281"/>
      <c r="AN159" s="281"/>
      <c r="AO159" s="284"/>
    </row>
    <row r="160" spans="1:41" ht="19.5" customHeight="1">
      <c r="A160" s="287">
        <v>90</v>
      </c>
      <c r="B160" s="287"/>
      <c r="C160" s="288" t="str">
        <f>IF(VLOOKUP(A160,入力画面!$A$22:$J$201,2,0)=0,"",VLOOKUP(A160,入力画面!$A$22:$J$201,2,0))</f>
        <v/>
      </c>
      <c r="D160" s="289"/>
      <c r="E160" s="289"/>
      <c r="F160" s="289"/>
      <c r="G160" s="289"/>
      <c r="H160" s="289"/>
      <c r="I160" s="290"/>
      <c r="J160" s="287" t="str">
        <f t="shared" si="10"/>
        <v/>
      </c>
      <c r="K160" s="287"/>
      <c r="L160" s="287"/>
      <c r="M160" s="291" t="str">
        <f t="shared" si="11"/>
        <v/>
      </c>
      <c r="N160" s="292"/>
      <c r="O160" s="292"/>
      <c r="P160" s="292"/>
      <c r="Q160" s="292"/>
      <c r="R160" s="292"/>
      <c r="S160" s="293"/>
      <c r="T160" s="294" t="str">
        <f t="shared" si="12"/>
        <v/>
      </c>
      <c r="U160" s="294"/>
      <c r="V160" s="294"/>
      <c r="W160" s="294"/>
      <c r="X160" s="294"/>
      <c r="Y160" s="282" t="str">
        <f t="shared" si="13"/>
        <v/>
      </c>
      <c r="Z160" s="283"/>
      <c r="AA160" s="283"/>
      <c r="AB160" s="283"/>
      <c r="AC160" s="283"/>
      <c r="AD160" s="295"/>
      <c r="AE160" s="280" t="str">
        <f t="shared" si="14"/>
        <v/>
      </c>
      <c r="AF160" s="281"/>
      <c r="AG160" s="281"/>
      <c r="AH160" s="281"/>
      <c r="AI160" s="281"/>
      <c r="AJ160" s="281"/>
      <c r="AK160" s="281"/>
      <c r="AL160" s="281"/>
      <c r="AM160" s="281"/>
      <c r="AN160" s="281"/>
      <c r="AO160" s="284"/>
    </row>
    <row r="161" spans="1:41" ht="19.5" customHeight="1"/>
    <row r="162" spans="1:41" ht="19.5" customHeight="1">
      <c r="B162" t="s">
        <v>195</v>
      </c>
      <c r="AB162" s="285" t="s">
        <v>196</v>
      </c>
      <c r="AC162" s="285"/>
      <c r="AD162" s="285"/>
      <c r="AE162" s="285"/>
      <c r="AF162" s="286">
        <f>$AF$52</f>
        <v>0</v>
      </c>
      <c r="AG162" s="286"/>
      <c r="AH162" s="286"/>
      <c r="AI162" s="286"/>
      <c r="AJ162" s="286"/>
      <c r="AK162" s="286"/>
      <c r="AL162" s="286"/>
      <c r="AM162" s="286"/>
      <c r="AN162" s="286"/>
      <c r="AO162" s="89" t="s">
        <v>150</v>
      </c>
    </row>
    <row r="164" spans="1:41">
      <c r="C164" t="s">
        <v>197</v>
      </c>
      <c r="F164" t="s">
        <v>198</v>
      </c>
    </row>
    <row r="165" spans="1:41">
      <c r="F165" t="s">
        <v>199</v>
      </c>
    </row>
    <row r="166" spans="1:41">
      <c r="F166" t="s">
        <v>200</v>
      </c>
    </row>
    <row r="167" spans="1:41">
      <c r="F167" t="s">
        <v>201</v>
      </c>
    </row>
    <row r="169" spans="1:41">
      <c r="A169" s="287" t="s">
        <v>179</v>
      </c>
      <c r="B169" s="287"/>
      <c r="C169" s="287"/>
      <c r="D169" s="287"/>
      <c r="E169" s="287"/>
    </row>
    <row r="170" spans="1:41" ht="8.25" customHeight="1">
      <c r="A170" s="301">
        <f>$A$2</f>
        <v>0</v>
      </c>
      <c r="B170" s="301"/>
      <c r="C170" s="301"/>
      <c r="D170" s="301"/>
      <c r="E170" s="301"/>
    </row>
    <row r="171" spans="1:41" ht="26.25" customHeight="1" thickBot="1">
      <c r="A171" s="301"/>
      <c r="B171" s="301"/>
      <c r="C171" s="301"/>
      <c r="D171" s="301"/>
      <c r="E171" s="301"/>
      <c r="L171" s="302" t="str">
        <f ca="1">"令和"&amp;FIXED(YEAR(NOW())-2018,0)&amp;"年度"&amp;"野球部員登録名簿"</f>
        <v>令和8年度野球部員登録名簿</v>
      </c>
      <c r="M171" s="302"/>
      <c r="N171" s="302"/>
      <c r="O171" s="302"/>
      <c r="P171" s="302"/>
      <c r="Q171" s="302"/>
      <c r="R171" s="302"/>
      <c r="S171" s="302"/>
      <c r="T171" s="302"/>
      <c r="U171" s="302"/>
      <c r="V171" s="302"/>
      <c r="W171" s="302"/>
      <c r="X171" s="302"/>
      <c r="Y171" s="302"/>
      <c r="Z171" s="302"/>
      <c r="AA171" s="302"/>
      <c r="AB171" s="302"/>
      <c r="AC171" s="302"/>
      <c r="AD171" s="302"/>
      <c r="AE171" s="302"/>
    </row>
    <row r="172" spans="1:41" ht="8.25" customHeight="1" thickTop="1">
      <c r="A172" s="301"/>
      <c r="B172" s="301"/>
      <c r="C172" s="301"/>
      <c r="D172" s="301"/>
      <c r="E172" s="301"/>
    </row>
    <row r="175" spans="1:41" ht="18.75">
      <c r="B175" s="61" t="s">
        <v>180</v>
      </c>
    </row>
    <row r="178" spans="1:41" ht="13.5" customHeight="1">
      <c r="B178" s="297" t="s">
        <v>0</v>
      </c>
      <c r="C178" s="297"/>
      <c r="D178" s="297"/>
      <c r="E178" s="297"/>
      <c r="F178" s="297"/>
      <c r="G178" s="299">
        <f>$G$10</f>
        <v>0</v>
      </c>
      <c r="H178" s="299"/>
      <c r="I178" s="299"/>
      <c r="J178" s="299"/>
      <c r="K178" s="299"/>
      <c r="L178" s="299"/>
      <c r="M178" s="299"/>
      <c r="N178" s="299"/>
      <c r="O178" s="299"/>
      <c r="P178" s="299"/>
      <c r="Q178" s="299"/>
      <c r="R178" s="300" t="s">
        <v>2</v>
      </c>
      <c r="S178" s="300"/>
      <c r="T178" s="300"/>
      <c r="U178" s="300"/>
      <c r="V178" s="299">
        <f>$V$10</f>
        <v>0</v>
      </c>
      <c r="W178" s="299"/>
      <c r="X178" s="299"/>
      <c r="Y178" s="299"/>
      <c r="Z178" s="299"/>
      <c r="AA178" s="299"/>
      <c r="AB178" s="299"/>
      <c r="AC178" s="299"/>
      <c r="AD178" s="299"/>
      <c r="AE178" s="299"/>
      <c r="AF178" s="299"/>
      <c r="AG178" s="285" t="s">
        <v>202</v>
      </c>
      <c r="AH178" s="285"/>
      <c r="AI178" s="299">
        <f>$AI$10</f>
        <v>0</v>
      </c>
      <c r="AJ178" s="299"/>
      <c r="AK178" s="299"/>
      <c r="AL178" s="299"/>
      <c r="AM178" s="299"/>
      <c r="AN178" s="299"/>
      <c r="AO178" s="299"/>
    </row>
    <row r="180" spans="1:41" ht="13.5" customHeight="1">
      <c r="B180" s="297" t="s">
        <v>1</v>
      </c>
      <c r="C180" s="297"/>
      <c r="D180" s="297"/>
      <c r="E180" s="297"/>
      <c r="F180" s="297"/>
      <c r="G180" s="299">
        <f>$G$12</f>
        <v>0</v>
      </c>
      <c r="H180" s="299"/>
      <c r="I180" s="299"/>
      <c r="J180" s="299"/>
      <c r="K180" s="299"/>
      <c r="L180" s="299"/>
      <c r="M180" s="299"/>
      <c r="N180" s="299"/>
      <c r="O180" s="300" t="s">
        <v>182</v>
      </c>
      <c r="P180" s="300"/>
      <c r="Q180" s="300"/>
      <c r="R180" s="300"/>
      <c r="S180" s="300"/>
      <c r="T180" s="300"/>
      <c r="U180" s="300"/>
      <c r="V180" s="298" t="str">
        <f>$V$12</f>
        <v xml:space="preserve"> </v>
      </c>
      <c r="W180" s="298"/>
      <c r="X180" s="298"/>
      <c r="Y180" s="298"/>
      <c r="Z180" s="298"/>
      <c r="AA180" s="298"/>
      <c r="AB180" s="298"/>
      <c r="AC180" s="298"/>
      <c r="AD180" s="298"/>
      <c r="AE180" s="298"/>
      <c r="AF180" s="298"/>
      <c r="AG180" s="285" t="s">
        <v>204</v>
      </c>
      <c r="AH180" s="285"/>
      <c r="AI180" s="299">
        <f>$AI$12</f>
        <v>0</v>
      </c>
      <c r="AJ180" s="299"/>
      <c r="AK180" s="299"/>
      <c r="AL180" s="299"/>
      <c r="AM180" s="299"/>
      <c r="AN180" s="299"/>
      <c r="AO180" s="299"/>
    </row>
    <row r="182" spans="1:41" ht="13.5" customHeight="1">
      <c r="B182" s="297" t="s">
        <v>183</v>
      </c>
      <c r="C182" s="297"/>
      <c r="D182" s="297"/>
      <c r="E182" s="297"/>
      <c r="F182" s="297"/>
      <c r="G182" s="298" t="str">
        <f>$G$14</f>
        <v xml:space="preserve"> </v>
      </c>
      <c r="H182" s="298"/>
      <c r="I182" s="298"/>
      <c r="J182" s="298"/>
      <c r="K182" s="298"/>
      <c r="L182" s="298"/>
      <c r="M182" s="298"/>
      <c r="N182" s="298"/>
      <c r="O182" s="298"/>
      <c r="P182" s="298"/>
      <c r="Q182" s="298"/>
      <c r="R182" s="298"/>
      <c r="S182" s="298"/>
      <c r="T182" s="298"/>
      <c r="U182" s="298"/>
      <c r="V182" s="285" t="s">
        <v>205</v>
      </c>
      <c r="W182" s="285"/>
      <c r="X182" s="299">
        <f>$X$14</f>
        <v>0</v>
      </c>
      <c r="Y182" s="299"/>
      <c r="Z182" s="299"/>
      <c r="AA182" s="299"/>
      <c r="AB182" s="299"/>
      <c r="AC182" s="299"/>
      <c r="AD182" s="299"/>
      <c r="AE182" s="285" t="s">
        <v>6</v>
      </c>
      <c r="AF182" s="285"/>
      <c r="AG182" s="285"/>
      <c r="AH182" s="285"/>
      <c r="AI182" s="299">
        <f>$AI$14</f>
        <v>0</v>
      </c>
      <c r="AJ182" s="299"/>
      <c r="AK182" s="299"/>
      <c r="AL182" s="299"/>
      <c r="AM182" s="299"/>
      <c r="AN182" s="299"/>
      <c r="AO182" s="299"/>
    </row>
    <row r="185" spans="1:41" ht="19.5" customHeight="1">
      <c r="A185" s="287" t="s">
        <v>192</v>
      </c>
      <c r="B185" s="287"/>
      <c r="C185" s="287" t="s">
        <v>3</v>
      </c>
      <c r="D185" s="287"/>
      <c r="E185" s="287"/>
      <c r="F185" s="287"/>
      <c r="G185" s="287"/>
      <c r="H185" s="287"/>
      <c r="I185" s="287"/>
      <c r="J185" s="287" t="s">
        <v>4</v>
      </c>
      <c r="K185" s="287"/>
      <c r="L185" s="287"/>
      <c r="M185" s="287" t="s">
        <v>5</v>
      </c>
      <c r="N185" s="287"/>
      <c r="O185" s="287"/>
      <c r="P185" s="287"/>
      <c r="Q185" s="287"/>
      <c r="R185" s="287"/>
      <c r="S185" s="287"/>
      <c r="T185" s="287" t="s">
        <v>193</v>
      </c>
      <c r="U185" s="287"/>
      <c r="V185" s="287"/>
      <c r="W185" s="287"/>
      <c r="X185" s="287"/>
      <c r="Y185" s="287" t="s">
        <v>134</v>
      </c>
      <c r="Z185" s="287"/>
      <c r="AA185" s="287"/>
      <c r="AB185" s="287"/>
      <c r="AC185" s="287"/>
      <c r="AD185" s="287"/>
      <c r="AE185" s="296" t="s">
        <v>194</v>
      </c>
      <c r="AF185" s="296"/>
      <c r="AG185" s="296"/>
      <c r="AH185" s="296"/>
      <c r="AI185" s="296"/>
      <c r="AJ185" s="296"/>
      <c r="AK185" s="296"/>
      <c r="AL185" s="296"/>
      <c r="AM185" s="296"/>
      <c r="AN185" s="296"/>
      <c r="AO185" s="296"/>
    </row>
    <row r="186" spans="1:41" ht="19.5" customHeight="1">
      <c r="A186" s="287">
        <v>91</v>
      </c>
      <c r="B186" s="287"/>
      <c r="C186" s="288" t="str">
        <f>IF(VLOOKUP(A186,入力画面!$A$22:$J$201,2,0)=0,"",VLOOKUP(A186,入力画面!$A$22:$J$201,2,0))</f>
        <v/>
      </c>
      <c r="D186" s="289"/>
      <c r="E186" s="289"/>
      <c r="F186" s="289"/>
      <c r="G186" s="289"/>
      <c r="H186" s="289"/>
      <c r="I186" s="290"/>
      <c r="J186" s="287" t="str">
        <f t="shared" ref="J186:J215" si="15">IF(VLOOKUP(A186,buin,3,0)=0,"",VLOOKUP(A186,buin,3,0))</f>
        <v/>
      </c>
      <c r="K186" s="287"/>
      <c r="L186" s="287"/>
      <c r="M186" s="291" t="str">
        <f t="shared" ref="M186:M215" si="16">IF(VLOOKUP(A186,buin,7,0)=0,"",VLOOKUP(A186,buin,7,0))</f>
        <v/>
      </c>
      <c r="N186" s="292"/>
      <c r="O186" s="292"/>
      <c r="P186" s="292"/>
      <c r="Q186" s="292"/>
      <c r="R186" s="292"/>
      <c r="S186" s="293"/>
      <c r="T186" s="294" t="str">
        <f t="shared" ref="T186:T215" si="17">IF(VLOOKUP(A186,buin,6,0)=0,"",VLOOKUP(A186,buin,6,0))</f>
        <v/>
      </c>
      <c r="U186" s="294"/>
      <c r="V186" s="294"/>
      <c r="W186" s="294"/>
      <c r="X186" s="294"/>
      <c r="Y186" s="282" t="str">
        <f t="shared" ref="Y186:Y215" si="18">IF(VLOOKUP(A186,buin,4,0)=0,"",VLOOKUP(A186,buin,4,0))</f>
        <v/>
      </c>
      <c r="Z186" s="283"/>
      <c r="AA186" s="283"/>
      <c r="AB186" s="283"/>
      <c r="AC186" s="283"/>
      <c r="AD186" s="295"/>
      <c r="AE186" s="280" t="str">
        <f t="shared" ref="AE186:AE215" si="19">IF(VLOOKUP(A186,buin,4,0)=0,"",IF(AND((VLOOKUP(A186,buin,10,0)="選手"),(VLOOKUP(A186,buin,11,0)="女")),"女子部員",IF((VLOOKUP(A186,buin,10,0)="マネージャー"),"マネージャー","")))</f>
        <v/>
      </c>
      <c r="AF186" s="281"/>
      <c r="AG186" s="281"/>
      <c r="AH186" s="281"/>
      <c r="AI186" s="281"/>
      <c r="AJ186" s="281"/>
      <c r="AK186" s="281"/>
      <c r="AL186" s="281"/>
      <c r="AM186" s="281"/>
      <c r="AN186" s="281"/>
      <c r="AO186" s="284"/>
    </row>
    <row r="187" spans="1:41" ht="19.5" customHeight="1">
      <c r="A187" s="287">
        <v>92</v>
      </c>
      <c r="B187" s="287"/>
      <c r="C187" s="288" t="str">
        <f>IF(VLOOKUP(A187,入力画面!$A$22:$J$201,2,0)=0,"",VLOOKUP(A187,入力画面!$A$22:$J$201,2,0))</f>
        <v/>
      </c>
      <c r="D187" s="289"/>
      <c r="E187" s="289"/>
      <c r="F187" s="289"/>
      <c r="G187" s="289"/>
      <c r="H187" s="289"/>
      <c r="I187" s="290"/>
      <c r="J187" s="287" t="str">
        <f t="shared" si="15"/>
        <v/>
      </c>
      <c r="K187" s="287"/>
      <c r="L187" s="287"/>
      <c r="M187" s="291" t="str">
        <f t="shared" si="16"/>
        <v/>
      </c>
      <c r="N187" s="292"/>
      <c r="O187" s="292"/>
      <c r="P187" s="292"/>
      <c r="Q187" s="292"/>
      <c r="R187" s="292"/>
      <c r="S187" s="293"/>
      <c r="T187" s="294" t="str">
        <f t="shared" si="17"/>
        <v/>
      </c>
      <c r="U187" s="294"/>
      <c r="V187" s="294"/>
      <c r="W187" s="294"/>
      <c r="X187" s="294"/>
      <c r="Y187" s="282" t="str">
        <f t="shared" si="18"/>
        <v/>
      </c>
      <c r="Z187" s="283"/>
      <c r="AA187" s="283"/>
      <c r="AB187" s="283"/>
      <c r="AC187" s="283"/>
      <c r="AD187" s="295"/>
      <c r="AE187" s="280" t="str">
        <f t="shared" si="19"/>
        <v/>
      </c>
      <c r="AF187" s="281"/>
      <c r="AG187" s="281"/>
      <c r="AH187" s="281"/>
      <c r="AI187" s="281"/>
      <c r="AJ187" s="281"/>
      <c r="AK187" s="281"/>
      <c r="AL187" s="281"/>
      <c r="AM187" s="281"/>
      <c r="AN187" s="281"/>
      <c r="AO187" s="284"/>
    </row>
    <row r="188" spans="1:41" ht="19.5" customHeight="1">
      <c r="A188" s="287">
        <v>93</v>
      </c>
      <c r="B188" s="287"/>
      <c r="C188" s="288" t="str">
        <f>IF(VLOOKUP(A188,入力画面!$A$22:$J$201,2,0)=0,"",VLOOKUP(A188,入力画面!$A$22:$J$201,2,0))</f>
        <v/>
      </c>
      <c r="D188" s="289"/>
      <c r="E188" s="289"/>
      <c r="F188" s="289"/>
      <c r="G188" s="289"/>
      <c r="H188" s="289"/>
      <c r="I188" s="290"/>
      <c r="J188" s="287" t="str">
        <f t="shared" si="15"/>
        <v/>
      </c>
      <c r="K188" s="287"/>
      <c r="L188" s="287"/>
      <c r="M188" s="291" t="str">
        <f t="shared" si="16"/>
        <v/>
      </c>
      <c r="N188" s="292"/>
      <c r="O188" s="292"/>
      <c r="P188" s="292"/>
      <c r="Q188" s="292"/>
      <c r="R188" s="292"/>
      <c r="S188" s="293"/>
      <c r="T188" s="294" t="str">
        <f t="shared" si="17"/>
        <v/>
      </c>
      <c r="U188" s="294"/>
      <c r="V188" s="294"/>
      <c r="W188" s="294"/>
      <c r="X188" s="294"/>
      <c r="Y188" s="282" t="str">
        <f t="shared" si="18"/>
        <v/>
      </c>
      <c r="Z188" s="283"/>
      <c r="AA188" s="283"/>
      <c r="AB188" s="283"/>
      <c r="AC188" s="283"/>
      <c r="AD188" s="295"/>
      <c r="AE188" s="280" t="str">
        <f t="shared" si="19"/>
        <v/>
      </c>
      <c r="AF188" s="281"/>
      <c r="AG188" s="281"/>
      <c r="AH188" s="281"/>
      <c r="AI188" s="281"/>
      <c r="AJ188" s="281"/>
      <c r="AK188" s="281"/>
      <c r="AL188" s="281"/>
      <c r="AM188" s="281"/>
      <c r="AN188" s="281"/>
      <c r="AO188" s="284"/>
    </row>
    <row r="189" spans="1:41" ht="19.5" customHeight="1">
      <c r="A189" s="287">
        <v>94</v>
      </c>
      <c r="B189" s="287"/>
      <c r="C189" s="288" t="str">
        <f>IF(VLOOKUP(A189,入力画面!$A$22:$J$201,2,0)=0,"",VLOOKUP(A189,入力画面!$A$22:$J$201,2,0))</f>
        <v/>
      </c>
      <c r="D189" s="289"/>
      <c r="E189" s="289"/>
      <c r="F189" s="289"/>
      <c r="G189" s="289"/>
      <c r="H189" s="289"/>
      <c r="I189" s="290"/>
      <c r="J189" s="287" t="str">
        <f t="shared" si="15"/>
        <v/>
      </c>
      <c r="K189" s="287"/>
      <c r="L189" s="287"/>
      <c r="M189" s="291" t="str">
        <f t="shared" si="16"/>
        <v/>
      </c>
      <c r="N189" s="292"/>
      <c r="O189" s="292"/>
      <c r="P189" s="292"/>
      <c r="Q189" s="292"/>
      <c r="R189" s="292"/>
      <c r="S189" s="293"/>
      <c r="T189" s="294" t="str">
        <f t="shared" si="17"/>
        <v/>
      </c>
      <c r="U189" s="294"/>
      <c r="V189" s="294"/>
      <c r="W189" s="294"/>
      <c r="X189" s="294"/>
      <c r="Y189" s="282" t="str">
        <f t="shared" si="18"/>
        <v/>
      </c>
      <c r="Z189" s="283"/>
      <c r="AA189" s="283"/>
      <c r="AB189" s="283"/>
      <c r="AC189" s="283"/>
      <c r="AD189" s="295"/>
      <c r="AE189" s="280" t="str">
        <f t="shared" si="19"/>
        <v/>
      </c>
      <c r="AF189" s="281"/>
      <c r="AG189" s="281"/>
      <c r="AH189" s="281"/>
      <c r="AI189" s="281"/>
      <c r="AJ189" s="281"/>
      <c r="AK189" s="281"/>
      <c r="AL189" s="281"/>
      <c r="AM189" s="281"/>
      <c r="AN189" s="281"/>
      <c r="AO189" s="284"/>
    </row>
    <row r="190" spans="1:41" ht="19.5" customHeight="1">
      <c r="A190" s="287">
        <v>95</v>
      </c>
      <c r="B190" s="287"/>
      <c r="C190" s="288" t="str">
        <f>IF(VLOOKUP(A190,入力画面!$A$22:$J$201,2,0)=0,"",VLOOKUP(A190,入力画面!$A$22:$J$201,2,0))</f>
        <v/>
      </c>
      <c r="D190" s="289"/>
      <c r="E190" s="289"/>
      <c r="F190" s="289"/>
      <c r="G190" s="289"/>
      <c r="H190" s="289"/>
      <c r="I190" s="290"/>
      <c r="J190" s="287" t="str">
        <f t="shared" si="15"/>
        <v/>
      </c>
      <c r="K190" s="287"/>
      <c r="L190" s="287"/>
      <c r="M190" s="291" t="str">
        <f t="shared" si="16"/>
        <v/>
      </c>
      <c r="N190" s="292"/>
      <c r="O190" s="292"/>
      <c r="P190" s="292"/>
      <c r="Q190" s="292"/>
      <c r="R190" s="292"/>
      <c r="S190" s="293"/>
      <c r="T190" s="294" t="str">
        <f t="shared" si="17"/>
        <v/>
      </c>
      <c r="U190" s="294"/>
      <c r="V190" s="294"/>
      <c r="W190" s="294"/>
      <c r="X190" s="294"/>
      <c r="Y190" s="282" t="str">
        <f t="shared" si="18"/>
        <v/>
      </c>
      <c r="Z190" s="283"/>
      <c r="AA190" s="283"/>
      <c r="AB190" s="283"/>
      <c r="AC190" s="283"/>
      <c r="AD190" s="295"/>
      <c r="AE190" s="280" t="str">
        <f t="shared" si="19"/>
        <v/>
      </c>
      <c r="AF190" s="281"/>
      <c r="AG190" s="281"/>
      <c r="AH190" s="281"/>
      <c r="AI190" s="281"/>
      <c r="AJ190" s="281"/>
      <c r="AK190" s="281"/>
      <c r="AL190" s="281"/>
      <c r="AM190" s="281"/>
      <c r="AN190" s="281"/>
      <c r="AO190" s="284"/>
    </row>
    <row r="191" spans="1:41" ht="19.5" customHeight="1">
      <c r="A191" s="287">
        <v>96</v>
      </c>
      <c r="B191" s="287"/>
      <c r="C191" s="288" t="str">
        <f>IF(VLOOKUP(A191,入力画面!$A$22:$J$201,2,0)=0,"",VLOOKUP(A191,入力画面!$A$22:$J$201,2,0))</f>
        <v/>
      </c>
      <c r="D191" s="289"/>
      <c r="E191" s="289"/>
      <c r="F191" s="289"/>
      <c r="G191" s="289"/>
      <c r="H191" s="289"/>
      <c r="I191" s="290"/>
      <c r="J191" s="287" t="str">
        <f t="shared" si="15"/>
        <v/>
      </c>
      <c r="K191" s="287"/>
      <c r="L191" s="287"/>
      <c r="M191" s="291" t="str">
        <f t="shared" si="16"/>
        <v/>
      </c>
      <c r="N191" s="292"/>
      <c r="O191" s="292"/>
      <c r="P191" s="292"/>
      <c r="Q191" s="292"/>
      <c r="R191" s="292"/>
      <c r="S191" s="293"/>
      <c r="T191" s="294" t="str">
        <f t="shared" si="17"/>
        <v/>
      </c>
      <c r="U191" s="294"/>
      <c r="V191" s="294"/>
      <c r="W191" s="294"/>
      <c r="X191" s="294"/>
      <c r="Y191" s="282" t="str">
        <f t="shared" si="18"/>
        <v/>
      </c>
      <c r="Z191" s="283"/>
      <c r="AA191" s="283"/>
      <c r="AB191" s="283"/>
      <c r="AC191" s="283"/>
      <c r="AD191" s="295"/>
      <c r="AE191" s="280" t="str">
        <f t="shared" si="19"/>
        <v/>
      </c>
      <c r="AF191" s="281"/>
      <c r="AG191" s="281"/>
      <c r="AH191" s="281"/>
      <c r="AI191" s="281"/>
      <c r="AJ191" s="281"/>
      <c r="AK191" s="281"/>
      <c r="AL191" s="281"/>
      <c r="AM191" s="281"/>
      <c r="AN191" s="281"/>
      <c r="AO191" s="284"/>
    </row>
    <row r="192" spans="1:41" ht="19.5" customHeight="1">
      <c r="A192" s="287">
        <v>97</v>
      </c>
      <c r="B192" s="287"/>
      <c r="C192" s="288" t="str">
        <f>IF(VLOOKUP(A192,入力画面!$A$22:$J$201,2,0)=0,"",VLOOKUP(A192,入力画面!$A$22:$J$201,2,0))</f>
        <v/>
      </c>
      <c r="D192" s="289"/>
      <c r="E192" s="289"/>
      <c r="F192" s="289"/>
      <c r="G192" s="289"/>
      <c r="H192" s="289"/>
      <c r="I192" s="290"/>
      <c r="J192" s="287" t="str">
        <f t="shared" si="15"/>
        <v/>
      </c>
      <c r="K192" s="287"/>
      <c r="L192" s="287"/>
      <c r="M192" s="291" t="str">
        <f t="shared" si="16"/>
        <v/>
      </c>
      <c r="N192" s="292"/>
      <c r="O192" s="292"/>
      <c r="P192" s="292"/>
      <c r="Q192" s="292"/>
      <c r="R192" s="292"/>
      <c r="S192" s="293"/>
      <c r="T192" s="294" t="str">
        <f t="shared" si="17"/>
        <v/>
      </c>
      <c r="U192" s="294"/>
      <c r="V192" s="294"/>
      <c r="W192" s="294"/>
      <c r="X192" s="294"/>
      <c r="Y192" s="282" t="str">
        <f t="shared" si="18"/>
        <v/>
      </c>
      <c r="Z192" s="283"/>
      <c r="AA192" s="283"/>
      <c r="AB192" s="283"/>
      <c r="AC192" s="283"/>
      <c r="AD192" s="295"/>
      <c r="AE192" s="280" t="str">
        <f t="shared" si="19"/>
        <v/>
      </c>
      <c r="AF192" s="281"/>
      <c r="AG192" s="281"/>
      <c r="AH192" s="281"/>
      <c r="AI192" s="281"/>
      <c r="AJ192" s="281"/>
      <c r="AK192" s="281"/>
      <c r="AL192" s="281"/>
      <c r="AM192" s="281"/>
      <c r="AN192" s="281"/>
      <c r="AO192" s="284"/>
    </row>
    <row r="193" spans="1:41" ht="19.5" customHeight="1">
      <c r="A193" s="287">
        <v>98</v>
      </c>
      <c r="B193" s="287"/>
      <c r="C193" s="288" t="str">
        <f>IF(VLOOKUP(A193,入力画面!$A$22:$J$201,2,0)=0,"",VLOOKUP(A193,入力画面!$A$22:$J$201,2,0))</f>
        <v/>
      </c>
      <c r="D193" s="289"/>
      <c r="E193" s="289"/>
      <c r="F193" s="289"/>
      <c r="G193" s="289"/>
      <c r="H193" s="289"/>
      <c r="I193" s="290"/>
      <c r="J193" s="287" t="str">
        <f t="shared" si="15"/>
        <v/>
      </c>
      <c r="K193" s="287"/>
      <c r="L193" s="287"/>
      <c r="M193" s="291" t="str">
        <f t="shared" si="16"/>
        <v/>
      </c>
      <c r="N193" s="292"/>
      <c r="O193" s="292"/>
      <c r="P193" s="292"/>
      <c r="Q193" s="292"/>
      <c r="R193" s="292"/>
      <c r="S193" s="293"/>
      <c r="T193" s="294" t="str">
        <f t="shared" si="17"/>
        <v/>
      </c>
      <c r="U193" s="294"/>
      <c r="V193" s="294"/>
      <c r="W193" s="294"/>
      <c r="X193" s="294"/>
      <c r="Y193" s="282" t="str">
        <f t="shared" si="18"/>
        <v/>
      </c>
      <c r="Z193" s="283"/>
      <c r="AA193" s="283"/>
      <c r="AB193" s="283"/>
      <c r="AC193" s="283"/>
      <c r="AD193" s="295"/>
      <c r="AE193" s="280" t="str">
        <f t="shared" si="19"/>
        <v/>
      </c>
      <c r="AF193" s="281"/>
      <c r="AG193" s="281"/>
      <c r="AH193" s="281"/>
      <c r="AI193" s="281"/>
      <c r="AJ193" s="281"/>
      <c r="AK193" s="281"/>
      <c r="AL193" s="281"/>
      <c r="AM193" s="281"/>
      <c r="AN193" s="281"/>
      <c r="AO193" s="284"/>
    </row>
    <row r="194" spans="1:41" ht="19.5" customHeight="1">
      <c r="A194" s="287">
        <v>99</v>
      </c>
      <c r="B194" s="287"/>
      <c r="C194" s="288" t="str">
        <f>IF(VLOOKUP(A194,入力画面!$A$22:$J$201,2,0)=0,"",VLOOKUP(A194,入力画面!$A$22:$J$201,2,0))</f>
        <v/>
      </c>
      <c r="D194" s="289"/>
      <c r="E194" s="289"/>
      <c r="F194" s="289"/>
      <c r="G194" s="289"/>
      <c r="H194" s="289"/>
      <c r="I194" s="290"/>
      <c r="J194" s="287" t="str">
        <f t="shared" si="15"/>
        <v/>
      </c>
      <c r="K194" s="287"/>
      <c r="L194" s="287"/>
      <c r="M194" s="291" t="str">
        <f t="shared" si="16"/>
        <v/>
      </c>
      <c r="N194" s="292"/>
      <c r="O194" s="292"/>
      <c r="P194" s="292"/>
      <c r="Q194" s="292"/>
      <c r="R194" s="292"/>
      <c r="S194" s="293"/>
      <c r="T194" s="294" t="str">
        <f t="shared" si="17"/>
        <v/>
      </c>
      <c r="U194" s="294"/>
      <c r="V194" s="294"/>
      <c r="W194" s="294"/>
      <c r="X194" s="294"/>
      <c r="Y194" s="282" t="str">
        <f t="shared" si="18"/>
        <v/>
      </c>
      <c r="Z194" s="283"/>
      <c r="AA194" s="283"/>
      <c r="AB194" s="283"/>
      <c r="AC194" s="283"/>
      <c r="AD194" s="295"/>
      <c r="AE194" s="280" t="str">
        <f t="shared" si="19"/>
        <v/>
      </c>
      <c r="AF194" s="281"/>
      <c r="AG194" s="281"/>
      <c r="AH194" s="281"/>
      <c r="AI194" s="281"/>
      <c r="AJ194" s="281"/>
      <c r="AK194" s="281"/>
      <c r="AL194" s="281"/>
      <c r="AM194" s="281"/>
      <c r="AN194" s="281"/>
      <c r="AO194" s="284"/>
    </row>
    <row r="195" spans="1:41" ht="19.5" customHeight="1">
      <c r="A195" s="287">
        <v>100</v>
      </c>
      <c r="B195" s="287"/>
      <c r="C195" s="288" t="str">
        <f>IF(VLOOKUP(A195,入力画面!$A$22:$J$201,2,0)=0,"",VLOOKUP(A195,入力画面!$A$22:$J$201,2,0))</f>
        <v/>
      </c>
      <c r="D195" s="289"/>
      <c r="E195" s="289"/>
      <c r="F195" s="289"/>
      <c r="G195" s="289"/>
      <c r="H195" s="289"/>
      <c r="I195" s="290"/>
      <c r="J195" s="287" t="str">
        <f t="shared" si="15"/>
        <v/>
      </c>
      <c r="K195" s="287"/>
      <c r="L195" s="287"/>
      <c r="M195" s="291" t="str">
        <f t="shared" si="16"/>
        <v/>
      </c>
      <c r="N195" s="292"/>
      <c r="O195" s="292"/>
      <c r="P195" s="292"/>
      <c r="Q195" s="292"/>
      <c r="R195" s="292"/>
      <c r="S195" s="293"/>
      <c r="T195" s="294" t="str">
        <f t="shared" si="17"/>
        <v/>
      </c>
      <c r="U195" s="294"/>
      <c r="V195" s="294"/>
      <c r="W195" s="294"/>
      <c r="X195" s="294"/>
      <c r="Y195" s="282" t="str">
        <f t="shared" si="18"/>
        <v/>
      </c>
      <c r="Z195" s="283"/>
      <c r="AA195" s="283"/>
      <c r="AB195" s="283"/>
      <c r="AC195" s="283"/>
      <c r="AD195" s="295"/>
      <c r="AE195" s="280" t="str">
        <f t="shared" si="19"/>
        <v/>
      </c>
      <c r="AF195" s="281"/>
      <c r="AG195" s="281"/>
      <c r="AH195" s="281"/>
      <c r="AI195" s="281"/>
      <c r="AJ195" s="281"/>
      <c r="AK195" s="281"/>
      <c r="AL195" s="281"/>
      <c r="AM195" s="281"/>
      <c r="AN195" s="281"/>
      <c r="AO195" s="284"/>
    </row>
    <row r="196" spans="1:41" ht="19.5" customHeight="1">
      <c r="A196" s="287">
        <v>101</v>
      </c>
      <c r="B196" s="287"/>
      <c r="C196" s="288" t="str">
        <f>IF(VLOOKUP(A196,入力画面!$A$22:$J$201,2,0)=0,"",VLOOKUP(A196,入力画面!$A$22:$J$201,2,0))</f>
        <v/>
      </c>
      <c r="D196" s="289"/>
      <c r="E196" s="289"/>
      <c r="F196" s="289"/>
      <c r="G196" s="289"/>
      <c r="H196" s="289"/>
      <c r="I196" s="290"/>
      <c r="J196" s="287" t="str">
        <f t="shared" si="15"/>
        <v/>
      </c>
      <c r="K196" s="287"/>
      <c r="L196" s="287"/>
      <c r="M196" s="291" t="str">
        <f t="shared" si="16"/>
        <v/>
      </c>
      <c r="N196" s="292"/>
      <c r="O196" s="292"/>
      <c r="P196" s="292"/>
      <c r="Q196" s="292"/>
      <c r="R196" s="292"/>
      <c r="S196" s="293"/>
      <c r="T196" s="294" t="str">
        <f t="shared" si="17"/>
        <v/>
      </c>
      <c r="U196" s="294"/>
      <c r="V196" s="294"/>
      <c r="W196" s="294"/>
      <c r="X196" s="294"/>
      <c r="Y196" s="282" t="str">
        <f t="shared" si="18"/>
        <v/>
      </c>
      <c r="Z196" s="283"/>
      <c r="AA196" s="283"/>
      <c r="AB196" s="283"/>
      <c r="AC196" s="283"/>
      <c r="AD196" s="295"/>
      <c r="AE196" s="280" t="str">
        <f t="shared" si="19"/>
        <v/>
      </c>
      <c r="AF196" s="281"/>
      <c r="AG196" s="281"/>
      <c r="AH196" s="281"/>
      <c r="AI196" s="281"/>
      <c r="AJ196" s="281"/>
      <c r="AK196" s="281"/>
      <c r="AL196" s="281"/>
      <c r="AM196" s="281"/>
      <c r="AN196" s="281"/>
      <c r="AO196" s="284"/>
    </row>
    <row r="197" spans="1:41" ht="19.5" customHeight="1">
      <c r="A197" s="287">
        <v>102</v>
      </c>
      <c r="B197" s="287"/>
      <c r="C197" s="288" t="str">
        <f>IF(VLOOKUP(A197,入力画面!$A$22:$J$201,2,0)=0,"",VLOOKUP(A197,入力画面!$A$22:$J$201,2,0))</f>
        <v/>
      </c>
      <c r="D197" s="289"/>
      <c r="E197" s="289"/>
      <c r="F197" s="289"/>
      <c r="G197" s="289"/>
      <c r="H197" s="289"/>
      <c r="I197" s="290"/>
      <c r="J197" s="287" t="str">
        <f t="shared" si="15"/>
        <v/>
      </c>
      <c r="K197" s="287"/>
      <c r="L197" s="287"/>
      <c r="M197" s="291" t="str">
        <f t="shared" si="16"/>
        <v/>
      </c>
      <c r="N197" s="292"/>
      <c r="O197" s="292"/>
      <c r="P197" s="292"/>
      <c r="Q197" s="292"/>
      <c r="R197" s="292"/>
      <c r="S197" s="293"/>
      <c r="T197" s="294" t="str">
        <f t="shared" si="17"/>
        <v/>
      </c>
      <c r="U197" s="294"/>
      <c r="V197" s="294"/>
      <c r="W197" s="294"/>
      <c r="X197" s="294"/>
      <c r="Y197" s="282" t="str">
        <f t="shared" si="18"/>
        <v/>
      </c>
      <c r="Z197" s="283"/>
      <c r="AA197" s="283"/>
      <c r="AB197" s="283"/>
      <c r="AC197" s="283"/>
      <c r="AD197" s="295"/>
      <c r="AE197" s="280" t="str">
        <f t="shared" si="19"/>
        <v/>
      </c>
      <c r="AF197" s="281"/>
      <c r="AG197" s="281"/>
      <c r="AH197" s="281"/>
      <c r="AI197" s="281"/>
      <c r="AJ197" s="281"/>
      <c r="AK197" s="281"/>
      <c r="AL197" s="281"/>
      <c r="AM197" s="281"/>
      <c r="AN197" s="281"/>
      <c r="AO197" s="284"/>
    </row>
    <row r="198" spans="1:41" ht="19.5" customHeight="1">
      <c r="A198" s="287">
        <v>103</v>
      </c>
      <c r="B198" s="287"/>
      <c r="C198" s="288" t="str">
        <f>IF(VLOOKUP(A198,入力画面!$A$22:$J$201,2,0)=0,"",VLOOKUP(A198,入力画面!$A$22:$J$201,2,0))</f>
        <v/>
      </c>
      <c r="D198" s="289"/>
      <c r="E198" s="289"/>
      <c r="F198" s="289"/>
      <c r="G198" s="289"/>
      <c r="H198" s="289"/>
      <c r="I198" s="290"/>
      <c r="J198" s="287" t="str">
        <f t="shared" si="15"/>
        <v/>
      </c>
      <c r="K198" s="287"/>
      <c r="L198" s="287"/>
      <c r="M198" s="291" t="str">
        <f t="shared" si="16"/>
        <v/>
      </c>
      <c r="N198" s="292"/>
      <c r="O198" s="292"/>
      <c r="P198" s="292"/>
      <c r="Q198" s="292"/>
      <c r="R198" s="292"/>
      <c r="S198" s="293"/>
      <c r="T198" s="294" t="str">
        <f t="shared" si="17"/>
        <v/>
      </c>
      <c r="U198" s="294"/>
      <c r="V198" s="294"/>
      <c r="W198" s="294"/>
      <c r="X198" s="294"/>
      <c r="Y198" s="282" t="str">
        <f t="shared" si="18"/>
        <v/>
      </c>
      <c r="Z198" s="283"/>
      <c r="AA198" s="283"/>
      <c r="AB198" s="283"/>
      <c r="AC198" s="283"/>
      <c r="AD198" s="295"/>
      <c r="AE198" s="280" t="str">
        <f t="shared" si="19"/>
        <v/>
      </c>
      <c r="AF198" s="281"/>
      <c r="AG198" s="281"/>
      <c r="AH198" s="281"/>
      <c r="AI198" s="281"/>
      <c r="AJ198" s="281"/>
      <c r="AK198" s="281"/>
      <c r="AL198" s="281"/>
      <c r="AM198" s="281"/>
      <c r="AN198" s="281"/>
      <c r="AO198" s="284"/>
    </row>
    <row r="199" spans="1:41" ht="19.5" customHeight="1">
      <c r="A199" s="287">
        <v>104</v>
      </c>
      <c r="B199" s="287"/>
      <c r="C199" s="288" t="str">
        <f>IF(VLOOKUP(A199,入力画面!$A$22:$J$201,2,0)=0,"",VLOOKUP(A199,入力画面!$A$22:$J$201,2,0))</f>
        <v/>
      </c>
      <c r="D199" s="289"/>
      <c r="E199" s="289"/>
      <c r="F199" s="289"/>
      <c r="G199" s="289"/>
      <c r="H199" s="289"/>
      <c r="I199" s="290"/>
      <c r="J199" s="287" t="str">
        <f t="shared" si="15"/>
        <v/>
      </c>
      <c r="K199" s="287"/>
      <c r="L199" s="287"/>
      <c r="M199" s="291" t="str">
        <f t="shared" si="16"/>
        <v/>
      </c>
      <c r="N199" s="292"/>
      <c r="O199" s="292"/>
      <c r="P199" s="292"/>
      <c r="Q199" s="292"/>
      <c r="R199" s="292"/>
      <c r="S199" s="293"/>
      <c r="T199" s="294" t="str">
        <f t="shared" si="17"/>
        <v/>
      </c>
      <c r="U199" s="294"/>
      <c r="V199" s="294"/>
      <c r="W199" s="294"/>
      <c r="X199" s="294"/>
      <c r="Y199" s="282" t="str">
        <f t="shared" si="18"/>
        <v/>
      </c>
      <c r="Z199" s="283"/>
      <c r="AA199" s="283"/>
      <c r="AB199" s="283"/>
      <c r="AC199" s="283"/>
      <c r="AD199" s="295"/>
      <c r="AE199" s="280" t="str">
        <f t="shared" si="19"/>
        <v/>
      </c>
      <c r="AF199" s="281"/>
      <c r="AG199" s="281"/>
      <c r="AH199" s="281"/>
      <c r="AI199" s="281"/>
      <c r="AJ199" s="281"/>
      <c r="AK199" s="281"/>
      <c r="AL199" s="281"/>
      <c r="AM199" s="281"/>
      <c r="AN199" s="281"/>
      <c r="AO199" s="284"/>
    </row>
    <row r="200" spans="1:41" ht="19.5" customHeight="1">
      <c r="A200" s="287">
        <v>105</v>
      </c>
      <c r="B200" s="287"/>
      <c r="C200" s="288" t="str">
        <f>IF(VLOOKUP(A200,入力画面!$A$22:$J$201,2,0)=0,"",VLOOKUP(A200,入力画面!$A$22:$J$201,2,0))</f>
        <v/>
      </c>
      <c r="D200" s="289"/>
      <c r="E200" s="289"/>
      <c r="F200" s="289"/>
      <c r="G200" s="289"/>
      <c r="H200" s="289"/>
      <c r="I200" s="290"/>
      <c r="J200" s="287" t="str">
        <f t="shared" si="15"/>
        <v/>
      </c>
      <c r="K200" s="287"/>
      <c r="L200" s="287"/>
      <c r="M200" s="291" t="str">
        <f t="shared" si="16"/>
        <v/>
      </c>
      <c r="N200" s="292"/>
      <c r="O200" s="292"/>
      <c r="P200" s="292"/>
      <c r="Q200" s="292"/>
      <c r="R200" s="292"/>
      <c r="S200" s="293"/>
      <c r="T200" s="294" t="str">
        <f t="shared" si="17"/>
        <v/>
      </c>
      <c r="U200" s="294"/>
      <c r="V200" s="294"/>
      <c r="W200" s="294"/>
      <c r="X200" s="294"/>
      <c r="Y200" s="282" t="str">
        <f t="shared" si="18"/>
        <v/>
      </c>
      <c r="Z200" s="283"/>
      <c r="AA200" s="283"/>
      <c r="AB200" s="283"/>
      <c r="AC200" s="283"/>
      <c r="AD200" s="295"/>
      <c r="AE200" s="280" t="str">
        <f t="shared" si="19"/>
        <v/>
      </c>
      <c r="AF200" s="281"/>
      <c r="AG200" s="281"/>
      <c r="AH200" s="281"/>
      <c r="AI200" s="281"/>
      <c r="AJ200" s="281"/>
      <c r="AK200" s="281"/>
      <c r="AL200" s="281"/>
      <c r="AM200" s="281"/>
      <c r="AN200" s="281"/>
      <c r="AO200" s="284"/>
    </row>
    <row r="201" spans="1:41" ht="19.5" customHeight="1">
      <c r="A201" s="287">
        <v>106</v>
      </c>
      <c r="B201" s="287"/>
      <c r="C201" s="288" t="str">
        <f>IF(VLOOKUP(A201,入力画面!$A$22:$J$201,2,0)=0,"",VLOOKUP(A201,入力画面!$A$22:$J$201,2,0))</f>
        <v/>
      </c>
      <c r="D201" s="289"/>
      <c r="E201" s="289"/>
      <c r="F201" s="289"/>
      <c r="G201" s="289"/>
      <c r="H201" s="289"/>
      <c r="I201" s="290"/>
      <c r="J201" s="287" t="str">
        <f t="shared" si="15"/>
        <v/>
      </c>
      <c r="K201" s="287"/>
      <c r="L201" s="287"/>
      <c r="M201" s="291" t="str">
        <f t="shared" si="16"/>
        <v/>
      </c>
      <c r="N201" s="292"/>
      <c r="O201" s="292"/>
      <c r="P201" s="292"/>
      <c r="Q201" s="292"/>
      <c r="R201" s="292"/>
      <c r="S201" s="293"/>
      <c r="T201" s="294" t="str">
        <f t="shared" si="17"/>
        <v/>
      </c>
      <c r="U201" s="294"/>
      <c r="V201" s="294"/>
      <c r="W201" s="294"/>
      <c r="X201" s="294"/>
      <c r="Y201" s="282" t="str">
        <f t="shared" si="18"/>
        <v/>
      </c>
      <c r="Z201" s="283"/>
      <c r="AA201" s="283"/>
      <c r="AB201" s="283"/>
      <c r="AC201" s="283"/>
      <c r="AD201" s="295"/>
      <c r="AE201" s="280" t="str">
        <f t="shared" si="19"/>
        <v/>
      </c>
      <c r="AF201" s="281"/>
      <c r="AG201" s="281"/>
      <c r="AH201" s="281"/>
      <c r="AI201" s="281"/>
      <c r="AJ201" s="281"/>
      <c r="AK201" s="281"/>
      <c r="AL201" s="281"/>
      <c r="AM201" s="281"/>
      <c r="AN201" s="281"/>
      <c r="AO201" s="284"/>
    </row>
    <row r="202" spans="1:41" ht="19.5" customHeight="1">
      <c r="A202" s="287">
        <v>107</v>
      </c>
      <c r="B202" s="287"/>
      <c r="C202" s="288" t="str">
        <f>IF(VLOOKUP(A202,入力画面!$A$22:$J$201,2,0)=0,"",VLOOKUP(A202,入力画面!$A$22:$J$201,2,0))</f>
        <v/>
      </c>
      <c r="D202" s="289"/>
      <c r="E202" s="289"/>
      <c r="F202" s="289"/>
      <c r="G202" s="289"/>
      <c r="H202" s="289"/>
      <c r="I202" s="290"/>
      <c r="J202" s="287" t="str">
        <f t="shared" si="15"/>
        <v/>
      </c>
      <c r="K202" s="287"/>
      <c r="L202" s="287"/>
      <c r="M202" s="291" t="str">
        <f t="shared" si="16"/>
        <v/>
      </c>
      <c r="N202" s="292"/>
      <c r="O202" s="292"/>
      <c r="P202" s="292"/>
      <c r="Q202" s="292"/>
      <c r="R202" s="292"/>
      <c r="S202" s="293"/>
      <c r="T202" s="294" t="str">
        <f t="shared" si="17"/>
        <v/>
      </c>
      <c r="U202" s="294"/>
      <c r="V202" s="294"/>
      <c r="W202" s="294"/>
      <c r="X202" s="294"/>
      <c r="Y202" s="282" t="str">
        <f t="shared" si="18"/>
        <v/>
      </c>
      <c r="Z202" s="283"/>
      <c r="AA202" s="283"/>
      <c r="AB202" s="283"/>
      <c r="AC202" s="283"/>
      <c r="AD202" s="295"/>
      <c r="AE202" s="280" t="str">
        <f t="shared" si="19"/>
        <v/>
      </c>
      <c r="AF202" s="281"/>
      <c r="AG202" s="281"/>
      <c r="AH202" s="281"/>
      <c r="AI202" s="281"/>
      <c r="AJ202" s="281"/>
      <c r="AK202" s="281"/>
      <c r="AL202" s="281"/>
      <c r="AM202" s="281"/>
      <c r="AN202" s="281"/>
      <c r="AO202" s="284"/>
    </row>
    <row r="203" spans="1:41" ht="19.5" customHeight="1">
      <c r="A203" s="287">
        <v>108</v>
      </c>
      <c r="B203" s="287"/>
      <c r="C203" s="288" t="str">
        <f>IF(VLOOKUP(A203,入力画面!$A$22:$J$201,2,0)=0,"",VLOOKUP(A203,入力画面!$A$22:$J$201,2,0))</f>
        <v/>
      </c>
      <c r="D203" s="289"/>
      <c r="E203" s="289"/>
      <c r="F203" s="289"/>
      <c r="G203" s="289"/>
      <c r="H203" s="289"/>
      <c r="I203" s="290"/>
      <c r="J203" s="287" t="str">
        <f t="shared" si="15"/>
        <v/>
      </c>
      <c r="K203" s="287"/>
      <c r="L203" s="287"/>
      <c r="M203" s="291" t="str">
        <f t="shared" si="16"/>
        <v/>
      </c>
      <c r="N203" s="292"/>
      <c r="O203" s="292"/>
      <c r="P203" s="292"/>
      <c r="Q203" s="292"/>
      <c r="R203" s="292"/>
      <c r="S203" s="293"/>
      <c r="T203" s="294" t="str">
        <f t="shared" si="17"/>
        <v/>
      </c>
      <c r="U203" s="294"/>
      <c r="V203" s="294"/>
      <c r="W203" s="294"/>
      <c r="X203" s="294"/>
      <c r="Y203" s="282" t="str">
        <f t="shared" si="18"/>
        <v/>
      </c>
      <c r="Z203" s="283"/>
      <c r="AA203" s="283"/>
      <c r="AB203" s="283"/>
      <c r="AC203" s="283"/>
      <c r="AD203" s="295"/>
      <c r="AE203" s="280" t="str">
        <f t="shared" si="19"/>
        <v/>
      </c>
      <c r="AF203" s="281"/>
      <c r="AG203" s="281"/>
      <c r="AH203" s="281"/>
      <c r="AI203" s="281"/>
      <c r="AJ203" s="281"/>
      <c r="AK203" s="281"/>
      <c r="AL203" s="281"/>
      <c r="AM203" s="281"/>
      <c r="AN203" s="281"/>
      <c r="AO203" s="284"/>
    </row>
    <row r="204" spans="1:41" ht="19.5" customHeight="1">
      <c r="A204" s="287">
        <v>109</v>
      </c>
      <c r="B204" s="287"/>
      <c r="C204" s="288" t="str">
        <f>IF(VLOOKUP(A204,入力画面!$A$22:$J$201,2,0)=0,"",VLOOKUP(A204,入力画面!$A$22:$J$201,2,0))</f>
        <v/>
      </c>
      <c r="D204" s="289"/>
      <c r="E204" s="289"/>
      <c r="F204" s="289"/>
      <c r="G204" s="289"/>
      <c r="H204" s="289"/>
      <c r="I204" s="290"/>
      <c r="J204" s="287" t="str">
        <f t="shared" si="15"/>
        <v/>
      </c>
      <c r="K204" s="287"/>
      <c r="L204" s="287"/>
      <c r="M204" s="291" t="str">
        <f t="shared" si="16"/>
        <v/>
      </c>
      <c r="N204" s="292"/>
      <c r="O204" s="292"/>
      <c r="P204" s="292"/>
      <c r="Q204" s="292"/>
      <c r="R204" s="292"/>
      <c r="S204" s="293"/>
      <c r="T204" s="294" t="str">
        <f t="shared" si="17"/>
        <v/>
      </c>
      <c r="U204" s="294"/>
      <c r="V204" s="294"/>
      <c r="W204" s="294"/>
      <c r="X204" s="294"/>
      <c r="Y204" s="282" t="str">
        <f t="shared" si="18"/>
        <v/>
      </c>
      <c r="Z204" s="283"/>
      <c r="AA204" s="283"/>
      <c r="AB204" s="283"/>
      <c r="AC204" s="283"/>
      <c r="AD204" s="295"/>
      <c r="AE204" s="280" t="str">
        <f t="shared" si="19"/>
        <v/>
      </c>
      <c r="AF204" s="281"/>
      <c r="AG204" s="281"/>
      <c r="AH204" s="281"/>
      <c r="AI204" s="281"/>
      <c r="AJ204" s="281"/>
      <c r="AK204" s="281"/>
      <c r="AL204" s="281"/>
      <c r="AM204" s="281"/>
      <c r="AN204" s="281"/>
      <c r="AO204" s="284"/>
    </row>
    <row r="205" spans="1:41" ht="19.5" customHeight="1">
      <c r="A205" s="287">
        <v>110</v>
      </c>
      <c r="B205" s="287"/>
      <c r="C205" s="288" t="str">
        <f>IF(VLOOKUP(A205,入力画面!$A$22:$J$201,2,0)=0,"",VLOOKUP(A205,入力画面!$A$22:$J$201,2,0))</f>
        <v/>
      </c>
      <c r="D205" s="289"/>
      <c r="E205" s="289"/>
      <c r="F205" s="289"/>
      <c r="G205" s="289"/>
      <c r="H205" s="289"/>
      <c r="I205" s="290"/>
      <c r="J205" s="287" t="str">
        <f t="shared" si="15"/>
        <v/>
      </c>
      <c r="K205" s="287"/>
      <c r="L205" s="287"/>
      <c r="M205" s="291" t="str">
        <f t="shared" si="16"/>
        <v/>
      </c>
      <c r="N205" s="292"/>
      <c r="O205" s="292"/>
      <c r="P205" s="292"/>
      <c r="Q205" s="292"/>
      <c r="R205" s="292"/>
      <c r="S205" s="293"/>
      <c r="T205" s="294" t="str">
        <f t="shared" si="17"/>
        <v/>
      </c>
      <c r="U205" s="294"/>
      <c r="V205" s="294"/>
      <c r="W205" s="294"/>
      <c r="X205" s="294"/>
      <c r="Y205" s="282" t="str">
        <f t="shared" si="18"/>
        <v/>
      </c>
      <c r="Z205" s="283"/>
      <c r="AA205" s="283"/>
      <c r="AB205" s="283"/>
      <c r="AC205" s="283"/>
      <c r="AD205" s="295"/>
      <c r="AE205" s="280" t="str">
        <f t="shared" si="19"/>
        <v/>
      </c>
      <c r="AF205" s="281"/>
      <c r="AG205" s="281"/>
      <c r="AH205" s="281"/>
      <c r="AI205" s="281"/>
      <c r="AJ205" s="281"/>
      <c r="AK205" s="281"/>
      <c r="AL205" s="281"/>
      <c r="AM205" s="281"/>
      <c r="AN205" s="281"/>
      <c r="AO205" s="284"/>
    </row>
    <row r="206" spans="1:41" ht="19.5" customHeight="1">
      <c r="A206" s="287">
        <v>111</v>
      </c>
      <c r="B206" s="287"/>
      <c r="C206" s="288" t="str">
        <f>IF(VLOOKUP(A206,入力画面!$A$22:$J$201,2,0)=0,"",VLOOKUP(A206,入力画面!$A$22:$J$201,2,0))</f>
        <v/>
      </c>
      <c r="D206" s="289"/>
      <c r="E206" s="289"/>
      <c r="F206" s="289"/>
      <c r="G206" s="289"/>
      <c r="H206" s="289"/>
      <c r="I206" s="290"/>
      <c r="J206" s="287" t="str">
        <f t="shared" si="15"/>
        <v/>
      </c>
      <c r="K206" s="287"/>
      <c r="L206" s="287"/>
      <c r="M206" s="291" t="str">
        <f t="shared" si="16"/>
        <v/>
      </c>
      <c r="N206" s="292"/>
      <c r="O206" s="292"/>
      <c r="P206" s="292"/>
      <c r="Q206" s="292"/>
      <c r="R206" s="292"/>
      <c r="S206" s="293"/>
      <c r="T206" s="294" t="str">
        <f t="shared" si="17"/>
        <v/>
      </c>
      <c r="U206" s="294"/>
      <c r="V206" s="294"/>
      <c r="W206" s="294"/>
      <c r="X206" s="294"/>
      <c r="Y206" s="282" t="str">
        <f t="shared" si="18"/>
        <v/>
      </c>
      <c r="Z206" s="283"/>
      <c r="AA206" s="283"/>
      <c r="AB206" s="283"/>
      <c r="AC206" s="283"/>
      <c r="AD206" s="295"/>
      <c r="AE206" s="280" t="str">
        <f t="shared" si="19"/>
        <v/>
      </c>
      <c r="AF206" s="281"/>
      <c r="AG206" s="281"/>
      <c r="AH206" s="281"/>
      <c r="AI206" s="281"/>
      <c r="AJ206" s="281"/>
      <c r="AK206" s="281"/>
      <c r="AL206" s="281"/>
      <c r="AM206" s="281"/>
      <c r="AN206" s="281"/>
      <c r="AO206" s="284"/>
    </row>
    <row r="207" spans="1:41" ht="19.5" customHeight="1">
      <c r="A207" s="287">
        <v>112</v>
      </c>
      <c r="B207" s="287"/>
      <c r="C207" s="288" t="str">
        <f>IF(VLOOKUP(A207,入力画面!$A$22:$J$201,2,0)=0,"",VLOOKUP(A207,入力画面!$A$22:$J$201,2,0))</f>
        <v/>
      </c>
      <c r="D207" s="289"/>
      <c r="E207" s="289"/>
      <c r="F207" s="289"/>
      <c r="G207" s="289"/>
      <c r="H207" s="289"/>
      <c r="I207" s="290"/>
      <c r="J207" s="287" t="str">
        <f t="shared" si="15"/>
        <v/>
      </c>
      <c r="K207" s="287"/>
      <c r="L207" s="287"/>
      <c r="M207" s="291" t="str">
        <f t="shared" si="16"/>
        <v/>
      </c>
      <c r="N207" s="292"/>
      <c r="O207" s="292"/>
      <c r="P207" s="292"/>
      <c r="Q207" s="292"/>
      <c r="R207" s="292"/>
      <c r="S207" s="293"/>
      <c r="T207" s="294" t="str">
        <f t="shared" si="17"/>
        <v/>
      </c>
      <c r="U207" s="294"/>
      <c r="V207" s="294"/>
      <c r="W207" s="294"/>
      <c r="X207" s="294"/>
      <c r="Y207" s="282" t="str">
        <f t="shared" si="18"/>
        <v/>
      </c>
      <c r="Z207" s="283"/>
      <c r="AA207" s="283"/>
      <c r="AB207" s="283"/>
      <c r="AC207" s="283"/>
      <c r="AD207" s="295"/>
      <c r="AE207" s="280" t="str">
        <f t="shared" si="19"/>
        <v/>
      </c>
      <c r="AF207" s="281"/>
      <c r="AG207" s="281"/>
      <c r="AH207" s="281"/>
      <c r="AI207" s="281"/>
      <c r="AJ207" s="281"/>
      <c r="AK207" s="281"/>
      <c r="AL207" s="281"/>
      <c r="AM207" s="281"/>
      <c r="AN207" s="281"/>
      <c r="AO207" s="284"/>
    </row>
    <row r="208" spans="1:41" ht="19.5" customHeight="1">
      <c r="A208" s="287">
        <v>113</v>
      </c>
      <c r="B208" s="287"/>
      <c r="C208" s="288" t="str">
        <f>IF(VLOOKUP(A208,入力画面!$A$22:$J$201,2,0)=0,"",VLOOKUP(A208,入力画面!$A$22:$J$201,2,0))</f>
        <v/>
      </c>
      <c r="D208" s="289"/>
      <c r="E208" s="289"/>
      <c r="F208" s="289"/>
      <c r="G208" s="289"/>
      <c r="H208" s="289"/>
      <c r="I208" s="290"/>
      <c r="J208" s="287" t="str">
        <f t="shared" si="15"/>
        <v/>
      </c>
      <c r="K208" s="287"/>
      <c r="L208" s="287"/>
      <c r="M208" s="291" t="str">
        <f t="shared" si="16"/>
        <v/>
      </c>
      <c r="N208" s="292"/>
      <c r="O208" s="292"/>
      <c r="P208" s="292"/>
      <c r="Q208" s="292"/>
      <c r="R208" s="292"/>
      <c r="S208" s="293"/>
      <c r="T208" s="294" t="str">
        <f t="shared" si="17"/>
        <v/>
      </c>
      <c r="U208" s="294"/>
      <c r="V208" s="294"/>
      <c r="W208" s="294"/>
      <c r="X208" s="294"/>
      <c r="Y208" s="282" t="str">
        <f t="shared" si="18"/>
        <v/>
      </c>
      <c r="Z208" s="283"/>
      <c r="AA208" s="283"/>
      <c r="AB208" s="283"/>
      <c r="AC208" s="283"/>
      <c r="AD208" s="295"/>
      <c r="AE208" s="280" t="str">
        <f t="shared" si="19"/>
        <v/>
      </c>
      <c r="AF208" s="281"/>
      <c r="AG208" s="281"/>
      <c r="AH208" s="281"/>
      <c r="AI208" s="281"/>
      <c r="AJ208" s="281"/>
      <c r="AK208" s="281"/>
      <c r="AL208" s="281"/>
      <c r="AM208" s="281"/>
      <c r="AN208" s="281"/>
      <c r="AO208" s="284"/>
    </row>
    <row r="209" spans="1:41" ht="19.5" customHeight="1">
      <c r="A209" s="287">
        <v>114</v>
      </c>
      <c r="B209" s="287"/>
      <c r="C209" s="288" t="str">
        <f>IF(VLOOKUP(A209,入力画面!$A$22:$J$201,2,0)=0,"",VLOOKUP(A209,入力画面!$A$22:$J$201,2,0))</f>
        <v/>
      </c>
      <c r="D209" s="289"/>
      <c r="E209" s="289"/>
      <c r="F209" s="289"/>
      <c r="G209" s="289"/>
      <c r="H209" s="289"/>
      <c r="I209" s="290"/>
      <c r="J209" s="287" t="str">
        <f t="shared" si="15"/>
        <v/>
      </c>
      <c r="K209" s="287"/>
      <c r="L209" s="287"/>
      <c r="M209" s="291" t="str">
        <f t="shared" si="16"/>
        <v/>
      </c>
      <c r="N209" s="292"/>
      <c r="O209" s="292"/>
      <c r="P209" s="292"/>
      <c r="Q209" s="292"/>
      <c r="R209" s="292"/>
      <c r="S209" s="293"/>
      <c r="T209" s="294" t="str">
        <f t="shared" si="17"/>
        <v/>
      </c>
      <c r="U209" s="294"/>
      <c r="V209" s="294"/>
      <c r="W209" s="294"/>
      <c r="X209" s="294"/>
      <c r="Y209" s="282" t="str">
        <f t="shared" si="18"/>
        <v/>
      </c>
      <c r="Z209" s="283"/>
      <c r="AA209" s="283"/>
      <c r="AB209" s="283"/>
      <c r="AC209" s="283"/>
      <c r="AD209" s="295"/>
      <c r="AE209" s="280" t="str">
        <f t="shared" si="19"/>
        <v/>
      </c>
      <c r="AF209" s="281"/>
      <c r="AG209" s="281"/>
      <c r="AH209" s="281"/>
      <c r="AI209" s="281"/>
      <c r="AJ209" s="281"/>
      <c r="AK209" s="281"/>
      <c r="AL209" s="281"/>
      <c r="AM209" s="281"/>
      <c r="AN209" s="281"/>
      <c r="AO209" s="284"/>
    </row>
    <row r="210" spans="1:41" ht="19.5" customHeight="1">
      <c r="A210" s="287">
        <v>115</v>
      </c>
      <c r="B210" s="287"/>
      <c r="C210" s="288" t="str">
        <f>IF(VLOOKUP(A210,入力画面!$A$22:$J$201,2,0)=0,"",VLOOKUP(A210,入力画面!$A$22:$J$201,2,0))</f>
        <v/>
      </c>
      <c r="D210" s="289"/>
      <c r="E210" s="289"/>
      <c r="F210" s="289"/>
      <c r="G210" s="289"/>
      <c r="H210" s="289"/>
      <c r="I210" s="290"/>
      <c r="J210" s="287" t="str">
        <f t="shared" si="15"/>
        <v/>
      </c>
      <c r="K210" s="287"/>
      <c r="L210" s="287"/>
      <c r="M210" s="291" t="str">
        <f t="shared" si="16"/>
        <v/>
      </c>
      <c r="N210" s="292"/>
      <c r="O210" s="292"/>
      <c r="P210" s="292"/>
      <c r="Q210" s="292"/>
      <c r="R210" s="292"/>
      <c r="S210" s="293"/>
      <c r="T210" s="294" t="str">
        <f t="shared" si="17"/>
        <v/>
      </c>
      <c r="U210" s="294"/>
      <c r="V210" s="294"/>
      <c r="W210" s="294"/>
      <c r="X210" s="294"/>
      <c r="Y210" s="282" t="str">
        <f t="shared" si="18"/>
        <v/>
      </c>
      <c r="Z210" s="283"/>
      <c r="AA210" s="283"/>
      <c r="AB210" s="283"/>
      <c r="AC210" s="283"/>
      <c r="AD210" s="295"/>
      <c r="AE210" s="280" t="str">
        <f t="shared" si="19"/>
        <v/>
      </c>
      <c r="AF210" s="281"/>
      <c r="AG210" s="281"/>
      <c r="AH210" s="281"/>
      <c r="AI210" s="281"/>
      <c r="AJ210" s="281"/>
      <c r="AK210" s="281"/>
      <c r="AL210" s="281"/>
      <c r="AM210" s="281"/>
      <c r="AN210" s="281"/>
      <c r="AO210" s="284"/>
    </row>
    <row r="211" spans="1:41" ht="19.5" customHeight="1">
      <c r="A211" s="287">
        <v>116</v>
      </c>
      <c r="B211" s="287"/>
      <c r="C211" s="288" t="str">
        <f>IF(VLOOKUP(A211,入力画面!$A$22:$J$201,2,0)=0,"",VLOOKUP(A211,入力画面!$A$22:$J$201,2,0))</f>
        <v/>
      </c>
      <c r="D211" s="289"/>
      <c r="E211" s="289"/>
      <c r="F211" s="289"/>
      <c r="G211" s="289"/>
      <c r="H211" s="289"/>
      <c r="I211" s="290"/>
      <c r="J211" s="287" t="str">
        <f t="shared" si="15"/>
        <v/>
      </c>
      <c r="K211" s="287"/>
      <c r="L211" s="287"/>
      <c r="M211" s="291" t="str">
        <f t="shared" si="16"/>
        <v/>
      </c>
      <c r="N211" s="292"/>
      <c r="O211" s="292"/>
      <c r="P211" s="292"/>
      <c r="Q211" s="292"/>
      <c r="R211" s="292"/>
      <c r="S211" s="293"/>
      <c r="T211" s="294" t="str">
        <f t="shared" si="17"/>
        <v/>
      </c>
      <c r="U211" s="294"/>
      <c r="V211" s="294"/>
      <c r="W211" s="294"/>
      <c r="X211" s="294"/>
      <c r="Y211" s="282" t="str">
        <f t="shared" si="18"/>
        <v/>
      </c>
      <c r="Z211" s="283"/>
      <c r="AA211" s="283"/>
      <c r="AB211" s="283"/>
      <c r="AC211" s="283"/>
      <c r="AD211" s="295"/>
      <c r="AE211" s="280" t="str">
        <f t="shared" si="19"/>
        <v/>
      </c>
      <c r="AF211" s="281"/>
      <c r="AG211" s="281"/>
      <c r="AH211" s="281"/>
      <c r="AI211" s="281"/>
      <c r="AJ211" s="281"/>
      <c r="AK211" s="281"/>
      <c r="AL211" s="281"/>
      <c r="AM211" s="281"/>
      <c r="AN211" s="281"/>
      <c r="AO211" s="284"/>
    </row>
    <row r="212" spans="1:41" ht="19.5" customHeight="1">
      <c r="A212" s="287">
        <v>117</v>
      </c>
      <c r="B212" s="287"/>
      <c r="C212" s="288" t="str">
        <f>IF(VLOOKUP(A212,入力画面!$A$22:$J$201,2,0)=0,"",VLOOKUP(A212,入力画面!$A$22:$J$201,2,0))</f>
        <v/>
      </c>
      <c r="D212" s="289"/>
      <c r="E212" s="289"/>
      <c r="F212" s="289"/>
      <c r="G212" s="289"/>
      <c r="H212" s="289"/>
      <c r="I212" s="290"/>
      <c r="J212" s="287" t="str">
        <f t="shared" si="15"/>
        <v/>
      </c>
      <c r="K212" s="287"/>
      <c r="L212" s="287"/>
      <c r="M212" s="291" t="str">
        <f t="shared" si="16"/>
        <v/>
      </c>
      <c r="N212" s="292"/>
      <c r="O212" s="292"/>
      <c r="P212" s="292"/>
      <c r="Q212" s="292"/>
      <c r="R212" s="292"/>
      <c r="S212" s="293"/>
      <c r="T212" s="294" t="str">
        <f t="shared" si="17"/>
        <v/>
      </c>
      <c r="U212" s="294"/>
      <c r="V212" s="294"/>
      <c r="W212" s="294"/>
      <c r="X212" s="294"/>
      <c r="Y212" s="282" t="str">
        <f t="shared" si="18"/>
        <v/>
      </c>
      <c r="Z212" s="283"/>
      <c r="AA212" s="283"/>
      <c r="AB212" s="283"/>
      <c r="AC212" s="283"/>
      <c r="AD212" s="295"/>
      <c r="AE212" s="280" t="str">
        <f t="shared" si="19"/>
        <v/>
      </c>
      <c r="AF212" s="281"/>
      <c r="AG212" s="281"/>
      <c r="AH212" s="281"/>
      <c r="AI212" s="281"/>
      <c r="AJ212" s="281"/>
      <c r="AK212" s="281"/>
      <c r="AL212" s="281"/>
      <c r="AM212" s="281"/>
      <c r="AN212" s="281"/>
      <c r="AO212" s="284"/>
    </row>
    <row r="213" spans="1:41" ht="19.5" customHeight="1">
      <c r="A213" s="287">
        <v>118</v>
      </c>
      <c r="B213" s="287"/>
      <c r="C213" s="288" t="str">
        <f>IF(VLOOKUP(A213,入力画面!$A$22:$J$201,2,0)=0,"",VLOOKUP(A213,入力画面!$A$22:$J$201,2,0))</f>
        <v/>
      </c>
      <c r="D213" s="289"/>
      <c r="E213" s="289"/>
      <c r="F213" s="289"/>
      <c r="G213" s="289"/>
      <c r="H213" s="289"/>
      <c r="I213" s="290"/>
      <c r="J213" s="287" t="str">
        <f t="shared" si="15"/>
        <v/>
      </c>
      <c r="K213" s="287"/>
      <c r="L213" s="287"/>
      <c r="M213" s="291" t="str">
        <f t="shared" si="16"/>
        <v/>
      </c>
      <c r="N213" s="292"/>
      <c r="O213" s="292"/>
      <c r="P213" s="292"/>
      <c r="Q213" s="292"/>
      <c r="R213" s="292"/>
      <c r="S213" s="293"/>
      <c r="T213" s="294" t="str">
        <f t="shared" si="17"/>
        <v/>
      </c>
      <c r="U213" s="294"/>
      <c r="V213" s="294"/>
      <c r="W213" s="294"/>
      <c r="X213" s="294"/>
      <c r="Y213" s="282" t="str">
        <f t="shared" si="18"/>
        <v/>
      </c>
      <c r="Z213" s="283"/>
      <c r="AA213" s="283"/>
      <c r="AB213" s="283"/>
      <c r="AC213" s="283"/>
      <c r="AD213" s="295"/>
      <c r="AE213" s="280" t="str">
        <f t="shared" si="19"/>
        <v/>
      </c>
      <c r="AF213" s="281"/>
      <c r="AG213" s="281"/>
      <c r="AH213" s="281"/>
      <c r="AI213" s="281"/>
      <c r="AJ213" s="281"/>
      <c r="AK213" s="281"/>
      <c r="AL213" s="281"/>
      <c r="AM213" s="281"/>
      <c r="AN213" s="281"/>
      <c r="AO213" s="284"/>
    </row>
    <row r="214" spans="1:41" ht="19.5" customHeight="1">
      <c r="A214" s="287">
        <v>119</v>
      </c>
      <c r="B214" s="287"/>
      <c r="C214" s="288" t="str">
        <f>IF(VLOOKUP(A214,入力画面!$A$22:$J$201,2,0)=0,"",VLOOKUP(A214,入力画面!$A$22:$J$201,2,0))</f>
        <v/>
      </c>
      <c r="D214" s="289"/>
      <c r="E214" s="289"/>
      <c r="F214" s="289"/>
      <c r="G214" s="289"/>
      <c r="H214" s="289"/>
      <c r="I214" s="290"/>
      <c r="J214" s="287" t="str">
        <f t="shared" si="15"/>
        <v/>
      </c>
      <c r="K214" s="287"/>
      <c r="L214" s="287"/>
      <c r="M214" s="291" t="str">
        <f t="shared" si="16"/>
        <v/>
      </c>
      <c r="N214" s="292"/>
      <c r="O214" s="292"/>
      <c r="P214" s="292"/>
      <c r="Q214" s="292"/>
      <c r="R214" s="292"/>
      <c r="S214" s="293"/>
      <c r="T214" s="294" t="str">
        <f t="shared" si="17"/>
        <v/>
      </c>
      <c r="U214" s="294"/>
      <c r="V214" s="294"/>
      <c r="W214" s="294"/>
      <c r="X214" s="294"/>
      <c r="Y214" s="282" t="str">
        <f t="shared" si="18"/>
        <v/>
      </c>
      <c r="Z214" s="283"/>
      <c r="AA214" s="283"/>
      <c r="AB214" s="283"/>
      <c r="AC214" s="283"/>
      <c r="AD214" s="295"/>
      <c r="AE214" s="280" t="str">
        <f t="shared" si="19"/>
        <v/>
      </c>
      <c r="AF214" s="281"/>
      <c r="AG214" s="281"/>
      <c r="AH214" s="281"/>
      <c r="AI214" s="281"/>
      <c r="AJ214" s="281"/>
      <c r="AK214" s="281"/>
      <c r="AL214" s="281"/>
      <c r="AM214" s="281"/>
      <c r="AN214" s="281"/>
      <c r="AO214" s="284"/>
    </row>
    <row r="215" spans="1:41" ht="19.5" customHeight="1">
      <c r="A215" s="287">
        <v>120</v>
      </c>
      <c r="B215" s="287"/>
      <c r="C215" s="288" t="str">
        <f>IF(VLOOKUP(A215,入力画面!$A$22:$J$201,2,0)=0,"",VLOOKUP(A215,入力画面!$A$22:$J$201,2,0))</f>
        <v/>
      </c>
      <c r="D215" s="289"/>
      <c r="E215" s="289"/>
      <c r="F215" s="289"/>
      <c r="G215" s="289"/>
      <c r="H215" s="289"/>
      <c r="I215" s="290"/>
      <c r="J215" s="287" t="str">
        <f t="shared" si="15"/>
        <v/>
      </c>
      <c r="K215" s="287"/>
      <c r="L215" s="287"/>
      <c r="M215" s="291" t="str">
        <f t="shared" si="16"/>
        <v/>
      </c>
      <c r="N215" s="292"/>
      <c r="O215" s="292"/>
      <c r="P215" s="292"/>
      <c r="Q215" s="292"/>
      <c r="R215" s="292"/>
      <c r="S215" s="293"/>
      <c r="T215" s="294" t="str">
        <f t="shared" si="17"/>
        <v/>
      </c>
      <c r="U215" s="294"/>
      <c r="V215" s="294"/>
      <c r="W215" s="294"/>
      <c r="X215" s="294"/>
      <c r="Y215" s="282" t="str">
        <f t="shared" si="18"/>
        <v/>
      </c>
      <c r="Z215" s="283"/>
      <c r="AA215" s="283"/>
      <c r="AB215" s="283"/>
      <c r="AC215" s="283"/>
      <c r="AD215" s="295"/>
      <c r="AE215" s="280" t="str">
        <f t="shared" si="19"/>
        <v/>
      </c>
      <c r="AF215" s="281"/>
      <c r="AG215" s="281"/>
      <c r="AH215" s="281"/>
      <c r="AI215" s="281"/>
      <c r="AJ215" s="281"/>
      <c r="AK215" s="281"/>
      <c r="AL215" s="281"/>
      <c r="AM215" s="281"/>
      <c r="AN215" s="281"/>
      <c r="AO215" s="284"/>
    </row>
    <row r="216" spans="1:41" ht="19.5" customHeight="1"/>
    <row r="217" spans="1:41" ht="19.5" customHeight="1">
      <c r="B217" t="s">
        <v>195</v>
      </c>
      <c r="AB217" s="285" t="s">
        <v>196</v>
      </c>
      <c r="AC217" s="285"/>
      <c r="AD217" s="285"/>
      <c r="AE217" s="285"/>
      <c r="AF217" s="286">
        <f>$AF$52</f>
        <v>0</v>
      </c>
      <c r="AG217" s="286"/>
      <c r="AH217" s="286"/>
      <c r="AI217" s="286"/>
      <c r="AJ217" s="286"/>
      <c r="AK217" s="286"/>
      <c r="AL217" s="286"/>
      <c r="AM217" s="286"/>
      <c r="AN217" s="286"/>
      <c r="AO217" s="89" t="s">
        <v>150</v>
      </c>
    </row>
    <row r="219" spans="1:41">
      <c r="C219" t="s">
        <v>197</v>
      </c>
      <c r="F219" t="s">
        <v>198</v>
      </c>
    </row>
    <row r="220" spans="1:41">
      <c r="F220" t="s">
        <v>199</v>
      </c>
    </row>
    <row r="221" spans="1:41">
      <c r="F221" t="s">
        <v>200</v>
      </c>
    </row>
    <row r="222" spans="1:41">
      <c r="F222" t="s">
        <v>201</v>
      </c>
    </row>
    <row r="224" spans="1:41">
      <c r="A224" s="287" t="s">
        <v>179</v>
      </c>
      <c r="B224" s="287"/>
      <c r="C224" s="287"/>
      <c r="D224" s="287"/>
      <c r="E224" s="287"/>
    </row>
    <row r="225" spans="1:41" ht="8.25" customHeight="1">
      <c r="A225" s="301">
        <f>$A$2</f>
        <v>0</v>
      </c>
      <c r="B225" s="301"/>
      <c r="C225" s="301"/>
      <c r="D225" s="301"/>
      <c r="E225" s="301"/>
    </row>
    <row r="226" spans="1:41" ht="26.25" customHeight="1" thickBot="1">
      <c r="A226" s="301"/>
      <c r="B226" s="301"/>
      <c r="C226" s="301"/>
      <c r="D226" s="301"/>
      <c r="E226" s="301"/>
      <c r="L226" s="302" t="str">
        <f ca="1">"令和"&amp;FIXED(YEAR(NOW())-2018,0)&amp;"年度"&amp;"野球部員登録名簿"</f>
        <v>令和8年度野球部員登録名簿</v>
      </c>
      <c r="M226" s="302"/>
      <c r="N226" s="302"/>
      <c r="O226" s="302"/>
      <c r="P226" s="302"/>
      <c r="Q226" s="302"/>
      <c r="R226" s="302"/>
      <c r="S226" s="302"/>
      <c r="T226" s="302"/>
      <c r="U226" s="302"/>
      <c r="V226" s="302"/>
      <c r="W226" s="302"/>
      <c r="X226" s="302"/>
      <c r="Y226" s="302"/>
      <c r="Z226" s="302"/>
      <c r="AA226" s="302"/>
      <c r="AB226" s="302"/>
      <c r="AC226" s="302"/>
      <c r="AD226" s="302"/>
      <c r="AE226" s="302"/>
    </row>
    <row r="227" spans="1:41" ht="8.25" customHeight="1" thickTop="1">
      <c r="A227" s="301"/>
      <c r="B227" s="301"/>
      <c r="C227" s="301"/>
      <c r="D227" s="301"/>
      <c r="E227" s="301"/>
    </row>
    <row r="230" spans="1:41" ht="18.75">
      <c r="B230" s="61" t="s">
        <v>180</v>
      </c>
    </row>
    <row r="233" spans="1:41" ht="13.5" customHeight="1">
      <c r="B233" s="297" t="s">
        <v>0</v>
      </c>
      <c r="C233" s="297"/>
      <c r="D233" s="297"/>
      <c r="E233" s="297"/>
      <c r="F233" s="297"/>
      <c r="G233" s="299">
        <f>$G$10</f>
        <v>0</v>
      </c>
      <c r="H233" s="299"/>
      <c r="I233" s="299"/>
      <c r="J233" s="299"/>
      <c r="K233" s="299"/>
      <c r="L233" s="299"/>
      <c r="M233" s="299"/>
      <c r="N233" s="299"/>
      <c r="O233" s="299"/>
      <c r="P233" s="299"/>
      <c r="Q233" s="299"/>
      <c r="R233" s="300" t="s">
        <v>2</v>
      </c>
      <c r="S233" s="300"/>
      <c r="T233" s="300"/>
      <c r="U233" s="300"/>
      <c r="V233" s="299">
        <f>$V$10</f>
        <v>0</v>
      </c>
      <c r="W233" s="299"/>
      <c r="X233" s="299"/>
      <c r="Y233" s="299"/>
      <c r="Z233" s="299"/>
      <c r="AA233" s="299"/>
      <c r="AB233" s="299"/>
      <c r="AC233" s="299"/>
      <c r="AD233" s="299"/>
      <c r="AE233" s="299"/>
      <c r="AF233" s="299"/>
      <c r="AG233" s="285" t="s">
        <v>206</v>
      </c>
      <c r="AH233" s="285"/>
      <c r="AI233" s="299">
        <f>$AI$10</f>
        <v>0</v>
      </c>
      <c r="AJ233" s="299"/>
      <c r="AK233" s="299"/>
      <c r="AL233" s="299"/>
      <c r="AM233" s="299"/>
      <c r="AN233" s="299"/>
      <c r="AO233" s="299"/>
    </row>
    <row r="235" spans="1:41" ht="13.5" customHeight="1">
      <c r="B235" s="297" t="s">
        <v>1</v>
      </c>
      <c r="C235" s="297"/>
      <c r="D235" s="297"/>
      <c r="E235" s="297"/>
      <c r="F235" s="297"/>
      <c r="G235" s="299">
        <f>$G$12</f>
        <v>0</v>
      </c>
      <c r="H235" s="299"/>
      <c r="I235" s="299"/>
      <c r="J235" s="299"/>
      <c r="K235" s="299"/>
      <c r="L235" s="299"/>
      <c r="M235" s="299"/>
      <c r="N235" s="299"/>
      <c r="O235" s="300" t="s">
        <v>182</v>
      </c>
      <c r="P235" s="300"/>
      <c r="Q235" s="300"/>
      <c r="R235" s="300"/>
      <c r="S235" s="300"/>
      <c r="T235" s="300"/>
      <c r="U235" s="300"/>
      <c r="V235" s="298" t="str">
        <f>$V$12</f>
        <v xml:space="preserve"> </v>
      </c>
      <c r="W235" s="298"/>
      <c r="X235" s="298"/>
      <c r="Y235" s="298"/>
      <c r="Z235" s="298"/>
      <c r="AA235" s="298"/>
      <c r="AB235" s="298"/>
      <c r="AC235" s="298"/>
      <c r="AD235" s="298"/>
      <c r="AE235" s="298"/>
      <c r="AF235" s="298"/>
      <c r="AG235" s="285" t="s">
        <v>207</v>
      </c>
      <c r="AH235" s="285"/>
      <c r="AI235" s="299">
        <f>$AI$12</f>
        <v>0</v>
      </c>
      <c r="AJ235" s="299"/>
      <c r="AK235" s="299"/>
      <c r="AL235" s="299"/>
      <c r="AM235" s="299"/>
      <c r="AN235" s="299"/>
      <c r="AO235" s="299"/>
    </row>
    <row r="237" spans="1:41" ht="13.5" customHeight="1">
      <c r="B237" s="297" t="s">
        <v>183</v>
      </c>
      <c r="C237" s="297"/>
      <c r="D237" s="297"/>
      <c r="E237" s="297"/>
      <c r="F237" s="297"/>
      <c r="G237" s="298" t="str">
        <f>$G$14</f>
        <v xml:space="preserve"> </v>
      </c>
      <c r="H237" s="298"/>
      <c r="I237" s="298"/>
      <c r="J237" s="298"/>
      <c r="K237" s="298"/>
      <c r="L237" s="298"/>
      <c r="M237" s="298"/>
      <c r="N237" s="298"/>
      <c r="O237" s="298"/>
      <c r="P237" s="298"/>
      <c r="Q237" s="298"/>
      <c r="R237" s="298"/>
      <c r="S237" s="298"/>
      <c r="T237" s="298"/>
      <c r="U237" s="298"/>
      <c r="V237" s="285" t="s">
        <v>208</v>
      </c>
      <c r="W237" s="285"/>
      <c r="X237" s="299">
        <f>$X$14</f>
        <v>0</v>
      </c>
      <c r="Y237" s="299"/>
      <c r="Z237" s="299"/>
      <c r="AA237" s="299"/>
      <c r="AB237" s="299"/>
      <c r="AC237" s="299"/>
      <c r="AD237" s="299"/>
      <c r="AE237" s="285" t="s">
        <v>6</v>
      </c>
      <c r="AF237" s="285"/>
      <c r="AG237" s="285"/>
      <c r="AH237" s="285"/>
      <c r="AI237" s="299">
        <f>$AI$14</f>
        <v>0</v>
      </c>
      <c r="AJ237" s="299"/>
      <c r="AK237" s="299"/>
      <c r="AL237" s="299"/>
      <c r="AM237" s="299"/>
      <c r="AN237" s="299"/>
      <c r="AO237" s="299"/>
    </row>
    <row r="240" spans="1:41" ht="19.5" customHeight="1">
      <c r="A240" s="287" t="s">
        <v>192</v>
      </c>
      <c r="B240" s="287"/>
      <c r="C240" s="287" t="s">
        <v>3</v>
      </c>
      <c r="D240" s="287"/>
      <c r="E240" s="287"/>
      <c r="F240" s="287"/>
      <c r="G240" s="287"/>
      <c r="H240" s="287"/>
      <c r="I240" s="287"/>
      <c r="J240" s="287" t="s">
        <v>4</v>
      </c>
      <c r="K240" s="287"/>
      <c r="L240" s="287"/>
      <c r="M240" s="287" t="s">
        <v>5</v>
      </c>
      <c r="N240" s="287"/>
      <c r="O240" s="287"/>
      <c r="P240" s="287"/>
      <c r="Q240" s="287"/>
      <c r="R240" s="287"/>
      <c r="S240" s="287"/>
      <c r="T240" s="287" t="s">
        <v>193</v>
      </c>
      <c r="U240" s="287"/>
      <c r="V240" s="287"/>
      <c r="W240" s="287"/>
      <c r="X240" s="287"/>
      <c r="Y240" s="287" t="s">
        <v>134</v>
      </c>
      <c r="Z240" s="287"/>
      <c r="AA240" s="287"/>
      <c r="AB240" s="287"/>
      <c r="AC240" s="287"/>
      <c r="AD240" s="287"/>
      <c r="AE240" s="296" t="s">
        <v>194</v>
      </c>
      <c r="AF240" s="296"/>
      <c r="AG240" s="296"/>
      <c r="AH240" s="296"/>
      <c r="AI240" s="296"/>
      <c r="AJ240" s="296"/>
      <c r="AK240" s="296"/>
      <c r="AL240" s="296"/>
      <c r="AM240" s="296"/>
      <c r="AN240" s="296"/>
      <c r="AO240" s="296"/>
    </row>
    <row r="241" spans="1:41" ht="19.5" customHeight="1">
      <c r="A241" s="287">
        <v>121</v>
      </c>
      <c r="B241" s="287"/>
      <c r="C241" s="288" t="str">
        <f>IF(VLOOKUP(A241,入力画面!$A$22:$J$201,2,0)=0,"",VLOOKUP(A241,入力画面!$A$22:$J$201,2,0))</f>
        <v/>
      </c>
      <c r="D241" s="289"/>
      <c r="E241" s="289"/>
      <c r="F241" s="289"/>
      <c r="G241" s="289"/>
      <c r="H241" s="289"/>
      <c r="I241" s="290"/>
      <c r="J241" s="287" t="str">
        <f t="shared" ref="J241:J270" si="20">IF(VLOOKUP(A241,buin,3,0)=0,"",VLOOKUP(A241,buin,3,0))</f>
        <v/>
      </c>
      <c r="K241" s="287"/>
      <c r="L241" s="287"/>
      <c r="M241" s="291" t="str">
        <f t="shared" ref="M241:M270" si="21">IF(VLOOKUP(A241,buin,7,0)=0,"",VLOOKUP(A241,buin,7,0))</f>
        <v/>
      </c>
      <c r="N241" s="292"/>
      <c r="O241" s="292"/>
      <c r="P241" s="292"/>
      <c r="Q241" s="292"/>
      <c r="R241" s="292"/>
      <c r="S241" s="293"/>
      <c r="T241" s="294" t="str">
        <f t="shared" ref="T241:T270" si="22">IF(VLOOKUP(A241,buin,6,0)=0,"",VLOOKUP(A241,buin,6,0))</f>
        <v/>
      </c>
      <c r="U241" s="294"/>
      <c r="V241" s="294"/>
      <c r="W241" s="294"/>
      <c r="X241" s="294"/>
      <c r="Y241" s="282" t="str">
        <f t="shared" ref="Y241:Y270" si="23">IF(VLOOKUP(A241,buin,4,0)=0,"",VLOOKUP(A241,buin,4,0))</f>
        <v/>
      </c>
      <c r="Z241" s="283"/>
      <c r="AA241" s="283"/>
      <c r="AB241" s="283"/>
      <c r="AC241" s="283"/>
      <c r="AD241" s="295"/>
      <c r="AE241" s="280" t="str">
        <f t="shared" ref="AE241:AE270" si="24">IF(VLOOKUP(A241,buin,4,0)=0,"",IF(AND((VLOOKUP(A241,buin,10,0)="選手"),(VLOOKUP(A241,buin,11,0)="女")),"女子部員",IF((VLOOKUP(A241,buin,10,0)="マネージャー"),"マネージャー","")))</f>
        <v/>
      </c>
      <c r="AF241" s="281"/>
      <c r="AG241" s="281"/>
      <c r="AH241" s="281"/>
      <c r="AI241" s="281"/>
      <c r="AJ241" s="281"/>
      <c r="AK241" s="281"/>
      <c r="AL241" s="281"/>
      <c r="AM241" s="281"/>
      <c r="AN241" s="281"/>
      <c r="AO241" s="284"/>
    </row>
    <row r="242" spans="1:41" ht="19.5" customHeight="1">
      <c r="A242" s="287">
        <v>122</v>
      </c>
      <c r="B242" s="287"/>
      <c r="C242" s="288" t="str">
        <f>IF(VLOOKUP(A242,入力画面!$A$22:$J$201,2,0)=0,"",VLOOKUP(A242,入力画面!$A$22:$J$201,2,0))</f>
        <v/>
      </c>
      <c r="D242" s="289"/>
      <c r="E242" s="289"/>
      <c r="F242" s="289"/>
      <c r="G242" s="289"/>
      <c r="H242" s="289"/>
      <c r="I242" s="290"/>
      <c r="J242" s="287" t="str">
        <f t="shared" si="20"/>
        <v/>
      </c>
      <c r="K242" s="287"/>
      <c r="L242" s="287"/>
      <c r="M242" s="291" t="str">
        <f t="shared" si="21"/>
        <v/>
      </c>
      <c r="N242" s="292"/>
      <c r="O242" s="292"/>
      <c r="P242" s="292"/>
      <c r="Q242" s="292"/>
      <c r="R242" s="292"/>
      <c r="S242" s="293"/>
      <c r="T242" s="294" t="str">
        <f t="shared" si="22"/>
        <v/>
      </c>
      <c r="U242" s="294"/>
      <c r="V242" s="294"/>
      <c r="W242" s="294"/>
      <c r="X242" s="294"/>
      <c r="Y242" s="282" t="str">
        <f t="shared" si="23"/>
        <v/>
      </c>
      <c r="Z242" s="283"/>
      <c r="AA242" s="283"/>
      <c r="AB242" s="283"/>
      <c r="AC242" s="283"/>
      <c r="AD242" s="295"/>
      <c r="AE242" s="280" t="str">
        <f t="shared" si="24"/>
        <v/>
      </c>
      <c r="AF242" s="281"/>
      <c r="AG242" s="281"/>
      <c r="AH242" s="281"/>
      <c r="AI242" s="281"/>
      <c r="AJ242" s="281"/>
      <c r="AK242" s="281"/>
      <c r="AL242" s="281"/>
      <c r="AM242" s="281"/>
      <c r="AN242" s="281"/>
      <c r="AO242" s="284"/>
    </row>
    <row r="243" spans="1:41" ht="19.5" customHeight="1">
      <c r="A243" s="287">
        <v>123</v>
      </c>
      <c r="B243" s="287"/>
      <c r="C243" s="288" t="str">
        <f>IF(VLOOKUP(A243,入力画面!$A$22:$J$201,2,0)=0,"",VLOOKUP(A243,入力画面!$A$22:$J$201,2,0))</f>
        <v/>
      </c>
      <c r="D243" s="289"/>
      <c r="E243" s="289"/>
      <c r="F243" s="289"/>
      <c r="G243" s="289"/>
      <c r="H243" s="289"/>
      <c r="I243" s="290"/>
      <c r="J243" s="287" t="str">
        <f t="shared" si="20"/>
        <v/>
      </c>
      <c r="K243" s="287"/>
      <c r="L243" s="287"/>
      <c r="M243" s="291" t="str">
        <f t="shared" si="21"/>
        <v/>
      </c>
      <c r="N243" s="292"/>
      <c r="O243" s="292"/>
      <c r="P243" s="292"/>
      <c r="Q243" s="292"/>
      <c r="R243" s="292"/>
      <c r="S243" s="293"/>
      <c r="T243" s="294" t="str">
        <f t="shared" si="22"/>
        <v/>
      </c>
      <c r="U243" s="294"/>
      <c r="V243" s="294"/>
      <c r="W243" s="294"/>
      <c r="X243" s="294"/>
      <c r="Y243" s="282" t="str">
        <f t="shared" si="23"/>
        <v/>
      </c>
      <c r="Z243" s="283"/>
      <c r="AA243" s="283"/>
      <c r="AB243" s="283"/>
      <c r="AC243" s="283"/>
      <c r="AD243" s="295"/>
      <c r="AE243" s="280" t="str">
        <f t="shared" si="24"/>
        <v/>
      </c>
      <c r="AF243" s="281"/>
      <c r="AG243" s="281"/>
      <c r="AH243" s="281"/>
      <c r="AI243" s="281"/>
      <c r="AJ243" s="281"/>
      <c r="AK243" s="281"/>
      <c r="AL243" s="281"/>
      <c r="AM243" s="281"/>
      <c r="AN243" s="281"/>
      <c r="AO243" s="284"/>
    </row>
    <row r="244" spans="1:41" ht="19.5" customHeight="1">
      <c r="A244" s="287">
        <v>124</v>
      </c>
      <c r="B244" s="287"/>
      <c r="C244" s="288" t="str">
        <f>IF(VLOOKUP(A244,入力画面!$A$22:$J$201,2,0)=0,"",VLOOKUP(A244,入力画面!$A$22:$J$201,2,0))</f>
        <v/>
      </c>
      <c r="D244" s="289"/>
      <c r="E244" s="289"/>
      <c r="F244" s="289"/>
      <c r="G244" s="289"/>
      <c r="H244" s="289"/>
      <c r="I244" s="290"/>
      <c r="J244" s="287" t="str">
        <f t="shared" si="20"/>
        <v/>
      </c>
      <c r="K244" s="287"/>
      <c r="L244" s="287"/>
      <c r="M244" s="291" t="str">
        <f t="shared" si="21"/>
        <v/>
      </c>
      <c r="N244" s="292"/>
      <c r="O244" s="292"/>
      <c r="P244" s="292"/>
      <c r="Q244" s="292"/>
      <c r="R244" s="292"/>
      <c r="S244" s="293"/>
      <c r="T244" s="294" t="str">
        <f t="shared" si="22"/>
        <v/>
      </c>
      <c r="U244" s="294"/>
      <c r="V244" s="294"/>
      <c r="W244" s="294"/>
      <c r="X244" s="294"/>
      <c r="Y244" s="282" t="str">
        <f t="shared" si="23"/>
        <v/>
      </c>
      <c r="Z244" s="283"/>
      <c r="AA244" s="283"/>
      <c r="AB244" s="283"/>
      <c r="AC244" s="283"/>
      <c r="AD244" s="295"/>
      <c r="AE244" s="280" t="str">
        <f t="shared" si="24"/>
        <v/>
      </c>
      <c r="AF244" s="281"/>
      <c r="AG244" s="281"/>
      <c r="AH244" s="281"/>
      <c r="AI244" s="281"/>
      <c r="AJ244" s="281"/>
      <c r="AK244" s="281"/>
      <c r="AL244" s="281"/>
      <c r="AM244" s="281"/>
      <c r="AN244" s="281"/>
      <c r="AO244" s="284"/>
    </row>
    <row r="245" spans="1:41" ht="19.5" customHeight="1">
      <c r="A245" s="287">
        <v>125</v>
      </c>
      <c r="B245" s="287"/>
      <c r="C245" s="288" t="str">
        <f>IF(VLOOKUP(A245,入力画面!$A$22:$J$201,2,0)=0,"",VLOOKUP(A245,入力画面!$A$22:$J$201,2,0))</f>
        <v/>
      </c>
      <c r="D245" s="289"/>
      <c r="E245" s="289"/>
      <c r="F245" s="289"/>
      <c r="G245" s="289"/>
      <c r="H245" s="289"/>
      <c r="I245" s="290"/>
      <c r="J245" s="287" t="str">
        <f t="shared" si="20"/>
        <v/>
      </c>
      <c r="K245" s="287"/>
      <c r="L245" s="287"/>
      <c r="M245" s="291" t="str">
        <f t="shared" si="21"/>
        <v/>
      </c>
      <c r="N245" s="292"/>
      <c r="O245" s="292"/>
      <c r="P245" s="292"/>
      <c r="Q245" s="292"/>
      <c r="R245" s="292"/>
      <c r="S245" s="293"/>
      <c r="T245" s="294" t="str">
        <f t="shared" si="22"/>
        <v/>
      </c>
      <c r="U245" s="294"/>
      <c r="V245" s="294"/>
      <c r="W245" s="294"/>
      <c r="X245" s="294"/>
      <c r="Y245" s="282" t="str">
        <f t="shared" si="23"/>
        <v/>
      </c>
      <c r="Z245" s="283"/>
      <c r="AA245" s="283"/>
      <c r="AB245" s="283"/>
      <c r="AC245" s="283"/>
      <c r="AD245" s="295"/>
      <c r="AE245" s="280" t="str">
        <f t="shared" si="24"/>
        <v/>
      </c>
      <c r="AF245" s="281"/>
      <c r="AG245" s="281"/>
      <c r="AH245" s="281"/>
      <c r="AI245" s="281"/>
      <c r="AJ245" s="281"/>
      <c r="AK245" s="281"/>
      <c r="AL245" s="281"/>
      <c r="AM245" s="281"/>
      <c r="AN245" s="281"/>
      <c r="AO245" s="284"/>
    </row>
    <row r="246" spans="1:41" ht="19.5" customHeight="1">
      <c r="A246" s="287">
        <v>126</v>
      </c>
      <c r="B246" s="287"/>
      <c r="C246" s="288" t="str">
        <f>IF(VLOOKUP(A246,入力画面!$A$22:$J$201,2,0)=0,"",VLOOKUP(A246,入力画面!$A$22:$J$201,2,0))</f>
        <v/>
      </c>
      <c r="D246" s="289"/>
      <c r="E246" s="289"/>
      <c r="F246" s="289"/>
      <c r="G246" s="289"/>
      <c r="H246" s="289"/>
      <c r="I246" s="290"/>
      <c r="J246" s="287" t="str">
        <f t="shared" si="20"/>
        <v/>
      </c>
      <c r="K246" s="287"/>
      <c r="L246" s="287"/>
      <c r="M246" s="291" t="str">
        <f t="shared" si="21"/>
        <v/>
      </c>
      <c r="N246" s="292"/>
      <c r="O246" s="292"/>
      <c r="P246" s="292"/>
      <c r="Q246" s="292"/>
      <c r="R246" s="292"/>
      <c r="S246" s="293"/>
      <c r="T246" s="294" t="str">
        <f t="shared" si="22"/>
        <v/>
      </c>
      <c r="U246" s="294"/>
      <c r="V246" s="294"/>
      <c r="W246" s="294"/>
      <c r="X246" s="294"/>
      <c r="Y246" s="282" t="str">
        <f t="shared" si="23"/>
        <v/>
      </c>
      <c r="Z246" s="283"/>
      <c r="AA246" s="283"/>
      <c r="AB246" s="283"/>
      <c r="AC246" s="283"/>
      <c r="AD246" s="295"/>
      <c r="AE246" s="280" t="str">
        <f t="shared" si="24"/>
        <v/>
      </c>
      <c r="AF246" s="281"/>
      <c r="AG246" s="281"/>
      <c r="AH246" s="281"/>
      <c r="AI246" s="281"/>
      <c r="AJ246" s="281"/>
      <c r="AK246" s="281"/>
      <c r="AL246" s="281"/>
      <c r="AM246" s="281"/>
      <c r="AN246" s="281"/>
      <c r="AO246" s="284"/>
    </row>
    <row r="247" spans="1:41" ht="19.5" customHeight="1">
      <c r="A247" s="287">
        <v>127</v>
      </c>
      <c r="B247" s="287"/>
      <c r="C247" s="288" t="str">
        <f>IF(VLOOKUP(A247,入力画面!$A$22:$J$201,2,0)=0,"",VLOOKUP(A247,入力画面!$A$22:$J$201,2,0))</f>
        <v/>
      </c>
      <c r="D247" s="289"/>
      <c r="E247" s="289"/>
      <c r="F247" s="289"/>
      <c r="G247" s="289"/>
      <c r="H247" s="289"/>
      <c r="I247" s="290"/>
      <c r="J247" s="287" t="str">
        <f t="shared" si="20"/>
        <v/>
      </c>
      <c r="K247" s="287"/>
      <c r="L247" s="287"/>
      <c r="M247" s="291" t="str">
        <f t="shared" si="21"/>
        <v/>
      </c>
      <c r="N247" s="292"/>
      <c r="O247" s="292"/>
      <c r="P247" s="292"/>
      <c r="Q247" s="292"/>
      <c r="R247" s="292"/>
      <c r="S247" s="293"/>
      <c r="T247" s="294" t="str">
        <f t="shared" si="22"/>
        <v/>
      </c>
      <c r="U247" s="294"/>
      <c r="V247" s="294"/>
      <c r="W247" s="294"/>
      <c r="X247" s="294"/>
      <c r="Y247" s="282" t="str">
        <f t="shared" si="23"/>
        <v/>
      </c>
      <c r="Z247" s="283"/>
      <c r="AA247" s="283"/>
      <c r="AB247" s="283"/>
      <c r="AC247" s="283"/>
      <c r="AD247" s="295"/>
      <c r="AE247" s="280" t="str">
        <f t="shared" si="24"/>
        <v/>
      </c>
      <c r="AF247" s="281"/>
      <c r="AG247" s="281"/>
      <c r="AH247" s="281"/>
      <c r="AI247" s="281"/>
      <c r="AJ247" s="281"/>
      <c r="AK247" s="281"/>
      <c r="AL247" s="281"/>
      <c r="AM247" s="281"/>
      <c r="AN247" s="281"/>
      <c r="AO247" s="284"/>
    </row>
    <row r="248" spans="1:41" ht="19.5" customHeight="1">
      <c r="A248" s="287">
        <v>128</v>
      </c>
      <c r="B248" s="287"/>
      <c r="C248" s="288" t="str">
        <f>IF(VLOOKUP(A248,入力画面!$A$22:$J$201,2,0)=0,"",VLOOKUP(A248,入力画面!$A$22:$J$201,2,0))</f>
        <v/>
      </c>
      <c r="D248" s="289"/>
      <c r="E248" s="289"/>
      <c r="F248" s="289"/>
      <c r="G248" s="289"/>
      <c r="H248" s="289"/>
      <c r="I248" s="290"/>
      <c r="J248" s="287" t="str">
        <f t="shared" si="20"/>
        <v/>
      </c>
      <c r="K248" s="287"/>
      <c r="L248" s="287"/>
      <c r="M248" s="291" t="str">
        <f t="shared" si="21"/>
        <v/>
      </c>
      <c r="N248" s="292"/>
      <c r="O248" s="292"/>
      <c r="P248" s="292"/>
      <c r="Q248" s="292"/>
      <c r="R248" s="292"/>
      <c r="S248" s="293"/>
      <c r="T248" s="294" t="str">
        <f t="shared" si="22"/>
        <v/>
      </c>
      <c r="U248" s="294"/>
      <c r="V248" s="294"/>
      <c r="W248" s="294"/>
      <c r="X248" s="294"/>
      <c r="Y248" s="282" t="str">
        <f t="shared" si="23"/>
        <v/>
      </c>
      <c r="Z248" s="283"/>
      <c r="AA248" s="283"/>
      <c r="AB248" s="283"/>
      <c r="AC248" s="283"/>
      <c r="AD248" s="295"/>
      <c r="AE248" s="280" t="str">
        <f t="shared" si="24"/>
        <v/>
      </c>
      <c r="AF248" s="281"/>
      <c r="AG248" s="281"/>
      <c r="AH248" s="281"/>
      <c r="AI248" s="281"/>
      <c r="AJ248" s="281"/>
      <c r="AK248" s="281"/>
      <c r="AL248" s="281"/>
      <c r="AM248" s="281"/>
      <c r="AN248" s="281"/>
      <c r="AO248" s="284"/>
    </row>
    <row r="249" spans="1:41" ht="19.5" customHeight="1">
      <c r="A249" s="287">
        <v>129</v>
      </c>
      <c r="B249" s="287"/>
      <c r="C249" s="288" t="str">
        <f>IF(VLOOKUP(A249,入力画面!$A$22:$J$201,2,0)=0,"",VLOOKUP(A249,入力画面!$A$22:$J$201,2,0))</f>
        <v/>
      </c>
      <c r="D249" s="289"/>
      <c r="E249" s="289"/>
      <c r="F249" s="289"/>
      <c r="G249" s="289"/>
      <c r="H249" s="289"/>
      <c r="I249" s="290"/>
      <c r="J249" s="287" t="str">
        <f t="shared" si="20"/>
        <v/>
      </c>
      <c r="K249" s="287"/>
      <c r="L249" s="287"/>
      <c r="M249" s="291" t="str">
        <f t="shared" si="21"/>
        <v/>
      </c>
      <c r="N249" s="292"/>
      <c r="O249" s="292"/>
      <c r="P249" s="292"/>
      <c r="Q249" s="292"/>
      <c r="R249" s="292"/>
      <c r="S249" s="293"/>
      <c r="T249" s="294" t="str">
        <f t="shared" si="22"/>
        <v/>
      </c>
      <c r="U249" s="294"/>
      <c r="V249" s="294"/>
      <c r="W249" s="294"/>
      <c r="X249" s="294"/>
      <c r="Y249" s="282" t="str">
        <f t="shared" si="23"/>
        <v/>
      </c>
      <c r="Z249" s="283"/>
      <c r="AA249" s="283"/>
      <c r="AB249" s="283"/>
      <c r="AC249" s="283"/>
      <c r="AD249" s="295"/>
      <c r="AE249" s="280" t="str">
        <f t="shared" si="24"/>
        <v/>
      </c>
      <c r="AF249" s="281"/>
      <c r="AG249" s="281"/>
      <c r="AH249" s="281"/>
      <c r="AI249" s="281"/>
      <c r="AJ249" s="281"/>
      <c r="AK249" s="281"/>
      <c r="AL249" s="281"/>
      <c r="AM249" s="281"/>
      <c r="AN249" s="281"/>
      <c r="AO249" s="284"/>
    </row>
    <row r="250" spans="1:41" ht="19.5" customHeight="1">
      <c r="A250" s="287">
        <v>130</v>
      </c>
      <c r="B250" s="287"/>
      <c r="C250" s="288" t="str">
        <f>IF(VLOOKUP(A250,入力画面!$A$22:$J$201,2,0)=0,"",VLOOKUP(A250,入力画面!$A$22:$J$201,2,0))</f>
        <v/>
      </c>
      <c r="D250" s="289"/>
      <c r="E250" s="289"/>
      <c r="F250" s="289"/>
      <c r="G250" s="289"/>
      <c r="H250" s="289"/>
      <c r="I250" s="290"/>
      <c r="J250" s="287" t="str">
        <f t="shared" si="20"/>
        <v/>
      </c>
      <c r="K250" s="287"/>
      <c r="L250" s="287"/>
      <c r="M250" s="291" t="str">
        <f t="shared" si="21"/>
        <v/>
      </c>
      <c r="N250" s="292"/>
      <c r="O250" s="292"/>
      <c r="P250" s="292"/>
      <c r="Q250" s="292"/>
      <c r="R250" s="292"/>
      <c r="S250" s="293"/>
      <c r="T250" s="294" t="str">
        <f t="shared" si="22"/>
        <v/>
      </c>
      <c r="U250" s="294"/>
      <c r="V250" s="294"/>
      <c r="W250" s="294"/>
      <c r="X250" s="294"/>
      <c r="Y250" s="282" t="str">
        <f t="shared" si="23"/>
        <v/>
      </c>
      <c r="Z250" s="283"/>
      <c r="AA250" s="283"/>
      <c r="AB250" s="283"/>
      <c r="AC250" s="283"/>
      <c r="AD250" s="295"/>
      <c r="AE250" s="280" t="str">
        <f t="shared" si="24"/>
        <v/>
      </c>
      <c r="AF250" s="281"/>
      <c r="AG250" s="281"/>
      <c r="AH250" s="281"/>
      <c r="AI250" s="281"/>
      <c r="AJ250" s="281"/>
      <c r="AK250" s="281"/>
      <c r="AL250" s="281"/>
      <c r="AM250" s="281"/>
      <c r="AN250" s="281"/>
      <c r="AO250" s="284"/>
    </row>
    <row r="251" spans="1:41" ht="19.5" customHeight="1">
      <c r="A251" s="287">
        <v>131</v>
      </c>
      <c r="B251" s="287"/>
      <c r="C251" s="288" t="str">
        <f>IF(VLOOKUP(A251,入力画面!$A$22:$J$201,2,0)=0,"",VLOOKUP(A251,入力画面!$A$22:$J$201,2,0))</f>
        <v/>
      </c>
      <c r="D251" s="289"/>
      <c r="E251" s="289"/>
      <c r="F251" s="289"/>
      <c r="G251" s="289"/>
      <c r="H251" s="289"/>
      <c r="I251" s="290"/>
      <c r="J251" s="287" t="str">
        <f t="shared" si="20"/>
        <v/>
      </c>
      <c r="K251" s="287"/>
      <c r="L251" s="287"/>
      <c r="M251" s="291" t="str">
        <f t="shared" si="21"/>
        <v/>
      </c>
      <c r="N251" s="292"/>
      <c r="O251" s="292"/>
      <c r="P251" s="292"/>
      <c r="Q251" s="292"/>
      <c r="R251" s="292"/>
      <c r="S251" s="293"/>
      <c r="T251" s="294" t="str">
        <f t="shared" si="22"/>
        <v/>
      </c>
      <c r="U251" s="294"/>
      <c r="V251" s="294"/>
      <c r="W251" s="294"/>
      <c r="X251" s="294"/>
      <c r="Y251" s="282" t="str">
        <f t="shared" si="23"/>
        <v/>
      </c>
      <c r="Z251" s="283"/>
      <c r="AA251" s="283"/>
      <c r="AB251" s="283"/>
      <c r="AC251" s="283"/>
      <c r="AD251" s="295"/>
      <c r="AE251" s="280" t="str">
        <f t="shared" si="24"/>
        <v/>
      </c>
      <c r="AF251" s="281"/>
      <c r="AG251" s="281"/>
      <c r="AH251" s="281"/>
      <c r="AI251" s="281"/>
      <c r="AJ251" s="281"/>
      <c r="AK251" s="281"/>
      <c r="AL251" s="281"/>
      <c r="AM251" s="281"/>
      <c r="AN251" s="281"/>
      <c r="AO251" s="284"/>
    </row>
    <row r="252" spans="1:41" ht="19.5" customHeight="1">
      <c r="A252" s="287">
        <v>132</v>
      </c>
      <c r="B252" s="287"/>
      <c r="C252" s="288" t="str">
        <f>IF(VLOOKUP(A252,入力画面!$A$22:$J$201,2,0)=0,"",VLOOKUP(A252,入力画面!$A$22:$J$201,2,0))</f>
        <v/>
      </c>
      <c r="D252" s="289"/>
      <c r="E252" s="289"/>
      <c r="F252" s="289"/>
      <c r="G252" s="289"/>
      <c r="H252" s="289"/>
      <c r="I252" s="290"/>
      <c r="J252" s="287" t="str">
        <f t="shared" si="20"/>
        <v/>
      </c>
      <c r="K252" s="287"/>
      <c r="L252" s="287"/>
      <c r="M252" s="291" t="str">
        <f t="shared" si="21"/>
        <v/>
      </c>
      <c r="N252" s="292"/>
      <c r="O252" s="292"/>
      <c r="P252" s="292"/>
      <c r="Q252" s="292"/>
      <c r="R252" s="292"/>
      <c r="S252" s="293"/>
      <c r="T252" s="294" t="str">
        <f t="shared" si="22"/>
        <v/>
      </c>
      <c r="U252" s="294"/>
      <c r="V252" s="294"/>
      <c r="W252" s="294"/>
      <c r="X252" s="294"/>
      <c r="Y252" s="282" t="str">
        <f t="shared" si="23"/>
        <v/>
      </c>
      <c r="Z252" s="283"/>
      <c r="AA252" s="283"/>
      <c r="AB252" s="283"/>
      <c r="AC252" s="283"/>
      <c r="AD252" s="295"/>
      <c r="AE252" s="280" t="str">
        <f t="shared" si="24"/>
        <v/>
      </c>
      <c r="AF252" s="281"/>
      <c r="AG252" s="281"/>
      <c r="AH252" s="281"/>
      <c r="AI252" s="281"/>
      <c r="AJ252" s="281"/>
      <c r="AK252" s="281"/>
      <c r="AL252" s="281"/>
      <c r="AM252" s="281"/>
      <c r="AN252" s="281"/>
      <c r="AO252" s="284"/>
    </row>
    <row r="253" spans="1:41" ht="19.5" customHeight="1">
      <c r="A253" s="287">
        <v>133</v>
      </c>
      <c r="B253" s="287"/>
      <c r="C253" s="288" t="str">
        <f>IF(VLOOKUP(A253,入力画面!$A$22:$J$201,2,0)=0,"",VLOOKUP(A253,入力画面!$A$22:$J$201,2,0))</f>
        <v/>
      </c>
      <c r="D253" s="289"/>
      <c r="E253" s="289"/>
      <c r="F253" s="289"/>
      <c r="G253" s="289"/>
      <c r="H253" s="289"/>
      <c r="I253" s="290"/>
      <c r="J253" s="287" t="str">
        <f t="shared" si="20"/>
        <v/>
      </c>
      <c r="K253" s="287"/>
      <c r="L253" s="287"/>
      <c r="M253" s="291" t="str">
        <f t="shared" si="21"/>
        <v/>
      </c>
      <c r="N253" s="292"/>
      <c r="O253" s="292"/>
      <c r="P253" s="292"/>
      <c r="Q253" s="292"/>
      <c r="R253" s="292"/>
      <c r="S253" s="293"/>
      <c r="T253" s="294" t="str">
        <f t="shared" si="22"/>
        <v/>
      </c>
      <c r="U253" s="294"/>
      <c r="V253" s="294"/>
      <c r="W253" s="294"/>
      <c r="X253" s="294"/>
      <c r="Y253" s="282" t="str">
        <f t="shared" si="23"/>
        <v/>
      </c>
      <c r="Z253" s="283"/>
      <c r="AA253" s="283"/>
      <c r="AB253" s="283"/>
      <c r="AC253" s="283"/>
      <c r="AD253" s="295"/>
      <c r="AE253" s="280" t="str">
        <f t="shared" si="24"/>
        <v/>
      </c>
      <c r="AF253" s="281"/>
      <c r="AG253" s="281"/>
      <c r="AH253" s="281"/>
      <c r="AI253" s="281"/>
      <c r="AJ253" s="281"/>
      <c r="AK253" s="281"/>
      <c r="AL253" s="281"/>
      <c r="AM253" s="281"/>
      <c r="AN253" s="281"/>
      <c r="AO253" s="284"/>
    </row>
    <row r="254" spans="1:41" ht="19.5" customHeight="1">
      <c r="A254" s="287">
        <v>134</v>
      </c>
      <c r="B254" s="287"/>
      <c r="C254" s="288" t="str">
        <f>IF(VLOOKUP(A254,入力画面!$A$22:$J$201,2,0)=0,"",VLOOKUP(A254,入力画面!$A$22:$J$201,2,0))</f>
        <v/>
      </c>
      <c r="D254" s="289"/>
      <c r="E254" s="289"/>
      <c r="F254" s="289"/>
      <c r="G254" s="289"/>
      <c r="H254" s="289"/>
      <c r="I254" s="290"/>
      <c r="J254" s="287" t="str">
        <f t="shared" si="20"/>
        <v/>
      </c>
      <c r="K254" s="287"/>
      <c r="L254" s="287"/>
      <c r="M254" s="291" t="str">
        <f t="shared" si="21"/>
        <v/>
      </c>
      <c r="N254" s="292"/>
      <c r="O254" s="292"/>
      <c r="P254" s="292"/>
      <c r="Q254" s="292"/>
      <c r="R254" s="292"/>
      <c r="S254" s="293"/>
      <c r="T254" s="294" t="str">
        <f t="shared" si="22"/>
        <v/>
      </c>
      <c r="U254" s="294"/>
      <c r="V254" s="294"/>
      <c r="W254" s="294"/>
      <c r="X254" s="294"/>
      <c r="Y254" s="282" t="str">
        <f t="shared" si="23"/>
        <v/>
      </c>
      <c r="Z254" s="283"/>
      <c r="AA254" s="283"/>
      <c r="AB254" s="283"/>
      <c r="AC254" s="283"/>
      <c r="AD254" s="295"/>
      <c r="AE254" s="280" t="str">
        <f t="shared" si="24"/>
        <v/>
      </c>
      <c r="AF254" s="281"/>
      <c r="AG254" s="281"/>
      <c r="AH254" s="281"/>
      <c r="AI254" s="281"/>
      <c r="AJ254" s="281"/>
      <c r="AK254" s="281"/>
      <c r="AL254" s="281"/>
      <c r="AM254" s="281"/>
      <c r="AN254" s="281"/>
      <c r="AO254" s="284"/>
    </row>
    <row r="255" spans="1:41" ht="19.5" customHeight="1">
      <c r="A255" s="287">
        <v>135</v>
      </c>
      <c r="B255" s="287"/>
      <c r="C255" s="288" t="str">
        <f>IF(VLOOKUP(A255,入力画面!$A$22:$J$201,2,0)=0,"",VLOOKUP(A255,入力画面!$A$22:$J$201,2,0))</f>
        <v/>
      </c>
      <c r="D255" s="289"/>
      <c r="E255" s="289"/>
      <c r="F255" s="289"/>
      <c r="G255" s="289"/>
      <c r="H255" s="289"/>
      <c r="I255" s="290"/>
      <c r="J255" s="287" t="str">
        <f t="shared" si="20"/>
        <v/>
      </c>
      <c r="K255" s="287"/>
      <c r="L255" s="287"/>
      <c r="M255" s="291" t="str">
        <f t="shared" si="21"/>
        <v/>
      </c>
      <c r="N255" s="292"/>
      <c r="O255" s="292"/>
      <c r="P255" s="292"/>
      <c r="Q255" s="292"/>
      <c r="R255" s="292"/>
      <c r="S255" s="293"/>
      <c r="T255" s="294" t="str">
        <f t="shared" si="22"/>
        <v/>
      </c>
      <c r="U255" s="294"/>
      <c r="V255" s="294"/>
      <c r="W255" s="294"/>
      <c r="X255" s="294"/>
      <c r="Y255" s="282" t="str">
        <f t="shared" si="23"/>
        <v/>
      </c>
      <c r="Z255" s="283"/>
      <c r="AA255" s="283"/>
      <c r="AB255" s="283"/>
      <c r="AC255" s="283"/>
      <c r="AD255" s="295"/>
      <c r="AE255" s="280" t="str">
        <f t="shared" si="24"/>
        <v/>
      </c>
      <c r="AF255" s="281"/>
      <c r="AG255" s="281"/>
      <c r="AH255" s="281"/>
      <c r="AI255" s="281"/>
      <c r="AJ255" s="281"/>
      <c r="AK255" s="281"/>
      <c r="AL255" s="281"/>
      <c r="AM255" s="281"/>
      <c r="AN255" s="281"/>
      <c r="AO255" s="284"/>
    </row>
    <row r="256" spans="1:41" ht="19.5" customHeight="1">
      <c r="A256" s="287">
        <v>136</v>
      </c>
      <c r="B256" s="287"/>
      <c r="C256" s="288" t="str">
        <f>IF(VLOOKUP(A256,入力画面!$A$22:$J$201,2,0)=0,"",VLOOKUP(A256,入力画面!$A$22:$J$201,2,0))</f>
        <v/>
      </c>
      <c r="D256" s="289"/>
      <c r="E256" s="289"/>
      <c r="F256" s="289"/>
      <c r="G256" s="289"/>
      <c r="H256" s="289"/>
      <c r="I256" s="290"/>
      <c r="J256" s="287" t="str">
        <f t="shared" si="20"/>
        <v/>
      </c>
      <c r="K256" s="287"/>
      <c r="L256" s="287"/>
      <c r="M256" s="291" t="str">
        <f t="shared" si="21"/>
        <v/>
      </c>
      <c r="N256" s="292"/>
      <c r="O256" s="292"/>
      <c r="P256" s="292"/>
      <c r="Q256" s="292"/>
      <c r="R256" s="292"/>
      <c r="S256" s="293"/>
      <c r="T256" s="294" t="str">
        <f t="shared" si="22"/>
        <v/>
      </c>
      <c r="U256" s="294"/>
      <c r="V256" s="294"/>
      <c r="W256" s="294"/>
      <c r="X256" s="294"/>
      <c r="Y256" s="282" t="str">
        <f t="shared" si="23"/>
        <v/>
      </c>
      <c r="Z256" s="283"/>
      <c r="AA256" s="283"/>
      <c r="AB256" s="283"/>
      <c r="AC256" s="283"/>
      <c r="AD256" s="295"/>
      <c r="AE256" s="280" t="str">
        <f t="shared" si="24"/>
        <v/>
      </c>
      <c r="AF256" s="281"/>
      <c r="AG256" s="281"/>
      <c r="AH256" s="281"/>
      <c r="AI256" s="281"/>
      <c r="AJ256" s="281"/>
      <c r="AK256" s="281"/>
      <c r="AL256" s="281"/>
      <c r="AM256" s="281"/>
      <c r="AN256" s="281"/>
      <c r="AO256" s="284"/>
    </row>
    <row r="257" spans="1:41" ht="19.5" customHeight="1">
      <c r="A257" s="287">
        <v>137</v>
      </c>
      <c r="B257" s="287"/>
      <c r="C257" s="288" t="str">
        <f>IF(VLOOKUP(A257,入力画面!$A$22:$J$201,2,0)=0,"",VLOOKUP(A257,入力画面!$A$22:$J$201,2,0))</f>
        <v/>
      </c>
      <c r="D257" s="289"/>
      <c r="E257" s="289"/>
      <c r="F257" s="289"/>
      <c r="G257" s="289"/>
      <c r="H257" s="289"/>
      <c r="I257" s="290"/>
      <c r="J257" s="287" t="str">
        <f t="shared" si="20"/>
        <v/>
      </c>
      <c r="K257" s="287"/>
      <c r="L257" s="287"/>
      <c r="M257" s="291" t="str">
        <f t="shared" si="21"/>
        <v/>
      </c>
      <c r="N257" s="292"/>
      <c r="O257" s="292"/>
      <c r="P257" s="292"/>
      <c r="Q257" s="292"/>
      <c r="R257" s="292"/>
      <c r="S257" s="293"/>
      <c r="T257" s="294" t="str">
        <f t="shared" si="22"/>
        <v/>
      </c>
      <c r="U257" s="294"/>
      <c r="V257" s="294"/>
      <c r="W257" s="294"/>
      <c r="X257" s="294"/>
      <c r="Y257" s="282" t="str">
        <f t="shared" si="23"/>
        <v/>
      </c>
      <c r="Z257" s="283"/>
      <c r="AA257" s="283"/>
      <c r="AB257" s="283"/>
      <c r="AC257" s="283"/>
      <c r="AD257" s="295"/>
      <c r="AE257" s="280" t="str">
        <f t="shared" si="24"/>
        <v/>
      </c>
      <c r="AF257" s="281"/>
      <c r="AG257" s="281"/>
      <c r="AH257" s="281"/>
      <c r="AI257" s="281"/>
      <c r="AJ257" s="281"/>
      <c r="AK257" s="281"/>
      <c r="AL257" s="281"/>
      <c r="AM257" s="281"/>
      <c r="AN257" s="281"/>
      <c r="AO257" s="284"/>
    </row>
    <row r="258" spans="1:41" ht="19.5" customHeight="1">
      <c r="A258" s="287">
        <v>138</v>
      </c>
      <c r="B258" s="287"/>
      <c r="C258" s="288" t="str">
        <f>IF(VLOOKUP(A258,入力画面!$A$22:$J$201,2,0)=0,"",VLOOKUP(A258,入力画面!$A$22:$J$201,2,0))</f>
        <v/>
      </c>
      <c r="D258" s="289"/>
      <c r="E258" s="289"/>
      <c r="F258" s="289"/>
      <c r="G258" s="289"/>
      <c r="H258" s="289"/>
      <c r="I258" s="290"/>
      <c r="J258" s="287" t="str">
        <f t="shared" si="20"/>
        <v/>
      </c>
      <c r="K258" s="287"/>
      <c r="L258" s="287"/>
      <c r="M258" s="291" t="str">
        <f t="shared" si="21"/>
        <v/>
      </c>
      <c r="N258" s="292"/>
      <c r="O258" s="292"/>
      <c r="P258" s="292"/>
      <c r="Q258" s="292"/>
      <c r="R258" s="292"/>
      <c r="S258" s="293"/>
      <c r="T258" s="294" t="str">
        <f t="shared" si="22"/>
        <v/>
      </c>
      <c r="U258" s="294"/>
      <c r="V258" s="294"/>
      <c r="W258" s="294"/>
      <c r="X258" s="294"/>
      <c r="Y258" s="282" t="str">
        <f t="shared" si="23"/>
        <v/>
      </c>
      <c r="Z258" s="283"/>
      <c r="AA258" s="283"/>
      <c r="AB258" s="283"/>
      <c r="AC258" s="283"/>
      <c r="AD258" s="295"/>
      <c r="AE258" s="280" t="str">
        <f t="shared" si="24"/>
        <v/>
      </c>
      <c r="AF258" s="281"/>
      <c r="AG258" s="281"/>
      <c r="AH258" s="281"/>
      <c r="AI258" s="281"/>
      <c r="AJ258" s="281"/>
      <c r="AK258" s="281"/>
      <c r="AL258" s="281"/>
      <c r="AM258" s="281"/>
      <c r="AN258" s="281"/>
      <c r="AO258" s="284"/>
    </row>
    <row r="259" spans="1:41" ht="19.5" customHeight="1">
      <c r="A259" s="287">
        <v>139</v>
      </c>
      <c r="B259" s="287"/>
      <c r="C259" s="288" t="str">
        <f>IF(VLOOKUP(A259,入力画面!$A$22:$J$201,2,0)=0,"",VLOOKUP(A259,入力画面!$A$22:$J$201,2,0))</f>
        <v/>
      </c>
      <c r="D259" s="289"/>
      <c r="E259" s="289"/>
      <c r="F259" s="289"/>
      <c r="G259" s="289"/>
      <c r="H259" s="289"/>
      <c r="I259" s="290"/>
      <c r="J259" s="287" t="str">
        <f t="shared" si="20"/>
        <v/>
      </c>
      <c r="K259" s="287"/>
      <c r="L259" s="287"/>
      <c r="M259" s="291" t="str">
        <f t="shared" si="21"/>
        <v/>
      </c>
      <c r="N259" s="292"/>
      <c r="O259" s="292"/>
      <c r="P259" s="292"/>
      <c r="Q259" s="292"/>
      <c r="R259" s="292"/>
      <c r="S259" s="293"/>
      <c r="T259" s="294" t="str">
        <f t="shared" si="22"/>
        <v/>
      </c>
      <c r="U259" s="294"/>
      <c r="V259" s="294"/>
      <c r="W259" s="294"/>
      <c r="X259" s="294"/>
      <c r="Y259" s="282" t="str">
        <f t="shared" si="23"/>
        <v/>
      </c>
      <c r="Z259" s="283"/>
      <c r="AA259" s="283"/>
      <c r="AB259" s="283"/>
      <c r="AC259" s="283"/>
      <c r="AD259" s="295"/>
      <c r="AE259" s="280" t="str">
        <f t="shared" si="24"/>
        <v/>
      </c>
      <c r="AF259" s="281"/>
      <c r="AG259" s="281"/>
      <c r="AH259" s="281"/>
      <c r="AI259" s="281"/>
      <c r="AJ259" s="281"/>
      <c r="AK259" s="281"/>
      <c r="AL259" s="281"/>
      <c r="AM259" s="281"/>
      <c r="AN259" s="281"/>
      <c r="AO259" s="284"/>
    </row>
    <row r="260" spans="1:41" ht="19.5" customHeight="1">
      <c r="A260" s="287">
        <v>140</v>
      </c>
      <c r="B260" s="287"/>
      <c r="C260" s="288" t="str">
        <f>IF(VLOOKUP(A260,入力画面!$A$22:$J$201,2,0)=0,"",VLOOKUP(A260,入力画面!$A$22:$J$201,2,0))</f>
        <v/>
      </c>
      <c r="D260" s="289"/>
      <c r="E260" s="289"/>
      <c r="F260" s="289"/>
      <c r="G260" s="289"/>
      <c r="H260" s="289"/>
      <c r="I260" s="290"/>
      <c r="J260" s="287" t="str">
        <f t="shared" si="20"/>
        <v/>
      </c>
      <c r="K260" s="287"/>
      <c r="L260" s="287"/>
      <c r="M260" s="291" t="str">
        <f t="shared" si="21"/>
        <v/>
      </c>
      <c r="N260" s="292"/>
      <c r="O260" s="292"/>
      <c r="P260" s="292"/>
      <c r="Q260" s="292"/>
      <c r="R260" s="292"/>
      <c r="S260" s="293"/>
      <c r="T260" s="294" t="str">
        <f t="shared" si="22"/>
        <v/>
      </c>
      <c r="U260" s="294"/>
      <c r="V260" s="294"/>
      <c r="W260" s="294"/>
      <c r="X260" s="294"/>
      <c r="Y260" s="282" t="str">
        <f t="shared" si="23"/>
        <v/>
      </c>
      <c r="Z260" s="283"/>
      <c r="AA260" s="283"/>
      <c r="AB260" s="283"/>
      <c r="AC260" s="283"/>
      <c r="AD260" s="295"/>
      <c r="AE260" s="280" t="str">
        <f t="shared" si="24"/>
        <v/>
      </c>
      <c r="AF260" s="281"/>
      <c r="AG260" s="281"/>
      <c r="AH260" s="281"/>
      <c r="AI260" s="281"/>
      <c r="AJ260" s="281"/>
      <c r="AK260" s="281"/>
      <c r="AL260" s="281"/>
      <c r="AM260" s="281"/>
      <c r="AN260" s="281"/>
      <c r="AO260" s="284"/>
    </row>
    <row r="261" spans="1:41" ht="19.5" customHeight="1">
      <c r="A261" s="287">
        <v>141</v>
      </c>
      <c r="B261" s="287"/>
      <c r="C261" s="288" t="str">
        <f>IF(VLOOKUP(A261,入力画面!$A$22:$J$201,2,0)=0,"",VLOOKUP(A261,入力画面!$A$22:$J$201,2,0))</f>
        <v/>
      </c>
      <c r="D261" s="289"/>
      <c r="E261" s="289"/>
      <c r="F261" s="289"/>
      <c r="G261" s="289"/>
      <c r="H261" s="289"/>
      <c r="I261" s="290"/>
      <c r="J261" s="287" t="str">
        <f t="shared" si="20"/>
        <v/>
      </c>
      <c r="K261" s="287"/>
      <c r="L261" s="287"/>
      <c r="M261" s="291" t="str">
        <f t="shared" si="21"/>
        <v/>
      </c>
      <c r="N261" s="292"/>
      <c r="O261" s="292"/>
      <c r="P261" s="292"/>
      <c r="Q261" s="292"/>
      <c r="R261" s="292"/>
      <c r="S261" s="293"/>
      <c r="T261" s="294" t="str">
        <f t="shared" si="22"/>
        <v/>
      </c>
      <c r="U261" s="294"/>
      <c r="V261" s="294"/>
      <c r="W261" s="294"/>
      <c r="X261" s="294"/>
      <c r="Y261" s="282" t="str">
        <f t="shared" si="23"/>
        <v/>
      </c>
      <c r="Z261" s="283"/>
      <c r="AA261" s="283"/>
      <c r="AB261" s="283"/>
      <c r="AC261" s="283"/>
      <c r="AD261" s="295"/>
      <c r="AE261" s="280" t="str">
        <f t="shared" si="24"/>
        <v/>
      </c>
      <c r="AF261" s="281"/>
      <c r="AG261" s="281"/>
      <c r="AH261" s="281"/>
      <c r="AI261" s="281"/>
      <c r="AJ261" s="281"/>
      <c r="AK261" s="281"/>
      <c r="AL261" s="281"/>
      <c r="AM261" s="281"/>
      <c r="AN261" s="281"/>
      <c r="AO261" s="284"/>
    </row>
    <row r="262" spans="1:41" ht="19.5" customHeight="1">
      <c r="A262" s="287">
        <v>142</v>
      </c>
      <c r="B262" s="287"/>
      <c r="C262" s="288" t="str">
        <f>IF(VLOOKUP(A262,入力画面!$A$22:$J$201,2,0)=0,"",VLOOKUP(A262,入力画面!$A$22:$J$201,2,0))</f>
        <v/>
      </c>
      <c r="D262" s="289"/>
      <c r="E262" s="289"/>
      <c r="F262" s="289"/>
      <c r="G262" s="289"/>
      <c r="H262" s="289"/>
      <c r="I262" s="290"/>
      <c r="J262" s="287" t="str">
        <f t="shared" si="20"/>
        <v/>
      </c>
      <c r="K262" s="287"/>
      <c r="L262" s="287"/>
      <c r="M262" s="291" t="str">
        <f t="shared" si="21"/>
        <v/>
      </c>
      <c r="N262" s="292"/>
      <c r="O262" s="292"/>
      <c r="P262" s="292"/>
      <c r="Q262" s="292"/>
      <c r="R262" s="292"/>
      <c r="S262" s="293"/>
      <c r="T262" s="294" t="str">
        <f t="shared" si="22"/>
        <v/>
      </c>
      <c r="U262" s="294"/>
      <c r="V262" s="294"/>
      <c r="W262" s="294"/>
      <c r="X262" s="294"/>
      <c r="Y262" s="282" t="str">
        <f t="shared" si="23"/>
        <v/>
      </c>
      <c r="Z262" s="283"/>
      <c r="AA262" s="283"/>
      <c r="AB262" s="283"/>
      <c r="AC262" s="283"/>
      <c r="AD262" s="295"/>
      <c r="AE262" s="280" t="str">
        <f t="shared" si="24"/>
        <v/>
      </c>
      <c r="AF262" s="281"/>
      <c r="AG262" s="281"/>
      <c r="AH262" s="281"/>
      <c r="AI262" s="281"/>
      <c r="AJ262" s="281"/>
      <c r="AK262" s="281"/>
      <c r="AL262" s="281"/>
      <c r="AM262" s="281"/>
      <c r="AN262" s="281"/>
      <c r="AO262" s="284"/>
    </row>
    <row r="263" spans="1:41" ht="19.5" customHeight="1">
      <c r="A263" s="287">
        <v>143</v>
      </c>
      <c r="B263" s="287"/>
      <c r="C263" s="288" t="str">
        <f>IF(VLOOKUP(A263,入力画面!$A$22:$J$201,2,0)=0,"",VLOOKUP(A263,入力画面!$A$22:$J$201,2,0))</f>
        <v/>
      </c>
      <c r="D263" s="289"/>
      <c r="E263" s="289"/>
      <c r="F263" s="289"/>
      <c r="G263" s="289"/>
      <c r="H263" s="289"/>
      <c r="I263" s="290"/>
      <c r="J263" s="287" t="str">
        <f t="shared" si="20"/>
        <v/>
      </c>
      <c r="K263" s="287"/>
      <c r="L263" s="287"/>
      <c r="M263" s="291" t="str">
        <f t="shared" si="21"/>
        <v/>
      </c>
      <c r="N263" s="292"/>
      <c r="O263" s="292"/>
      <c r="P263" s="292"/>
      <c r="Q263" s="292"/>
      <c r="R263" s="292"/>
      <c r="S263" s="293"/>
      <c r="T263" s="294" t="str">
        <f t="shared" si="22"/>
        <v/>
      </c>
      <c r="U263" s="294"/>
      <c r="V263" s="294"/>
      <c r="W263" s="294"/>
      <c r="X263" s="294"/>
      <c r="Y263" s="282" t="str">
        <f t="shared" si="23"/>
        <v/>
      </c>
      <c r="Z263" s="283"/>
      <c r="AA263" s="283"/>
      <c r="AB263" s="283"/>
      <c r="AC263" s="283"/>
      <c r="AD263" s="295"/>
      <c r="AE263" s="280" t="str">
        <f t="shared" si="24"/>
        <v/>
      </c>
      <c r="AF263" s="281"/>
      <c r="AG263" s="281"/>
      <c r="AH263" s="281"/>
      <c r="AI263" s="281"/>
      <c r="AJ263" s="281"/>
      <c r="AK263" s="281"/>
      <c r="AL263" s="281"/>
      <c r="AM263" s="281"/>
      <c r="AN263" s="281"/>
      <c r="AO263" s="284"/>
    </row>
    <row r="264" spans="1:41" ht="19.5" customHeight="1">
      <c r="A264" s="287">
        <v>144</v>
      </c>
      <c r="B264" s="287"/>
      <c r="C264" s="288" t="str">
        <f>IF(VLOOKUP(A264,入力画面!$A$22:$J$201,2,0)=0,"",VLOOKUP(A264,入力画面!$A$22:$J$201,2,0))</f>
        <v/>
      </c>
      <c r="D264" s="289"/>
      <c r="E264" s="289"/>
      <c r="F264" s="289"/>
      <c r="G264" s="289"/>
      <c r="H264" s="289"/>
      <c r="I264" s="290"/>
      <c r="J264" s="287" t="str">
        <f t="shared" si="20"/>
        <v/>
      </c>
      <c r="K264" s="287"/>
      <c r="L264" s="287"/>
      <c r="M264" s="291" t="str">
        <f t="shared" si="21"/>
        <v/>
      </c>
      <c r="N264" s="292"/>
      <c r="O264" s="292"/>
      <c r="P264" s="292"/>
      <c r="Q264" s="292"/>
      <c r="R264" s="292"/>
      <c r="S264" s="293"/>
      <c r="T264" s="294" t="str">
        <f t="shared" si="22"/>
        <v/>
      </c>
      <c r="U264" s="294"/>
      <c r="V264" s="294"/>
      <c r="W264" s="294"/>
      <c r="X264" s="294"/>
      <c r="Y264" s="282" t="str">
        <f t="shared" si="23"/>
        <v/>
      </c>
      <c r="Z264" s="283"/>
      <c r="AA264" s="283"/>
      <c r="AB264" s="283"/>
      <c r="AC264" s="283"/>
      <c r="AD264" s="295"/>
      <c r="AE264" s="280" t="str">
        <f t="shared" si="24"/>
        <v/>
      </c>
      <c r="AF264" s="281"/>
      <c r="AG264" s="281"/>
      <c r="AH264" s="281"/>
      <c r="AI264" s="281"/>
      <c r="AJ264" s="281"/>
      <c r="AK264" s="281"/>
      <c r="AL264" s="281"/>
      <c r="AM264" s="281"/>
      <c r="AN264" s="281"/>
      <c r="AO264" s="284"/>
    </row>
    <row r="265" spans="1:41" ht="19.5" customHeight="1">
      <c r="A265" s="287">
        <v>145</v>
      </c>
      <c r="B265" s="287"/>
      <c r="C265" s="288" t="str">
        <f>IF(VLOOKUP(A265,入力画面!$A$22:$J$201,2,0)=0,"",VLOOKUP(A265,入力画面!$A$22:$J$201,2,0))</f>
        <v/>
      </c>
      <c r="D265" s="289"/>
      <c r="E265" s="289"/>
      <c r="F265" s="289"/>
      <c r="G265" s="289"/>
      <c r="H265" s="289"/>
      <c r="I265" s="290"/>
      <c r="J265" s="287" t="str">
        <f t="shared" si="20"/>
        <v/>
      </c>
      <c r="K265" s="287"/>
      <c r="L265" s="287"/>
      <c r="M265" s="291" t="str">
        <f t="shared" si="21"/>
        <v/>
      </c>
      <c r="N265" s="292"/>
      <c r="O265" s="292"/>
      <c r="P265" s="292"/>
      <c r="Q265" s="292"/>
      <c r="R265" s="292"/>
      <c r="S265" s="293"/>
      <c r="T265" s="294" t="str">
        <f t="shared" si="22"/>
        <v/>
      </c>
      <c r="U265" s="294"/>
      <c r="V265" s="294"/>
      <c r="W265" s="294"/>
      <c r="X265" s="294"/>
      <c r="Y265" s="282" t="str">
        <f t="shared" si="23"/>
        <v/>
      </c>
      <c r="Z265" s="283"/>
      <c r="AA265" s="283"/>
      <c r="AB265" s="283"/>
      <c r="AC265" s="283"/>
      <c r="AD265" s="295"/>
      <c r="AE265" s="280" t="str">
        <f t="shared" si="24"/>
        <v/>
      </c>
      <c r="AF265" s="281"/>
      <c r="AG265" s="281"/>
      <c r="AH265" s="281"/>
      <c r="AI265" s="281"/>
      <c r="AJ265" s="281"/>
      <c r="AK265" s="281"/>
      <c r="AL265" s="281"/>
      <c r="AM265" s="281"/>
      <c r="AN265" s="281"/>
      <c r="AO265" s="284"/>
    </row>
    <row r="266" spans="1:41" ht="19.5" customHeight="1">
      <c r="A266" s="287">
        <v>146</v>
      </c>
      <c r="B266" s="287"/>
      <c r="C266" s="288" t="str">
        <f>IF(VLOOKUP(A266,入力画面!$A$22:$J$201,2,0)=0,"",VLOOKUP(A266,入力画面!$A$22:$J$201,2,0))</f>
        <v/>
      </c>
      <c r="D266" s="289"/>
      <c r="E266" s="289"/>
      <c r="F266" s="289"/>
      <c r="G266" s="289"/>
      <c r="H266" s="289"/>
      <c r="I266" s="290"/>
      <c r="J266" s="287" t="str">
        <f t="shared" si="20"/>
        <v/>
      </c>
      <c r="K266" s="287"/>
      <c r="L266" s="287"/>
      <c r="M266" s="291" t="str">
        <f t="shared" si="21"/>
        <v/>
      </c>
      <c r="N266" s="292"/>
      <c r="O266" s="292"/>
      <c r="P266" s="292"/>
      <c r="Q266" s="292"/>
      <c r="R266" s="292"/>
      <c r="S266" s="293"/>
      <c r="T266" s="294" t="str">
        <f t="shared" si="22"/>
        <v/>
      </c>
      <c r="U266" s="294"/>
      <c r="V266" s="294"/>
      <c r="W266" s="294"/>
      <c r="X266" s="294"/>
      <c r="Y266" s="282" t="str">
        <f t="shared" si="23"/>
        <v/>
      </c>
      <c r="Z266" s="283"/>
      <c r="AA266" s="283"/>
      <c r="AB266" s="283"/>
      <c r="AC266" s="283"/>
      <c r="AD266" s="295"/>
      <c r="AE266" s="280" t="str">
        <f t="shared" si="24"/>
        <v/>
      </c>
      <c r="AF266" s="281"/>
      <c r="AG266" s="281"/>
      <c r="AH266" s="281"/>
      <c r="AI266" s="281"/>
      <c r="AJ266" s="281"/>
      <c r="AK266" s="281"/>
      <c r="AL266" s="281"/>
      <c r="AM266" s="281"/>
      <c r="AN266" s="281"/>
      <c r="AO266" s="284"/>
    </row>
    <row r="267" spans="1:41" ht="19.5" customHeight="1">
      <c r="A267" s="287">
        <v>147</v>
      </c>
      <c r="B267" s="287"/>
      <c r="C267" s="288" t="str">
        <f>IF(VLOOKUP(A267,入力画面!$A$22:$J$201,2,0)=0,"",VLOOKUP(A267,入力画面!$A$22:$J$201,2,0))</f>
        <v/>
      </c>
      <c r="D267" s="289"/>
      <c r="E267" s="289"/>
      <c r="F267" s="289"/>
      <c r="G267" s="289"/>
      <c r="H267" s="289"/>
      <c r="I267" s="290"/>
      <c r="J267" s="287" t="str">
        <f t="shared" si="20"/>
        <v/>
      </c>
      <c r="K267" s="287"/>
      <c r="L267" s="287"/>
      <c r="M267" s="291" t="str">
        <f t="shared" si="21"/>
        <v/>
      </c>
      <c r="N267" s="292"/>
      <c r="O267" s="292"/>
      <c r="P267" s="292"/>
      <c r="Q267" s="292"/>
      <c r="R267" s="292"/>
      <c r="S267" s="293"/>
      <c r="T267" s="294" t="str">
        <f t="shared" si="22"/>
        <v/>
      </c>
      <c r="U267" s="294"/>
      <c r="V267" s="294"/>
      <c r="W267" s="294"/>
      <c r="X267" s="294"/>
      <c r="Y267" s="282" t="str">
        <f t="shared" si="23"/>
        <v/>
      </c>
      <c r="Z267" s="283"/>
      <c r="AA267" s="283"/>
      <c r="AB267" s="283"/>
      <c r="AC267" s="283"/>
      <c r="AD267" s="295"/>
      <c r="AE267" s="280" t="str">
        <f t="shared" si="24"/>
        <v/>
      </c>
      <c r="AF267" s="281"/>
      <c r="AG267" s="281"/>
      <c r="AH267" s="281"/>
      <c r="AI267" s="281"/>
      <c r="AJ267" s="281"/>
      <c r="AK267" s="281"/>
      <c r="AL267" s="281"/>
      <c r="AM267" s="281"/>
      <c r="AN267" s="281"/>
      <c r="AO267" s="284"/>
    </row>
    <row r="268" spans="1:41" ht="19.5" customHeight="1">
      <c r="A268" s="287">
        <v>148</v>
      </c>
      <c r="B268" s="287"/>
      <c r="C268" s="288" t="str">
        <f>IF(VLOOKUP(A268,入力画面!$A$22:$J$201,2,0)=0,"",VLOOKUP(A268,入力画面!$A$22:$J$201,2,0))</f>
        <v/>
      </c>
      <c r="D268" s="289"/>
      <c r="E268" s="289"/>
      <c r="F268" s="289"/>
      <c r="G268" s="289"/>
      <c r="H268" s="289"/>
      <c r="I268" s="290"/>
      <c r="J268" s="287" t="str">
        <f t="shared" si="20"/>
        <v/>
      </c>
      <c r="K268" s="287"/>
      <c r="L268" s="287"/>
      <c r="M268" s="291" t="str">
        <f t="shared" si="21"/>
        <v/>
      </c>
      <c r="N268" s="292"/>
      <c r="O268" s="292"/>
      <c r="P268" s="292"/>
      <c r="Q268" s="292"/>
      <c r="R268" s="292"/>
      <c r="S268" s="293"/>
      <c r="T268" s="294" t="str">
        <f t="shared" si="22"/>
        <v/>
      </c>
      <c r="U268" s="294"/>
      <c r="V268" s="294"/>
      <c r="W268" s="294"/>
      <c r="X268" s="294"/>
      <c r="Y268" s="282" t="str">
        <f t="shared" si="23"/>
        <v/>
      </c>
      <c r="Z268" s="283"/>
      <c r="AA268" s="283"/>
      <c r="AB268" s="283"/>
      <c r="AC268" s="283"/>
      <c r="AD268" s="295"/>
      <c r="AE268" s="280" t="str">
        <f t="shared" si="24"/>
        <v/>
      </c>
      <c r="AF268" s="281"/>
      <c r="AG268" s="281"/>
      <c r="AH268" s="281"/>
      <c r="AI268" s="281"/>
      <c r="AJ268" s="281"/>
      <c r="AK268" s="281"/>
      <c r="AL268" s="281"/>
      <c r="AM268" s="281"/>
      <c r="AN268" s="281"/>
      <c r="AO268" s="284"/>
    </row>
    <row r="269" spans="1:41" ht="19.5" customHeight="1">
      <c r="A269" s="287">
        <v>149</v>
      </c>
      <c r="B269" s="287"/>
      <c r="C269" s="288" t="str">
        <f>IF(VLOOKUP(A269,入力画面!$A$22:$J$201,2,0)=0,"",VLOOKUP(A269,入力画面!$A$22:$J$201,2,0))</f>
        <v/>
      </c>
      <c r="D269" s="289"/>
      <c r="E269" s="289"/>
      <c r="F269" s="289"/>
      <c r="G269" s="289"/>
      <c r="H269" s="289"/>
      <c r="I269" s="290"/>
      <c r="J269" s="287" t="str">
        <f t="shared" si="20"/>
        <v/>
      </c>
      <c r="K269" s="287"/>
      <c r="L269" s="287"/>
      <c r="M269" s="291" t="str">
        <f t="shared" si="21"/>
        <v/>
      </c>
      <c r="N269" s="292"/>
      <c r="O269" s="292"/>
      <c r="P269" s="292"/>
      <c r="Q269" s="292"/>
      <c r="R269" s="292"/>
      <c r="S269" s="293"/>
      <c r="T269" s="294" t="str">
        <f t="shared" si="22"/>
        <v/>
      </c>
      <c r="U269" s="294"/>
      <c r="V269" s="294"/>
      <c r="W269" s="294"/>
      <c r="X269" s="294"/>
      <c r="Y269" s="282" t="str">
        <f t="shared" si="23"/>
        <v/>
      </c>
      <c r="Z269" s="283"/>
      <c r="AA269" s="283"/>
      <c r="AB269" s="283"/>
      <c r="AC269" s="283"/>
      <c r="AD269" s="295"/>
      <c r="AE269" s="280" t="str">
        <f t="shared" si="24"/>
        <v/>
      </c>
      <c r="AF269" s="281"/>
      <c r="AG269" s="281"/>
      <c r="AH269" s="281"/>
      <c r="AI269" s="281"/>
      <c r="AJ269" s="281"/>
      <c r="AK269" s="281"/>
      <c r="AL269" s="281"/>
      <c r="AM269" s="281"/>
      <c r="AN269" s="281"/>
      <c r="AO269" s="284"/>
    </row>
    <row r="270" spans="1:41" ht="19.5" customHeight="1">
      <c r="A270" s="287">
        <v>150</v>
      </c>
      <c r="B270" s="287"/>
      <c r="C270" s="288" t="str">
        <f>IF(VLOOKUP(A270,入力画面!$A$22:$J$201,2,0)=0,"",VLOOKUP(A270,入力画面!$A$22:$J$201,2,0))</f>
        <v/>
      </c>
      <c r="D270" s="289"/>
      <c r="E270" s="289"/>
      <c r="F270" s="289"/>
      <c r="G270" s="289"/>
      <c r="H270" s="289"/>
      <c r="I270" s="290"/>
      <c r="J270" s="287" t="str">
        <f t="shared" si="20"/>
        <v/>
      </c>
      <c r="K270" s="287"/>
      <c r="L270" s="287"/>
      <c r="M270" s="291" t="str">
        <f t="shared" si="21"/>
        <v/>
      </c>
      <c r="N270" s="292"/>
      <c r="O270" s="292"/>
      <c r="P270" s="292"/>
      <c r="Q270" s="292"/>
      <c r="R270" s="292"/>
      <c r="S270" s="293"/>
      <c r="T270" s="294" t="str">
        <f t="shared" si="22"/>
        <v/>
      </c>
      <c r="U270" s="294"/>
      <c r="V270" s="294"/>
      <c r="W270" s="294"/>
      <c r="X270" s="294"/>
      <c r="Y270" s="282" t="str">
        <f t="shared" si="23"/>
        <v/>
      </c>
      <c r="Z270" s="283"/>
      <c r="AA270" s="283"/>
      <c r="AB270" s="283"/>
      <c r="AC270" s="283"/>
      <c r="AD270" s="295"/>
      <c r="AE270" s="280" t="str">
        <f t="shared" si="24"/>
        <v/>
      </c>
      <c r="AF270" s="281"/>
      <c r="AG270" s="281"/>
      <c r="AH270" s="281"/>
      <c r="AI270" s="281"/>
      <c r="AJ270" s="281"/>
      <c r="AK270" s="281"/>
      <c r="AL270" s="281"/>
      <c r="AM270" s="281"/>
      <c r="AN270" s="281"/>
      <c r="AO270" s="284"/>
    </row>
    <row r="271" spans="1:41" ht="19.5" customHeight="1"/>
    <row r="272" spans="1:41" ht="19.5" customHeight="1">
      <c r="B272" t="s">
        <v>195</v>
      </c>
      <c r="AB272" s="285" t="s">
        <v>196</v>
      </c>
      <c r="AC272" s="285"/>
      <c r="AD272" s="285"/>
      <c r="AE272" s="285"/>
      <c r="AF272" s="286">
        <f>$AF$52</f>
        <v>0</v>
      </c>
      <c r="AG272" s="286"/>
      <c r="AH272" s="286"/>
      <c r="AI272" s="286"/>
      <c r="AJ272" s="286"/>
      <c r="AK272" s="286"/>
      <c r="AL272" s="286"/>
      <c r="AM272" s="286"/>
      <c r="AN272" s="286"/>
      <c r="AO272" s="89" t="s">
        <v>150</v>
      </c>
    </row>
    <row r="274" spans="1:41">
      <c r="C274" t="s">
        <v>197</v>
      </c>
      <c r="F274" t="s">
        <v>198</v>
      </c>
    </row>
    <row r="275" spans="1:41">
      <c r="F275" t="s">
        <v>199</v>
      </c>
    </row>
    <row r="276" spans="1:41">
      <c r="F276" t="s">
        <v>200</v>
      </c>
    </row>
    <row r="277" spans="1:41">
      <c r="F277" t="s">
        <v>201</v>
      </c>
    </row>
    <row r="279" spans="1:41">
      <c r="A279" s="287" t="s">
        <v>179</v>
      </c>
      <c r="B279" s="287"/>
      <c r="C279" s="287"/>
      <c r="D279" s="287"/>
      <c r="E279" s="287"/>
    </row>
    <row r="280" spans="1:41" ht="8.25" customHeight="1">
      <c r="A280" s="301">
        <f>$A$2</f>
        <v>0</v>
      </c>
      <c r="B280" s="301"/>
      <c r="C280" s="301"/>
      <c r="D280" s="301"/>
      <c r="E280" s="301"/>
    </row>
    <row r="281" spans="1:41" ht="26.25" customHeight="1" thickBot="1">
      <c r="A281" s="301"/>
      <c r="B281" s="301"/>
      <c r="C281" s="301"/>
      <c r="D281" s="301"/>
      <c r="E281" s="301"/>
      <c r="L281" s="302" t="str">
        <f ca="1">"令和"&amp;FIXED(YEAR(NOW())-2018,0)&amp;"年度"&amp;"野球部員登録名簿"</f>
        <v>令和8年度野球部員登録名簿</v>
      </c>
      <c r="M281" s="302"/>
      <c r="N281" s="302"/>
      <c r="O281" s="302"/>
      <c r="P281" s="302"/>
      <c r="Q281" s="302"/>
      <c r="R281" s="302"/>
      <c r="S281" s="302"/>
      <c r="T281" s="302"/>
      <c r="U281" s="302"/>
      <c r="V281" s="302"/>
      <c r="W281" s="302"/>
      <c r="X281" s="302"/>
      <c r="Y281" s="302"/>
      <c r="Z281" s="302"/>
      <c r="AA281" s="302"/>
      <c r="AB281" s="302"/>
      <c r="AC281" s="302"/>
      <c r="AD281" s="302"/>
      <c r="AE281" s="302"/>
    </row>
    <row r="282" spans="1:41" ht="8.25" customHeight="1" thickTop="1">
      <c r="A282" s="301"/>
      <c r="B282" s="301"/>
      <c r="C282" s="301"/>
      <c r="D282" s="301"/>
      <c r="E282" s="301"/>
    </row>
    <row r="285" spans="1:41" ht="18.75">
      <c r="B285" s="61" t="s">
        <v>180</v>
      </c>
    </row>
    <row r="288" spans="1:41" ht="13.5" customHeight="1">
      <c r="B288" s="297" t="s">
        <v>0</v>
      </c>
      <c r="C288" s="297"/>
      <c r="D288" s="297"/>
      <c r="E288" s="297"/>
      <c r="F288" s="297"/>
      <c r="G288" s="299">
        <f>$G$10</f>
        <v>0</v>
      </c>
      <c r="H288" s="299"/>
      <c r="I288" s="299"/>
      <c r="J288" s="299"/>
      <c r="K288" s="299"/>
      <c r="L288" s="299"/>
      <c r="M288" s="299"/>
      <c r="N288" s="299"/>
      <c r="O288" s="299"/>
      <c r="P288" s="299"/>
      <c r="Q288" s="299"/>
      <c r="R288" s="300" t="s">
        <v>2</v>
      </c>
      <c r="S288" s="300"/>
      <c r="T288" s="300"/>
      <c r="U288" s="300"/>
      <c r="V288" s="299">
        <f>$V$10</f>
        <v>0</v>
      </c>
      <c r="W288" s="299"/>
      <c r="X288" s="299"/>
      <c r="Y288" s="299"/>
      <c r="Z288" s="299"/>
      <c r="AA288" s="299"/>
      <c r="AB288" s="299"/>
      <c r="AC288" s="299"/>
      <c r="AD288" s="299"/>
      <c r="AE288" s="299"/>
      <c r="AF288" s="299"/>
      <c r="AG288" s="285" t="s">
        <v>205</v>
      </c>
      <c r="AH288" s="285"/>
      <c r="AI288" s="299">
        <f>$AI$10</f>
        <v>0</v>
      </c>
      <c r="AJ288" s="299"/>
      <c r="AK288" s="299"/>
      <c r="AL288" s="299"/>
      <c r="AM288" s="299"/>
      <c r="AN288" s="299"/>
      <c r="AO288" s="299"/>
    </row>
    <row r="290" spans="1:41" ht="13.5" customHeight="1">
      <c r="B290" s="297" t="s">
        <v>1</v>
      </c>
      <c r="C290" s="297"/>
      <c r="D290" s="297"/>
      <c r="E290" s="297"/>
      <c r="F290" s="297"/>
      <c r="G290" s="299">
        <f>$G$12</f>
        <v>0</v>
      </c>
      <c r="H290" s="299"/>
      <c r="I290" s="299"/>
      <c r="J290" s="299"/>
      <c r="K290" s="299"/>
      <c r="L290" s="299"/>
      <c r="M290" s="299"/>
      <c r="N290" s="299"/>
      <c r="O290" s="300" t="s">
        <v>182</v>
      </c>
      <c r="P290" s="300"/>
      <c r="Q290" s="300"/>
      <c r="R290" s="300"/>
      <c r="S290" s="300"/>
      <c r="T290" s="300"/>
      <c r="U290" s="300"/>
      <c r="V290" s="298" t="str">
        <f>$V$12</f>
        <v xml:space="preserve"> </v>
      </c>
      <c r="W290" s="298"/>
      <c r="X290" s="298"/>
      <c r="Y290" s="298"/>
      <c r="Z290" s="298"/>
      <c r="AA290" s="298"/>
      <c r="AB290" s="298"/>
      <c r="AC290" s="298"/>
      <c r="AD290" s="298"/>
      <c r="AE290" s="298"/>
      <c r="AF290" s="298"/>
      <c r="AG290" s="285" t="s">
        <v>207</v>
      </c>
      <c r="AH290" s="285"/>
      <c r="AI290" s="299">
        <f>$AI$12</f>
        <v>0</v>
      </c>
      <c r="AJ290" s="299"/>
      <c r="AK290" s="299"/>
      <c r="AL290" s="299"/>
      <c r="AM290" s="299"/>
      <c r="AN290" s="299"/>
      <c r="AO290" s="299"/>
    </row>
    <row r="292" spans="1:41" ht="13.5" customHeight="1">
      <c r="B292" s="297" t="s">
        <v>183</v>
      </c>
      <c r="C292" s="297"/>
      <c r="D292" s="297"/>
      <c r="E292" s="297"/>
      <c r="F292" s="297"/>
      <c r="G292" s="298" t="str">
        <f>$G$14</f>
        <v xml:space="preserve"> </v>
      </c>
      <c r="H292" s="298"/>
      <c r="I292" s="298"/>
      <c r="J292" s="298"/>
      <c r="K292" s="298"/>
      <c r="L292" s="298"/>
      <c r="M292" s="298"/>
      <c r="N292" s="298"/>
      <c r="O292" s="298"/>
      <c r="P292" s="298"/>
      <c r="Q292" s="298"/>
      <c r="R292" s="298"/>
      <c r="S292" s="298"/>
      <c r="T292" s="298"/>
      <c r="U292" s="298"/>
      <c r="V292" s="285" t="s">
        <v>207</v>
      </c>
      <c r="W292" s="285"/>
      <c r="X292" s="299">
        <f>$X$14</f>
        <v>0</v>
      </c>
      <c r="Y292" s="299"/>
      <c r="Z292" s="299"/>
      <c r="AA292" s="299"/>
      <c r="AB292" s="299"/>
      <c r="AC292" s="299"/>
      <c r="AD292" s="299"/>
      <c r="AE292" s="285" t="s">
        <v>6</v>
      </c>
      <c r="AF292" s="285"/>
      <c r="AG292" s="285"/>
      <c r="AH292" s="285"/>
      <c r="AI292" s="299">
        <f>$AI$14</f>
        <v>0</v>
      </c>
      <c r="AJ292" s="299"/>
      <c r="AK292" s="299"/>
      <c r="AL292" s="299"/>
      <c r="AM292" s="299"/>
      <c r="AN292" s="299"/>
      <c r="AO292" s="299"/>
    </row>
    <row r="295" spans="1:41" ht="19.5" customHeight="1">
      <c r="A295" s="287" t="s">
        <v>192</v>
      </c>
      <c r="B295" s="287"/>
      <c r="C295" s="287" t="s">
        <v>3</v>
      </c>
      <c r="D295" s="287"/>
      <c r="E295" s="287"/>
      <c r="F295" s="287"/>
      <c r="G295" s="287"/>
      <c r="H295" s="287"/>
      <c r="I295" s="287"/>
      <c r="J295" s="287" t="s">
        <v>4</v>
      </c>
      <c r="K295" s="287"/>
      <c r="L295" s="287"/>
      <c r="M295" s="287" t="s">
        <v>5</v>
      </c>
      <c r="N295" s="287"/>
      <c r="O295" s="287"/>
      <c r="P295" s="287"/>
      <c r="Q295" s="287"/>
      <c r="R295" s="287"/>
      <c r="S295" s="287"/>
      <c r="T295" s="287" t="s">
        <v>193</v>
      </c>
      <c r="U295" s="287"/>
      <c r="V295" s="287"/>
      <c r="W295" s="287"/>
      <c r="X295" s="287"/>
      <c r="Y295" s="287" t="s">
        <v>134</v>
      </c>
      <c r="Z295" s="287"/>
      <c r="AA295" s="287"/>
      <c r="AB295" s="287"/>
      <c r="AC295" s="287"/>
      <c r="AD295" s="287"/>
      <c r="AE295" s="296" t="s">
        <v>194</v>
      </c>
      <c r="AF295" s="296"/>
      <c r="AG295" s="296"/>
      <c r="AH295" s="296"/>
      <c r="AI295" s="296"/>
      <c r="AJ295" s="296"/>
      <c r="AK295" s="296"/>
      <c r="AL295" s="296"/>
      <c r="AM295" s="296"/>
      <c r="AN295" s="296"/>
      <c r="AO295" s="296"/>
    </row>
    <row r="296" spans="1:41" ht="19.5" customHeight="1">
      <c r="A296" s="287">
        <v>151</v>
      </c>
      <c r="B296" s="287"/>
      <c r="C296" s="288" t="str">
        <f>IF(VLOOKUP(A296,入力画面!$A$22:$J$201,2,0)=0,"",VLOOKUP(A296,入力画面!$A$22:$J$201,2,0))</f>
        <v/>
      </c>
      <c r="D296" s="289"/>
      <c r="E296" s="289"/>
      <c r="F296" s="289"/>
      <c r="G296" s="289"/>
      <c r="H296" s="289"/>
      <c r="I296" s="290"/>
      <c r="J296" s="287" t="str">
        <f t="shared" ref="J296:J325" si="25">IF(VLOOKUP(A296,buin,3,0)=0,"",VLOOKUP(A296,buin,3,0))</f>
        <v/>
      </c>
      <c r="K296" s="287"/>
      <c r="L296" s="287"/>
      <c r="M296" s="291" t="str">
        <f t="shared" ref="M296:M325" si="26">IF(VLOOKUP(A296,buin,7,0)=0,"",VLOOKUP(A296,buin,7,0))</f>
        <v/>
      </c>
      <c r="N296" s="292"/>
      <c r="O296" s="292"/>
      <c r="P296" s="292"/>
      <c r="Q296" s="292"/>
      <c r="R296" s="292"/>
      <c r="S296" s="293"/>
      <c r="T296" s="294" t="str">
        <f t="shared" ref="T296:T325" si="27">IF(VLOOKUP(A296,buin,6,0)=0,"",VLOOKUP(A296,buin,6,0))</f>
        <v/>
      </c>
      <c r="U296" s="294"/>
      <c r="V296" s="294"/>
      <c r="W296" s="294"/>
      <c r="X296" s="294"/>
      <c r="Y296" s="282" t="str">
        <f t="shared" ref="Y296:Y325" si="28">IF(VLOOKUP(A296,buin,4,0)=0,"",VLOOKUP(A296,buin,4,0))</f>
        <v/>
      </c>
      <c r="Z296" s="283"/>
      <c r="AA296" s="283"/>
      <c r="AB296" s="283"/>
      <c r="AC296" s="283"/>
      <c r="AD296" s="295"/>
      <c r="AE296" s="280" t="str">
        <f t="shared" ref="AE296:AE325" si="29">IF(VLOOKUP(A296,buin,4,0)=0,"",IF(AND((VLOOKUP(A296,buin,10,0)="選手"),(VLOOKUP(A296,buin,11,0)="女")),"女子部員",IF((VLOOKUP(A296,buin,10,0)="マネージャー"),"マネージャー","")))</f>
        <v/>
      </c>
      <c r="AF296" s="281"/>
      <c r="AG296" s="281"/>
      <c r="AH296" s="281"/>
      <c r="AI296" s="281"/>
      <c r="AJ296" s="281"/>
      <c r="AK296" s="281"/>
      <c r="AL296" s="281"/>
      <c r="AM296" s="281"/>
      <c r="AN296" s="281"/>
      <c r="AO296" s="284"/>
    </row>
    <row r="297" spans="1:41" ht="19.5" customHeight="1">
      <c r="A297" s="287">
        <v>152</v>
      </c>
      <c r="B297" s="287"/>
      <c r="C297" s="288" t="str">
        <f>IF(VLOOKUP(A297,入力画面!$A$22:$J$201,2,0)=0,"",VLOOKUP(A297,入力画面!$A$22:$J$201,2,0))</f>
        <v/>
      </c>
      <c r="D297" s="289"/>
      <c r="E297" s="289"/>
      <c r="F297" s="289"/>
      <c r="G297" s="289"/>
      <c r="H297" s="289"/>
      <c r="I297" s="290"/>
      <c r="J297" s="287" t="str">
        <f t="shared" si="25"/>
        <v/>
      </c>
      <c r="K297" s="287"/>
      <c r="L297" s="287"/>
      <c r="M297" s="291" t="str">
        <f t="shared" si="26"/>
        <v/>
      </c>
      <c r="N297" s="292"/>
      <c r="O297" s="292"/>
      <c r="P297" s="292"/>
      <c r="Q297" s="292"/>
      <c r="R297" s="292"/>
      <c r="S297" s="293"/>
      <c r="T297" s="294" t="str">
        <f t="shared" si="27"/>
        <v/>
      </c>
      <c r="U297" s="294"/>
      <c r="V297" s="294"/>
      <c r="W297" s="294"/>
      <c r="X297" s="294"/>
      <c r="Y297" s="282" t="str">
        <f t="shared" si="28"/>
        <v/>
      </c>
      <c r="Z297" s="283"/>
      <c r="AA297" s="283"/>
      <c r="AB297" s="283"/>
      <c r="AC297" s="283"/>
      <c r="AD297" s="295"/>
      <c r="AE297" s="280" t="str">
        <f t="shared" si="29"/>
        <v/>
      </c>
      <c r="AF297" s="281"/>
      <c r="AG297" s="281"/>
      <c r="AH297" s="281"/>
      <c r="AI297" s="281"/>
      <c r="AJ297" s="281"/>
      <c r="AK297" s="281"/>
      <c r="AL297" s="281"/>
      <c r="AM297" s="281"/>
      <c r="AN297" s="281"/>
      <c r="AO297" s="284"/>
    </row>
    <row r="298" spans="1:41" ht="19.5" customHeight="1">
      <c r="A298" s="287">
        <v>153</v>
      </c>
      <c r="B298" s="287"/>
      <c r="C298" s="288" t="str">
        <f>IF(VLOOKUP(A298,入力画面!$A$22:$J$201,2,0)=0,"",VLOOKUP(A298,入力画面!$A$22:$J$201,2,0))</f>
        <v/>
      </c>
      <c r="D298" s="289"/>
      <c r="E298" s="289"/>
      <c r="F298" s="289"/>
      <c r="G298" s="289"/>
      <c r="H298" s="289"/>
      <c r="I298" s="290"/>
      <c r="J298" s="287" t="str">
        <f t="shared" si="25"/>
        <v/>
      </c>
      <c r="K298" s="287"/>
      <c r="L298" s="287"/>
      <c r="M298" s="291" t="str">
        <f t="shared" si="26"/>
        <v/>
      </c>
      <c r="N298" s="292"/>
      <c r="O298" s="292"/>
      <c r="P298" s="292"/>
      <c r="Q298" s="292"/>
      <c r="R298" s="292"/>
      <c r="S298" s="293"/>
      <c r="T298" s="294" t="str">
        <f t="shared" si="27"/>
        <v/>
      </c>
      <c r="U298" s="294"/>
      <c r="V298" s="294"/>
      <c r="W298" s="294"/>
      <c r="X298" s="294"/>
      <c r="Y298" s="282" t="str">
        <f t="shared" si="28"/>
        <v/>
      </c>
      <c r="Z298" s="283"/>
      <c r="AA298" s="283"/>
      <c r="AB298" s="283"/>
      <c r="AC298" s="283"/>
      <c r="AD298" s="295"/>
      <c r="AE298" s="280" t="str">
        <f t="shared" si="29"/>
        <v/>
      </c>
      <c r="AF298" s="281"/>
      <c r="AG298" s="281"/>
      <c r="AH298" s="281"/>
      <c r="AI298" s="281"/>
      <c r="AJ298" s="281"/>
      <c r="AK298" s="281"/>
      <c r="AL298" s="281"/>
      <c r="AM298" s="281"/>
      <c r="AN298" s="281"/>
      <c r="AO298" s="284"/>
    </row>
    <row r="299" spans="1:41" ht="19.5" customHeight="1">
      <c r="A299" s="287">
        <v>154</v>
      </c>
      <c r="B299" s="287"/>
      <c r="C299" s="288" t="str">
        <f>IF(VLOOKUP(A299,入力画面!$A$22:$J$201,2,0)=0,"",VLOOKUP(A299,入力画面!$A$22:$J$201,2,0))</f>
        <v/>
      </c>
      <c r="D299" s="289"/>
      <c r="E299" s="289"/>
      <c r="F299" s="289"/>
      <c r="G299" s="289"/>
      <c r="H299" s="289"/>
      <c r="I299" s="290"/>
      <c r="J299" s="287" t="str">
        <f t="shared" si="25"/>
        <v/>
      </c>
      <c r="K299" s="287"/>
      <c r="L299" s="287"/>
      <c r="M299" s="291" t="str">
        <f t="shared" si="26"/>
        <v/>
      </c>
      <c r="N299" s="292"/>
      <c r="O299" s="292"/>
      <c r="P299" s="292"/>
      <c r="Q299" s="292"/>
      <c r="R299" s="292"/>
      <c r="S299" s="293"/>
      <c r="T299" s="294" t="str">
        <f t="shared" si="27"/>
        <v/>
      </c>
      <c r="U299" s="294"/>
      <c r="V299" s="294"/>
      <c r="W299" s="294"/>
      <c r="X299" s="294"/>
      <c r="Y299" s="282" t="str">
        <f t="shared" si="28"/>
        <v/>
      </c>
      <c r="Z299" s="283"/>
      <c r="AA299" s="283"/>
      <c r="AB299" s="283"/>
      <c r="AC299" s="283"/>
      <c r="AD299" s="295"/>
      <c r="AE299" s="280" t="str">
        <f t="shared" si="29"/>
        <v/>
      </c>
      <c r="AF299" s="281"/>
      <c r="AG299" s="281"/>
      <c r="AH299" s="281"/>
      <c r="AI299" s="281"/>
      <c r="AJ299" s="281"/>
      <c r="AK299" s="281"/>
      <c r="AL299" s="281"/>
      <c r="AM299" s="281"/>
      <c r="AN299" s="281"/>
      <c r="AO299" s="284"/>
    </row>
    <row r="300" spans="1:41" ht="19.5" customHeight="1">
      <c r="A300" s="287">
        <v>155</v>
      </c>
      <c r="B300" s="287"/>
      <c r="C300" s="288" t="str">
        <f>IF(VLOOKUP(A300,入力画面!$A$22:$J$201,2,0)=0,"",VLOOKUP(A300,入力画面!$A$22:$J$201,2,0))</f>
        <v/>
      </c>
      <c r="D300" s="289"/>
      <c r="E300" s="289"/>
      <c r="F300" s="289"/>
      <c r="G300" s="289"/>
      <c r="H300" s="289"/>
      <c r="I300" s="290"/>
      <c r="J300" s="287" t="str">
        <f t="shared" si="25"/>
        <v/>
      </c>
      <c r="K300" s="287"/>
      <c r="L300" s="287"/>
      <c r="M300" s="291" t="str">
        <f t="shared" si="26"/>
        <v/>
      </c>
      <c r="N300" s="292"/>
      <c r="O300" s="292"/>
      <c r="P300" s="292"/>
      <c r="Q300" s="292"/>
      <c r="R300" s="292"/>
      <c r="S300" s="293"/>
      <c r="T300" s="294" t="str">
        <f t="shared" si="27"/>
        <v/>
      </c>
      <c r="U300" s="294"/>
      <c r="V300" s="294"/>
      <c r="W300" s="294"/>
      <c r="X300" s="294"/>
      <c r="Y300" s="282" t="str">
        <f t="shared" si="28"/>
        <v/>
      </c>
      <c r="Z300" s="283"/>
      <c r="AA300" s="283"/>
      <c r="AB300" s="283"/>
      <c r="AC300" s="283"/>
      <c r="AD300" s="295"/>
      <c r="AE300" s="280" t="str">
        <f t="shared" si="29"/>
        <v/>
      </c>
      <c r="AF300" s="281"/>
      <c r="AG300" s="281"/>
      <c r="AH300" s="281"/>
      <c r="AI300" s="281"/>
      <c r="AJ300" s="281"/>
      <c r="AK300" s="281"/>
      <c r="AL300" s="281"/>
      <c r="AM300" s="281"/>
      <c r="AN300" s="281"/>
      <c r="AO300" s="284"/>
    </row>
    <row r="301" spans="1:41" ht="19.5" customHeight="1">
      <c r="A301" s="287">
        <v>156</v>
      </c>
      <c r="B301" s="287"/>
      <c r="C301" s="288" t="str">
        <f>IF(VLOOKUP(A301,入力画面!$A$22:$J$201,2,0)=0,"",VLOOKUP(A301,入力画面!$A$22:$J$201,2,0))</f>
        <v/>
      </c>
      <c r="D301" s="289"/>
      <c r="E301" s="289"/>
      <c r="F301" s="289"/>
      <c r="G301" s="289"/>
      <c r="H301" s="289"/>
      <c r="I301" s="290"/>
      <c r="J301" s="287" t="str">
        <f t="shared" si="25"/>
        <v/>
      </c>
      <c r="K301" s="287"/>
      <c r="L301" s="287"/>
      <c r="M301" s="291" t="str">
        <f t="shared" si="26"/>
        <v/>
      </c>
      <c r="N301" s="292"/>
      <c r="O301" s="292"/>
      <c r="P301" s="292"/>
      <c r="Q301" s="292"/>
      <c r="R301" s="292"/>
      <c r="S301" s="293"/>
      <c r="T301" s="294" t="str">
        <f t="shared" si="27"/>
        <v/>
      </c>
      <c r="U301" s="294"/>
      <c r="V301" s="294"/>
      <c r="W301" s="294"/>
      <c r="X301" s="294"/>
      <c r="Y301" s="282" t="str">
        <f t="shared" si="28"/>
        <v/>
      </c>
      <c r="Z301" s="283"/>
      <c r="AA301" s="283"/>
      <c r="AB301" s="283"/>
      <c r="AC301" s="283"/>
      <c r="AD301" s="295"/>
      <c r="AE301" s="280" t="str">
        <f t="shared" si="29"/>
        <v/>
      </c>
      <c r="AF301" s="281"/>
      <c r="AG301" s="281"/>
      <c r="AH301" s="281"/>
      <c r="AI301" s="281"/>
      <c r="AJ301" s="281"/>
      <c r="AK301" s="281"/>
      <c r="AL301" s="281"/>
      <c r="AM301" s="281"/>
      <c r="AN301" s="281"/>
      <c r="AO301" s="284"/>
    </row>
    <row r="302" spans="1:41" ht="19.5" customHeight="1">
      <c r="A302" s="287">
        <v>157</v>
      </c>
      <c r="B302" s="287"/>
      <c r="C302" s="288" t="str">
        <f>IF(VLOOKUP(A302,入力画面!$A$22:$J$201,2,0)=0,"",VLOOKUP(A302,入力画面!$A$22:$J$201,2,0))</f>
        <v/>
      </c>
      <c r="D302" s="289"/>
      <c r="E302" s="289"/>
      <c r="F302" s="289"/>
      <c r="G302" s="289"/>
      <c r="H302" s="289"/>
      <c r="I302" s="290"/>
      <c r="J302" s="287" t="str">
        <f t="shared" si="25"/>
        <v/>
      </c>
      <c r="K302" s="287"/>
      <c r="L302" s="287"/>
      <c r="M302" s="291" t="str">
        <f t="shared" si="26"/>
        <v/>
      </c>
      <c r="N302" s="292"/>
      <c r="O302" s="292"/>
      <c r="P302" s="292"/>
      <c r="Q302" s="292"/>
      <c r="R302" s="292"/>
      <c r="S302" s="293"/>
      <c r="T302" s="294" t="str">
        <f t="shared" si="27"/>
        <v/>
      </c>
      <c r="U302" s="294"/>
      <c r="V302" s="294"/>
      <c r="W302" s="294"/>
      <c r="X302" s="294"/>
      <c r="Y302" s="282" t="str">
        <f t="shared" si="28"/>
        <v/>
      </c>
      <c r="Z302" s="283"/>
      <c r="AA302" s="283"/>
      <c r="AB302" s="283"/>
      <c r="AC302" s="283"/>
      <c r="AD302" s="295"/>
      <c r="AE302" s="280" t="str">
        <f t="shared" si="29"/>
        <v/>
      </c>
      <c r="AF302" s="281"/>
      <c r="AG302" s="281"/>
      <c r="AH302" s="281"/>
      <c r="AI302" s="281"/>
      <c r="AJ302" s="281"/>
      <c r="AK302" s="281"/>
      <c r="AL302" s="281"/>
      <c r="AM302" s="281"/>
      <c r="AN302" s="281"/>
      <c r="AO302" s="284"/>
    </row>
    <row r="303" spans="1:41" ht="19.5" customHeight="1">
      <c r="A303" s="287">
        <v>158</v>
      </c>
      <c r="B303" s="287"/>
      <c r="C303" s="288" t="str">
        <f>IF(VLOOKUP(A303,入力画面!$A$22:$J$201,2,0)=0,"",VLOOKUP(A303,入力画面!$A$22:$J$201,2,0))</f>
        <v/>
      </c>
      <c r="D303" s="289"/>
      <c r="E303" s="289"/>
      <c r="F303" s="289"/>
      <c r="G303" s="289"/>
      <c r="H303" s="289"/>
      <c r="I303" s="290"/>
      <c r="J303" s="287" t="str">
        <f t="shared" si="25"/>
        <v/>
      </c>
      <c r="K303" s="287"/>
      <c r="L303" s="287"/>
      <c r="M303" s="291" t="str">
        <f t="shared" si="26"/>
        <v/>
      </c>
      <c r="N303" s="292"/>
      <c r="O303" s="292"/>
      <c r="P303" s="292"/>
      <c r="Q303" s="292"/>
      <c r="R303" s="292"/>
      <c r="S303" s="293"/>
      <c r="T303" s="294" t="str">
        <f t="shared" si="27"/>
        <v/>
      </c>
      <c r="U303" s="294"/>
      <c r="V303" s="294"/>
      <c r="W303" s="294"/>
      <c r="X303" s="294"/>
      <c r="Y303" s="282" t="str">
        <f t="shared" si="28"/>
        <v/>
      </c>
      <c r="Z303" s="283"/>
      <c r="AA303" s="283"/>
      <c r="AB303" s="283"/>
      <c r="AC303" s="283"/>
      <c r="AD303" s="295"/>
      <c r="AE303" s="280" t="str">
        <f t="shared" si="29"/>
        <v/>
      </c>
      <c r="AF303" s="281"/>
      <c r="AG303" s="281"/>
      <c r="AH303" s="281"/>
      <c r="AI303" s="281"/>
      <c r="AJ303" s="281"/>
      <c r="AK303" s="281"/>
      <c r="AL303" s="281"/>
      <c r="AM303" s="281"/>
      <c r="AN303" s="281"/>
      <c r="AO303" s="284"/>
    </row>
    <row r="304" spans="1:41" ht="19.5" customHeight="1">
      <c r="A304" s="287">
        <v>159</v>
      </c>
      <c r="B304" s="287"/>
      <c r="C304" s="288" t="str">
        <f>IF(VLOOKUP(A304,入力画面!$A$22:$J$201,2,0)=0,"",VLOOKUP(A304,入力画面!$A$22:$J$201,2,0))</f>
        <v/>
      </c>
      <c r="D304" s="289"/>
      <c r="E304" s="289"/>
      <c r="F304" s="289"/>
      <c r="G304" s="289"/>
      <c r="H304" s="289"/>
      <c r="I304" s="290"/>
      <c r="J304" s="287" t="str">
        <f t="shared" si="25"/>
        <v/>
      </c>
      <c r="K304" s="287"/>
      <c r="L304" s="287"/>
      <c r="M304" s="291" t="str">
        <f t="shared" si="26"/>
        <v/>
      </c>
      <c r="N304" s="292"/>
      <c r="O304" s="292"/>
      <c r="P304" s="292"/>
      <c r="Q304" s="292"/>
      <c r="R304" s="292"/>
      <c r="S304" s="293"/>
      <c r="T304" s="294" t="str">
        <f t="shared" si="27"/>
        <v/>
      </c>
      <c r="U304" s="294"/>
      <c r="V304" s="294"/>
      <c r="W304" s="294"/>
      <c r="X304" s="294"/>
      <c r="Y304" s="282" t="str">
        <f t="shared" si="28"/>
        <v/>
      </c>
      <c r="Z304" s="283"/>
      <c r="AA304" s="283"/>
      <c r="AB304" s="283"/>
      <c r="AC304" s="283"/>
      <c r="AD304" s="295"/>
      <c r="AE304" s="280" t="str">
        <f t="shared" si="29"/>
        <v/>
      </c>
      <c r="AF304" s="281"/>
      <c r="AG304" s="281"/>
      <c r="AH304" s="281"/>
      <c r="AI304" s="281"/>
      <c r="AJ304" s="281"/>
      <c r="AK304" s="281"/>
      <c r="AL304" s="281"/>
      <c r="AM304" s="281"/>
      <c r="AN304" s="281"/>
      <c r="AO304" s="284"/>
    </row>
    <row r="305" spans="1:41" ht="19.5" customHeight="1">
      <c r="A305" s="287">
        <v>160</v>
      </c>
      <c r="B305" s="287"/>
      <c r="C305" s="288" t="str">
        <f>IF(VLOOKUP(A305,入力画面!$A$22:$J$201,2,0)=0,"",VLOOKUP(A305,入力画面!$A$22:$J$201,2,0))</f>
        <v/>
      </c>
      <c r="D305" s="289"/>
      <c r="E305" s="289"/>
      <c r="F305" s="289"/>
      <c r="G305" s="289"/>
      <c r="H305" s="289"/>
      <c r="I305" s="290"/>
      <c r="J305" s="287" t="str">
        <f t="shared" si="25"/>
        <v/>
      </c>
      <c r="K305" s="287"/>
      <c r="L305" s="287"/>
      <c r="M305" s="291" t="str">
        <f t="shared" si="26"/>
        <v/>
      </c>
      <c r="N305" s="292"/>
      <c r="O305" s="292"/>
      <c r="P305" s="292"/>
      <c r="Q305" s="292"/>
      <c r="R305" s="292"/>
      <c r="S305" s="293"/>
      <c r="T305" s="294" t="str">
        <f t="shared" si="27"/>
        <v/>
      </c>
      <c r="U305" s="294"/>
      <c r="V305" s="294"/>
      <c r="W305" s="294"/>
      <c r="X305" s="294"/>
      <c r="Y305" s="282" t="str">
        <f t="shared" si="28"/>
        <v/>
      </c>
      <c r="Z305" s="283"/>
      <c r="AA305" s="283"/>
      <c r="AB305" s="283"/>
      <c r="AC305" s="283"/>
      <c r="AD305" s="295"/>
      <c r="AE305" s="280" t="str">
        <f t="shared" si="29"/>
        <v/>
      </c>
      <c r="AF305" s="281"/>
      <c r="AG305" s="281"/>
      <c r="AH305" s="281"/>
      <c r="AI305" s="281"/>
      <c r="AJ305" s="281"/>
      <c r="AK305" s="281"/>
      <c r="AL305" s="281"/>
      <c r="AM305" s="281"/>
      <c r="AN305" s="281"/>
      <c r="AO305" s="284"/>
    </row>
    <row r="306" spans="1:41" ht="19.5" customHeight="1">
      <c r="A306" s="287">
        <v>161</v>
      </c>
      <c r="B306" s="287"/>
      <c r="C306" s="288" t="str">
        <f>IF(VLOOKUP(A306,入力画面!$A$22:$J$201,2,0)=0,"",VLOOKUP(A306,入力画面!$A$22:$J$201,2,0))</f>
        <v/>
      </c>
      <c r="D306" s="289"/>
      <c r="E306" s="289"/>
      <c r="F306" s="289"/>
      <c r="G306" s="289"/>
      <c r="H306" s="289"/>
      <c r="I306" s="290"/>
      <c r="J306" s="287" t="str">
        <f t="shared" si="25"/>
        <v/>
      </c>
      <c r="K306" s="287"/>
      <c r="L306" s="287"/>
      <c r="M306" s="291" t="str">
        <f t="shared" si="26"/>
        <v/>
      </c>
      <c r="N306" s="292"/>
      <c r="O306" s="292"/>
      <c r="P306" s="292"/>
      <c r="Q306" s="292"/>
      <c r="R306" s="292"/>
      <c r="S306" s="293"/>
      <c r="T306" s="294" t="str">
        <f t="shared" si="27"/>
        <v/>
      </c>
      <c r="U306" s="294"/>
      <c r="V306" s="294"/>
      <c r="W306" s="294"/>
      <c r="X306" s="294"/>
      <c r="Y306" s="282" t="str">
        <f t="shared" si="28"/>
        <v/>
      </c>
      <c r="Z306" s="283"/>
      <c r="AA306" s="283"/>
      <c r="AB306" s="283"/>
      <c r="AC306" s="283"/>
      <c r="AD306" s="295"/>
      <c r="AE306" s="280" t="str">
        <f t="shared" si="29"/>
        <v/>
      </c>
      <c r="AF306" s="281"/>
      <c r="AG306" s="281"/>
      <c r="AH306" s="281"/>
      <c r="AI306" s="281"/>
      <c r="AJ306" s="281"/>
      <c r="AK306" s="281"/>
      <c r="AL306" s="281"/>
      <c r="AM306" s="281"/>
      <c r="AN306" s="281"/>
      <c r="AO306" s="284"/>
    </row>
    <row r="307" spans="1:41" ht="19.5" customHeight="1">
      <c r="A307" s="287">
        <v>162</v>
      </c>
      <c r="B307" s="287"/>
      <c r="C307" s="288" t="str">
        <f>IF(VLOOKUP(A307,入力画面!$A$22:$J$201,2,0)=0,"",VLOOKUP(A307,入力画面!$A$22:$J$201,2,0))</f>
        <v/>
      </c>
      <c r="D307" s="289"/>
      <c r="E307" s="289"/>
      <c r="F307" s="289"/>
      <c r="G307" s="289"/>
      <c r="H307" s="289"/>
      <c r="I307" s="290"/>
      <c r="J307" s="287" t="str">
        <f t="shared" si="25"/>
        <v/>
      </c>
      <c r="K307" s="287"/>
      <c r="L307" s="287"/>
      <c r="M307" s="291" t="str">
        <f t="shared" si="26"/>
        <v/>
      </c>
      <c r="N307" s="292"/>
      <c r="O307" s="292"/>
      <c r="P307" s="292"/>
      <c r="Q307" s="292"/>
      <c r="R307" s="292"/>
      <c r="S307" s="293"/>
      <c r="T307" s="294" t="str">
        <f t="shared" si="27"/>
        <v/>
      </c>
      <c r="U307" s="294"/>
      <c r="V307" s="294"/>
      <c r="W307" s="294"/>
      <c r="X307" s="294"/>
      <c r="Y307" s="282" t="str">
        <f t="shared" si="28"/>
        <v/>
      </c>
      <c r="Z307" s="283"/>
      <c r="AA307" s="283"/>
      <c r="AB307" s="283"/>
      <c r="AC307" s="283"/>
      <c r="AD307" s="295"/>
      <c r="AE307" s="280" t="str">
        <f t="shared" si="29"/>
        <v/>
      </c>
      <c r="AF307" s="281"/>
      <c r="AG307" s="281"/>
      <c r="AH307" s="281"/>
      <c r="AI307" s="281"/>
      <c r="AJ307" s="281"/>
      <c r="AK307" s="281"/>
      <c r="AL307" s="281"/>
      <c r="AM307" s="281"/>
      <c r="AN307" s="281"/>
      <c r="AO307" s="284"/>
    </row>
    <row r="308" spans="1:41" ht="19.5" customHeight="1">
      <c r="A308" s="287">
        <v>163</v>
      </c>
      <c r="B308" s="287"/>
      <c r="C308" s="288" t="str">
        <f>IF(VLOOKUP(A308,入力画面!$A$22:$J$201,2,0)=0,"",VLOOKUP(A308,入力画面!$A$22:$J$201,2,0))</f>
        <v/>
      </c>
      <c r="D308" s="289"/>
      <c r="E308" s="289"/>
      <c r="F308" s="289"/>
      <c r="G308" s="289"/>
      <c r="H308" s="289"/>
      <c r="I308" s="290"/>
      <c r="J308" s="287" t="str">
        <f t="shared" si="25"/>
        <v/>
      </c>
      <c r="K308" s="287"/>
      <c r="L308" s="287"/>
      <c r="M308" s="291" t="str">
        <f t="shared" si="26"/>
        <v/>
      </c>
      <c r="N308" s="292"/>
      <c r="O308" s="292"/>
      <c r="P308" s="292"/>
      <c r="Q308" s="292"/>
      <c r="R308" s="292"/>
      <c r="S308" s="293"/>
      <c r="T308" s="294" t="str">
        <f t="shared" si="27"/>
        <v/>
      </c>
      <c r="U308" s="294"/>
      <c r="V308" s="294"/>
      <c r="W308" s="294"/>
      <c r="X308" s="294"/>
      <c r="Y308" s="282" t="str">
        <f t="shared" si="28"/>
        <v/>
      </c>
      <c r="Z308" s="283"/>
      <c r="AA308" s="283"/>
      <c r="AB308" s="283"/>
      <c r="AC308" s="283"/>
      <c r="AD308" s="295"/>
      <c r="AE308" s="280" t="str">
        <f t="shared" si="29"/>
        <v/>
      </c>
      <c r="AF308" s="281"/>
      <c r="AG308" s="281"/>
      <c r="AH308" s="281"/>
      <c r="AI308" s="281"/>
      <c r="AJ308" s="281"/>
      <c r="AK308" s="281"/>
      <c r="AL308" s="281"/>
      <c r="AM308" s="281"/>
      <c r="AN308" s="281"/>
      <c r="AO308" s="284"/>
    </row>
    <row r="309" spans="1:41" ht="19.5" customHeight="1">
      <c r="A309" s="287">
        <v>164</v>
      </c>
      <c r="B309" s="287"/>
      <c r="C309" s="288" t="str">
        <f>IF(VLOOKUP(A309,入力画面!$A$22:$J$201,2,0)=0,"",VLOOKUP(A309,入力画面!$A$22:$J$201,2,0))</f>
        <v/>
      </c>
      <c r="D309" s="289"/>
      <c r="E309" s="289"/>
      <c r="F309" s="289"/>
      <c r="G309" s="289"/>
      <c r="H309" s="289"/>
      <c r="I309" s="290"/>
      <c r="J309" s="287" t="str">
        <f t="shared" si="25"/>
        <v/>
      </c>
      <c r="K309" s="287"/>
      <c r="L309" s="287"/>
      <c r="M309" s="291" t="str">
        <f t="shared" si="26"/>
        <v/>
      </c>
      <c r="N309" s="292"/>
      <c r="O309" s="292"/>
      <c r="P309" s="292"/>
      <c r="Q309" s="292"/>
      <c r="R309" s="292"/>
      <c r="S309" s="293"/>
      <c r="T309" s="294" t="str">
        <f t="shared" si="27"/>
        <v/>
      </c>
      <c r="U309" s="294"/>
      <c r="V309" s="294"/>
      <c r="W309" s="294"/>
      <c r="X309" s="294"/>
      <c r="Y309" s="282" t="str">
        <f t="shared" si="28"/>
        <v/>
      </c>
      <c r="Z309" s="283"/>
      <c r="AA309" s="283"/>
      <c r="AB309" s="283"/>
      <c r="AC309" s="283"/>
      <c r="AD309" s="295"/>
      <c r="AE309" s="280" t="str">
        <f t="shared" si="29"/>
        <v/>
      </c>
      <c r="AF309" s="281"/>
      <c r="AG309" s="281"/>
      <c r="AH309" s="281"/>
      <c r="AI309" s="281"/>
      <c r="AJ309" s="281"/>
      <c r="AK309" s="281"/>
      <c r="AL309" s="281"/>
      <c r="AM309" s="281"/>
      <c r="AN309" s="281"/>
      <c r="AO309" s="284"/>
    </row>
    <row r="310" spans="1:41" ht="19.5" customHeight="1">
      <c r="A310" s="287">
        <v>165</v>
      </c>
      <c r="B310" s="287"/>
      <c r="C310" s="288" t="str">
        <f>IF(VLOOKUP(A310,入力画面!$A$22:$J$201,2,0)=0,"",VLOOKUP(A310,入力画面!$A$22:$J$201,2,0))</f>
        <v/>
      </c>
      <c r="D310" s="289"/>
      <c r="E310" s="289"/>
      <c r="F310" s="289"/>
      <c r="G310" s="289"/>
      <c r="H310" s="289"/>
      <c r="I310" s="290"/>
      <c r="J310" s="287" t="str">
        <f t="shared" si="25"/>
        <v/>
      </c>
      <c r="K310" s="287"/>
      <c r="L310" s="287"/>
      <c r="M310" s="291" t="str">
        <f t="shared" si="26"/>
        <v/>
      </c>
      <c r="N310" s="292"/>
      <c r="O310" s="292"/>
      <c r="P310" s="292"/>
      <c r="Q310" s="292"/>
      <c r="R310" s="292"/>
      <c r="S310" s="293"/>
      <c r="T310" s="294" t="str">
        <f t="shared" si="27"/>
        <v/>
      </c>
      <c r="U310" s="294"/>
      <c r="V310" s="294"/>
      <c r="W310" s="294"/>
      <c r="X310" s="294"/>
      <c r="Y310" s="282" t="str">
        <f t="shared" si="28"/>
        <v/>
      </c>
      <c r="Z310" s="283"/>
      <c r="AA310" s="283"/>
      <c r="AB310" s="283"/>
      <c r="AC310" s="283"/>
      <c r="AD310" s="295"/>
      <c r="AE310" s="280" t="str">
        <f t="shared" si="29"/>
        <v/>
      </c>
      <c r="AF310" s="281"/>
      <c r="AG310" s="281"/>
      <c r="AH310" s="281"/>
      <c r="AI310" s="281"/>
      <c r="AJ310" s="281"/>
      <c r="AK310" s="281"/>
      <c r="AL310" s="281"/>
      <c r="AM310" s="281"/>
      <c r="AN310" s="281"/>
      <c r="AO310" s="284"/>
    </row>
    <row r="311" spans="1:41" ht="19.5" customHeight="1">
      <c r="A311" s="287">
        <v>166</v>
      </c>
      <c r="B311" s="287"/>
      <c r="C311" s="288" t="str">
        <f>IF(VLOOKUP(A311,入力画面!$A$22:$J$201,2,0)=0,"",VLOOKUP(A311,入力画面!$A$22:$J$201,2,0))</f>
        <v/>
      </c>
      <c r="D311" s="289"/>
      <c r="E311" s="289"/>
      <c r="F311" s="289"/>
      <c r="G311" s="289"/>
      <c r="H311" s="289"/>
      <c r="I311" s="290"/>
      <c r="J311" s="287" t="str">
        <f t="shared" si="25"/>
        <v/>
      </c>
      <c r="K311" s="287"/>
      <c r="L311" s="287"/>
      <c r="M311" s="291" t="str">
        <f t="shared" si="26"/>
        <v/>
      </c>
      <c r="N311" s="292"/>
      <c r="O311" s="292"/>
      <c r="P311" s="292"/>
      <c r="Q311" s="292"/>
      <c r="R311" s="292"/>
      <c r="S311" s="293"/>
      <c r="T311" s="294" t="str">
        <f t="shared" si="27"/>
        <v/>
      </c>
      <c r="U311" s="294"/>
      <c r="V311" s="294"/>
      <c r="W311" s="294"/>
      <c r="X311" s="294"/>
      <c r="Y311" s="282" t="str">
        <f t="shared" si="28"/>
        <v/>
      </c>
      <c r="Z311" s="283"/>
      <c r="AA311" s="283"/>
      <c r="AB311" s="283"/>
      <c r="AC311" s="283"/>
      <c r="AD311" s="295"/>
      <c r="AE311" s="280" t="str">
        <f t="shared" si="29"/>
        <v/>
      </c>
      <c r="AF311" s="281"/>
      <c r="AG311" s="281"/>
      <c r="AH311" s="281"/>
      <c r="AI311" s="281"/>
      <c r="AJ311" s="281"/>
      <c r="AK311" s="281"/>
      <c r="AL311" s="281"/>
      <c r="AM311" s="281"/>
      <c r="AN311" s="281"/>
      <c r="AO311" s="284"/>
    </row>
    <row r="312" spans="1:41" ht="19.5" customHeight="1">
      <c r="A312" s="287">
        <v>167</v>
      </c>
      <c r="B312" s="287"/>
      <c r="C312" s="288" t="str">
        <f>IF(VLOOKUP(A312,入力画面!$A$22:$J$201,2,0)=0,"",VLOOKUP(A312,入力画面!$A$22:$J$201,2,0))</f>
        <v/>
      </c>
      <c r="D312" s="289"/>
      <c r="E312" s="289"/>
      <c r="F312" s="289"/>
      <c r="G312" s="289"/>
      <c r="H312" s="289"/>
      <c r="I312" s="290"/>
      <c r="J312" s="287" t="str">
        <f t="shared" si="25"/>
        <v/>
      </c>
      <c r="K312" s="287"/>
      <c r="L312" s="287"/>
      <c r="M312" s="291" t="str">
        <f t="shared" si="26"/>
        <v/>
      </c>
      <c r="N312" s="292"/>
      <c r="O312" s="292"/>
      <c r="P312" s="292"/>
      <c r="Q312" s="292"/>
      <c r="R312" s="292"/>
      <c r="S312" s="293"/>
      <c r="T312" s="294" t="str">
        <f t="shared" si="27"/>
        <v/>
      </c>
      <c r="U312" s="294"/>
      <c r="V312" s="294"/>
      <c r="W312" s="294"/>
      <c r="X312" s="294"/>
      <c r="Y312" s="282" t="str">
        <f t="shared" si="28"/>
        <v/>
      </c>
      <c r="Z312" s="283"/>
      <c r="AA312" s="283"/>
      <c r="AB312" s="283"/>
      <c r="AC312" s="283"/>
      <c r="AD312" s="295"/>
      <c r="AE312" s="280" t="str">
        <f t="shared" si="29"/>
        <v/>
      </c>
      <c r="AF312" s="281"/>
      <c r="AG312" s="281"/>
      <c r="AH312" s="281"/>
      <c r="AI312" s="281"/>
      <c r="AJ312" s="281"/>
      <c r="AK312" s="281"/>
      <c r="AL312" s="281"/>
      <c r="AM312" s="281"/>
      <c r="AN312" s="281"/>
      <c r="AO312" s="284"/>
    </row>
    <row r="313" spans="1:41" ht="19.5" customHeight="1">
      <c r="A313" s="287">
        <v>168</v>
      </c>
      <c r="B313" s="287"/>
      <c r="C313" s="288" t="str">
        <f>IF(VLOOKUP(A313,入力画面!$A$22:$J$201,2,0)=0,"",VLOOKUP(A313,入力画面!$A$22:$J$201,2,0))</f>
        <v/>
      </c>
      <c r="D313" s="289"/>
      <c r="E313" s="289"/>
      <c r="F313" s="289"/>
      <c r="G313" s="289"/>
      <c r="H313" s="289"/>
      <c r="I313" s="290"/>
      <c r="J313" s="287" t="str">
        <f t="shared" si="25"/>
        <v/>
      </c>
      <c r="K313" s="287"/>
      <c r="L313" s="287"/>
      <c r="M313" s="291" t="str">
        <f t="shared" si="26"/>
        <v/>
      </c>
      <c r="N313" s="292"/>
      <c r="O313" s="292"/>
      <c r="P313" s="292"/>
      <c r="Q313" s="292"/>
      <c r="R313" s="292"/>
      <c r="S313" s="293"/>
      <c r="T313" s="294" t="str">
        <f t="shared" si="27"/>
        <v/>
      </c>
      <c r="U313" s="294"/>
      <c r="V313" s="294"/>
      <c r="W313" s="294"/>
      <c r="X313" s="294"/>
      <c r="Y313" s="282" t="str">
        <f t="shared" si="28"/>
        <v/>
      </c>
      <c r="Z313" s="283"/>
      <c r="AA313" s="283"/>
      <c r="AB313" s="283"/>
      <c r="AC313" s="283"/>
      <c r="AD313" s="295"/>
      <c r="AE313" s="280" t="str">
        <f t="shared" si="29"/>
        <v/>
      </c>
      <c r="AF313" s="281"/>
      <c r="AG313" s="281"/>
      <c r="AH313" s="281"/>
      <c r="AI313" s="281"/>
      <c r="AJ313" s="281"/>
      <c r="AK313" s="281"/>
      <c r="AL313" s="281"/>
      <c r="AM313" s="281"/>
      <c r="AN313" s="281"/>
      <c r="AO313" s="284"/>
    </row>
    <row r="314" spans="1:41" ht="19.5" customHeight="1">
      <c r="A314" s="287">
        <v>169</v>
      </c>
      <c r="B314" s="287"/>
      <c r="C314" s="288" t="str">
        <f>IF(VLOOKUP(A314,入力画面!$A$22:$J$201,2,0)=0,"",VLOOKUP(A314,入力画面!$A$22:$J$201,2,0))</f>
        <v/>
      </c>
      <c r="D314" s="289"/>
      <c r="E314" s="289"/>
      <c r="F314" s="289"/>
      <c r="G314" s="289"/>
      <c r="H314" s="289"/>
      <c r="I314" s="290"/>
      <c r="J314" s="287" t="str">
        <f t="shared" si="25"/>
        <v/>
      </c>
      <c r="K314" s="287"/>
      <c r="L314" s="287"/>
      <c r="M314" s="291" t="str">
        <f t="shared" si="26"/>
        <v/>
      </c>
      <c r="N314" s="292"/>
      <c r="O314" s="292"/>
      <c r="P314" s="292"/>
      <c r="Q314" s="292"/>
      <c r="R314" s="292"/>
      <c r="S314" s="293"/>
      <c r="T314" s="294" t="str">
        <f t="shared" si="27"/>
        <v/>
      </c>
      <c r="U314" s="294"/>
      <c r="V314" s="294"/>
      <c r="W314" s="294"/>
      <c r="X314" s="294"/>
      <c r="Y314" s="282" t="str">
        <f t="shared" si="28"/>
        <v/>
      </c>
      <c r="Z314" s="283"/>
      <c r="AA314" s="283"/>
      <c r="AB314" s="283"/>
      <c r="AC314" s="283"/>
      <c r="AD314" s="295"/>
      <c r="AE314" s="280" t="str">
        <f t="shared" si="29"/>
        <v/>
      </c>
      <c r="AF314" s="281"/>
      <c r="AG314" s="281"/>
      <c r="AH314" s="281"/>
      <c r="AI314" s="281"/>
      <c r="AJ314" s="281"/>
      <c r="AK314" s="281"/>
      <c r="AL314" s="281"/>
      <c r="AM314" s="281"/>
      <c r="AN314" s="281"/>
      <c r="AO314" s="284"/>
    </row>
    <row r="315" spans="1:41" ht="19.5" customHeight="1">
      <c r="A315" s="287">
        <v>170</v>
      </c>
      <c r="B315" s="287"/>
      <c r="C315" s="288" t="str">
        <f>IF(VLOOKUP(A315,入力画面!$A$22:$J$201,2,0)=0,"",VLOOKUP(A315,入力画面!$A$22:$J$201,2,0))</f>
        <v/>
      </c>
      <c r="D315" s="289"/>
      <c r="E315" s="289"/>
      <c r="F315" s="289"/>
      <c r="G315" s="289"/>
      <c r="H315" s="289"/>
      <c r="I315" s="290"/>
      <c r="J315" s="287" t="str">
        <f t="shared" si="25"/>
        <v/>
      </c>
      <c r="K315" s="287"/>
      <c r="L315" s="287"/>
      <c r="M315" s="291" t="str">
        <f t="shared" si="26"/>
        <v/>
      </c>
      <c r="N315" s="292"/>
      <c r="O315" s="292"/>
      <c r="P315" s="292"/>
      <c r="Q315" s="292"/>
      <c r="R315" s="292"/>
      <c r="S315" s="293"/>
      <c r="T315" s="294" t="str">
        <f t="shared" si="27"/>
        <v/>
      </c>
      <c r="U315" s="294"/>
      <c r="V315" s="294"/>
      <c r="W315" s="294"/>
      <c r="X315" s="294"/>
      <c r="Y315" s="282" t="str">
        <f t="shared" si="28"/>
        <v/>
      </c>
      <c r="Z315" s="283"/>
      <c r="AA315" s="283"/>
      <c r="AB315" s="283"/>
      <c r="AC315" s="283"/>
      <c r="AD315" s="295"/>
      <c r="AE315" s="280" t="str">
        <f t="shared" si="29"/>
        <v/>
      </c>
      <c r="AF315" s="281"/>
      <c r="AG315" s="281"/>
      <c r="AH315" s="281"/>
      <c r="AI315" s="281"/>
      <c r="AJ315" s="281"/>
      <c r="AK315" s="281"/>
      <c r="AL315" s="281"/>
      <c r="AM315" s="281"/>
      <c r="AN315" s="281"/>
      <c r="AO315" s="284"/>
    </row>
    <row r="316" spans="1:41" ht="19.5" customHeight="1">
      <c r="A316" s="287">
        <v>171</v>
      </c>
      <c r="B316" s="287"/>
      <c r="C316" s="288" t="str">
        <f>IF(VLOOKUP(A316,入力画面!$A$22:$J$201,2,0)=0,"",VLOOKUP(A316,入力画面!$A$22:$J$201,2,0))</f>
        <v/>
      </c>
      <c r="D316" s="289"/>
      <c r="E316" s="289"/>
      <c r="F316" s="289"/>
      <c r="G316" s="289"/>
      <c r="H316" s="289"/>
      <c r="I316" s="290"/>
      <c r="J316" s="287" t="str">
        <f t="shared" si="25"/>
        <v/>
      </c>
      <c r="K316" s="287"/>
      <c r="L316" s="287"/>
      <c r="M316" s="291" t="str">
        <f t="shared" si="26"/>
        <v/>
      </c>
      <c r="N316" s="292"/>
      <c r="O316" s="292"/>
      <c r="P316" s="292"/>
      <c r="Q316" s="292"/>
      <c r="R316" s="292"/>
      <c r="S316" s="293"/>
      <c r="T316" s="294" t="str">
        <f t="shared" si="27"/>
        <v/>
      </c>
      <c r="U316" s="294"/>
      <c r="V316" s="294"/>
      <c r="W316" s="294"/>
      <c r="X316" s="294"/>
      <c r="Y316" s="282" t="str">
        <f t="shared" si="28"/>
        <v/>
      </c>
      <c r="Z316" s="283"/>
      <c r="AA316" s="283"/>
      <c r="AB316" s="283"/>
      <c r="AC316" s="283"/>
      <c r="AD316" s="295"/>
      <c r="AE316" s="280" t="str">
        <f t="shared" si="29"/>
        <v/>
      </c>
      <c r="AF316" s="281"/>
      <c r="AG316" s="281"/>
      <c r="AH316" s="281"/>
      <c r="AI316" s="281"/>
      <c r="AJ316" s="281"/>
      <c r="AK316" s="281"/>
      <c r="AL316" s="281"/>
      <c r="AM316" s="281"/>
      <c r="AN316" s="281"/>
      <c r="AO316" s="284"/>
    </row>
    <row r="317" spans="1:41" ht="19.5" customHeight="1">
      <c r="A317" s="287">
        <v>172</v>
      </c>
      <c r="B317" s="287"/>
      <c r="C317" s="288" t="str">
        <f>IF(VLOOKUP(A317,入力画面!$A$22:$J$201,2,0)=0,"",VLOOKUP(A317,入力画面!$A$22:$J$201,2,0))</f>
        <v/>
      </c>
      <c r="D317" s="289"/>
      <c r="E317" s="289"/>
      <c r="F317" s="289"/>
      <c r="G317" s="289"/>
      <c r="H317" s="289"/>
      <c r="I317" s="290"/>
      <c r="J317" s="287" t="str">
        <f t="shared" si="25"/>
        <v/>
      </c>
      <c r="K317" s="287"/>
      <c r="L317" s="287"/>
      <c r="M317" s="291" t="str">
        <f t="shared" si="26"/>
        <v/>
      </c>
      <c r="N317" s="292"/>
      <c r="O317" s="292"/>
      <c r="P317" s="292"/>
      <c r="Q317" s="292"/>
      <c r="R317" s="292"/>
      <c r="S317" s="293"/>
      <c r="T317" s="294" t="str">
        <f t="shared" si="27"/>
        <v/>
      </c>
      <c r="U317" s="294"/>
      <c r="V317" s="294"/>
      <c r="W317" s="294"/>
      <c r="X317" s="294"/>
      <c r="Y317" s="282" t="str">
        <f t="shared" si="28"/>
        <v/>
      </c>
      <c r="Z317" s="283"/>
      <c r="AA317" s="283"/>
      <c r="AB317" s="283"/>
      <c r="AC317" s="283"/>
      <c r="AD317" s="295"/>
      <c r="AE317" s="280" t="str">
        <f t="shared" si="29"/>
        <v/>
      </c>
      <c r="AF317" s="281"/>
      <c r="AG317" s="281"/>
      <c r="AH317" s="281"/>
      <c r="AI317" s="281"/>
      <c r="AJ317" s="281"/>
      <c r="AK317" s="281"/>
      <c r="AL317" s="281"/>
      <c r="AM317" s="281"/>
      <c r="AN317" s="281"/>
      <c r="AO317" s="284"/>
    </row>
    <row r="318" spans="1:41" ht="19.5" customHeight="1">
      <c r="A318" s="287">
        <v>173</v>
      </c>
      <c r="B318" s="287"/>
      <c r="C318" s="288" t="str">
        <f>IF(VLOOKUP(A318,入力画面!$A$22:$J$201,2,0)=0,"",VLOOKUP(A318,入力画面!$A$22:$J$201,2,0))</f>
        <v/>
      </c>
      <c r="D318" s="289"/>
      <c r="E318" s="289"/>
      <c r="F318" s="289"/>
      <c r="G318" s="289"/>
      <c r="H318" s="289"/>
      <c r="I318" s="290"/>
      <c r="J318" s="287" t="str">
        <f t="shared" si="25"/>
        <v/>
      </c>
      <c r="K318" s="287"/>
      <c r="L318" s="287"/>
      <c r="M318" s="291" t="str">
        <f t="shared" si="26"/>
        <v/>
      </c>
      <c r="N318" s="292"/>
      <c r="O318" s="292"/>
      <c r="P318" s="292"/>
      <c r="Q318" s="292"/>
      <c r="R318" s="292"/>
      <c r="S318" s="293"/>
      <c r="T318" s="294" t="str">
        <f t="shared" si="27"/>
        <v/>
      </c>
      <c r="U318" s="294"/>
      <c r="V318" s="294"/>
      <c r="W318" s="294"/>
      <c r="X318" s="294"/>
      <c r="Y318" s="282" t="str">
        <f t="shared" si="28"/>
        <v/>
      </c>
      <c r="Z318" s="283"/>
      <c r="AA318" s="283"/>
      <c r="AB318" s="283"/>
      <c r="AC318" s="283"/>
      <c r="AD318" s="295"/>
      <c r="AE318" s="280" t="str">
        <f t="shared" si="29"/>
        <v/>
      </c>
      <c r="AF318" s="281"/>
      <c r="AG318" s="281"/>
      <c r="AH318" s="281"/>
      <c r="AI318" s="281"/>
      <c r="AJ318" s="281"/>
      <c r="AK318" s="281"/>
      <c r="AL318" s="281"/>
      <c r="AM318" s="281"/>
      <c r="AN318" s="281"/>
      <c r="AO318" s="284"/>
    </row>
    <row r="319" spans="1:41" ht="19.5" customHeight="1">
      <c r="A319" s="287">
        <v>174</v>
      </c>
      <c r="B319" s="287"/>
      <c r="C319" s="288" t="str">
        <f>IF(VLOOKUP(A319,入力画面!$A$22:$J$201,2,0)=0,"",VLOOKUP(A319,入力画面!$A$22:$J$201,2,0))</f>
        <v/>
      </c>
      <c r="D319" s="289"/>
      <c r="E319" s="289"/>
      <c r="F319" s="289"/>
      <c r="G319" s="289"/>
      <c r="H319" s="289"/>
      <c r="I319" s="290"/>
      <c r="J319" s="287" t="str">
        <f t="shared" si="25"/>
        <v/>
      </c>
      <c r="K319" s="287"/>
      <c r="L319" s="287"/>
      <c r="M319" s="291" t="str">
        <f t="shared" si="26"/>
        <v/>
      </c>
      <c r="N319" s="292"/>
      <c r="O319" s="292"/>
      <c r="P319" s="292"/>
      <c r="Q319" s="292"/>
      <c r="R319" s="292"/>
      <c r="S319" s="293"/>
      <c r="T319" s="294" t="str">
        <f t="shared" si="27"/>
        <v/>
      </c>
      <c r="U319" s="294"/>
      <c r="V319" s="294"/>
      <c r="W319" s="294"/>
      <c r="X319" s="294"/>
      <c r="Y319" s="282" t="str">
        <f t="shared" si="28"/>
        <v/>
      </c>
      <c r="Z319" s="283"/>
      <c r="AA319" s="283"/>
      <c r="AB319" s="283"/>
      <c r="AC319" s="283"/>
      <c r="AD319" s="295"/>
      <c r="AE319" s="280" t="str">
        <f t="shared" si="29"/>
        <v/>
      </c>
      <c r="AF319" s="281"/>
      <c r="AG319" s="281"/>
      <c r="AH319" s="281"/>
      <c r="AI319" s="281"/>
      <c r="AJ319" s="281"/>
      <c r="AK319" s="281"/>
      <c r="AL319" s="281"/>
      <c r="AM319" s="281"/>
      <c r="AN319" s="281"/>
      <c r="AO319" s="284"/>
    </row>
    <row r="320" spans="1:41" ht="19.5" customHeight="1">
      <c r="A320" s="287">
        <v>175</v>
      </c>
      <c r="B320" s="287"/>
      <c r="C320" s="288" t="str">
        <f>IF(VLOOKUP(A320,入力画面!$A$22:$J$201,2,0)=0,"",VLOOKUP(A320,入力画面!$A$22:$J$201,2,0))</f>
        <v/>
      </c>
      <c r="D320" s="289"/>
      <c r="E320" s="289"/>
      <c r="F320" s="289"/>
      <c r="G320" s="289"/>
      <c r="H320" s="289"/>
      <c r="I320" s="290"/>
      <c r="J320" s="287" t="str">
        <f t="shared" si="25"/>
        <v/>
      </c>
      <c r="K320" s="287"/>
      <c r="L320" s="287"/>
      <c r="M320" s="291" t="str">
        <f t="shared" si="26"/>
        <v/>
      </c>
      <c r="N320" s="292"/>
      <c r="O320" s="292"/>
      <c r="P320" s="292"/>
      <c r="Q320" s="292"/>
      <c r="R320" s="292"/>
      <c r="S320" s="293"/>
      <c r="T320" s="294" t="str">
        <f t="shared" si="27"/>
        <v/>
      </c>
      <c r="U320" s="294"/>
      <c r="V320" s="294"/>
      <c r="W320" s="294"/>
      <c r="X320" s="294"/>
      <c r="Y320" s="282" t="str">
        <f t="shared" si="28"/>
        <v/>
      </c>
      <c r="Z320" s="283"/>
      <c r="AA320" s="283"/>
      <c r="AB320" s="283"/>
      <c r="AC320" s="283"/>
      <c r="AD320" s="295"/>
      <c r="AE320" s="280" t="str">
        <f t="shared" si="29"/>
        <v/>
      </c>
      <c r="AF320" s="281"/>
      <c r="AG320" s="281"/>
      <c r="AH320" s="281"/>
      <c r="AI320" s="281"/>
      <c r="AJ320" s="281"/>
      <c r="AK320" s="281"/>
      <c r="AL320" s="281"/>
      <c r="AM320" s="281"/>
      <c r="AN320" s="281"/>
      <c r="AO320" s="284"/>
    </row>
    <row r="321" spans="1:41" ht="19.5" customHeight="1">
      <c r="A321" s="287">
        <v>176</v>
      </c>
      <c r="B321" s="287"/>
      <c r="C321" s="288" t="str">
        <f>IF(VLOOKUP(A321,入力画面!$A$22:$J$201,2,0)=0,"",VLOOKUP(A321,入力画面!$A$22:$J$201,2,0))</f>
        <v/>
      </c>
      <c r="D321" s="289"/>
      <c r="E321" s="289"/>
      <c r="F321" s="289"/>
      <c r="G321" s="289"/>
      <c r="H321" s="289"/>
      <c r="I321" s="290"/>
      <c r="J321" s="287" t="str">
        <f t="shared" si="25"/>
        <v/>
      </c>
      <c r="K321" s="287"/>
      <c r="L321" s="287"/>
      <c r="M321" s="291" t="str">
        <f t="shared" si="26"/>
        <v/>
      </c>
      <c r="N321" s="292"/>
      <c r="O321" s="292"/>
      <c r="P321" s="292"/>
      <c r="Q321" s="292"/>
      <c r="R321" s="292"/>
      <c r="S321" s="293"/>
      <c r="T321" s="294" t="str">
        <f t="shared" si="27"/>
        <v/>
      </c>
      <c r="U321" s="294"/>
      <c r="V321" s="294"/>
      <c r="W321" s="294"/>
      <c r="X321" s="294"/>
      <c r="Y321" s="282" t="str">
        <f t="shared" si="28"/>
        <v/>
      </c>
      <c r="Z321" s="283"/>
      <c r="AA321" s="283"/>
      <c r="AB321" s="283"/>
      <c r="AC321" s="283"/>
      <c r="AD321" s="295"/>
      <c r="AE321" s="280" t="str">
        <f t="shared" si="29"/>
        <v/>
      </c>
      <c r="AF321" s="281"/>
      <c r="AG321" s="281"/>
      <c r="AH321" s="281"/>
      <c r="AI321" s="281"/>
      <c r="AJ321" s="281"/>
      <c r="AK321" s="281"/>
      <c r="AL321" s="281"/>
      <c r="AM321" s="281"/>
      <c r="AN321" s="281"/>
      <c r="AO321" s="284"/>
    </row>
    <row r="322" spans="1:41" ht="19.5" customHeight="1">
      <c r="A322" s="287">
        <v>177</v>
      </c>
      <c r="B322" s="287"/>
      <c r="C322" s="288" t="str">
        <f>IF(VLOOKUP(A322,入力画面!$A$22:$J$201,2,0)=0,"",VLOOKUP(A322,入力画面!$A$22:$J$201,2,0))</f>
        <v/>
      </c>
      <c r="D322" s="289"/>
      <c r="E322" s="289"/>
      <c r="F322" s="289"/>
      <c r="G322" s="289"/>
      <c r="H322" s="289"/>
      <c r="I322" s="290"/>
      <c r="J322" s="287" t="str">
        <f t="shared" si="25"/>
        <v/>
      </c>
      <c r="K322" s="287"/>
      <c r="L322" s="287"/>
      <c r="M322" s="291" t="str">
        <f t="shared" si="26"/>
        <v/>
      </c>
      <c r="N322" s="292"/>
      <c r="O322" s="292"/>
      <c r="P322" s="292"/>
      <c r="Q322" s="292"/>
      <c r="R322" s="292"/>
      <c r="S322" s="293"/>
      <c r="T322" s="294" t="str">
        <f t="shared" si="27"/>
        <v/>
      </c>
      <c r="U322" s="294"/>
      <c r="V322" s="294"/>
      <c r="W322" s="294"/>
      <c r="X322" s="294"/>
      <c r="Y322" s="282" t="str">
        <f t="shared" si="28"/>
        <v/>
      </c>
      <c r="Z322" s="283"/>
      <c r="AA322" s="283"/>
      <c r="AB322" s="283"/>
      <c r="AC322" s="283"/>
      <c r="AD322" s="295"/>
      <c r="AE322" s="280" t="str">
        <f t="shared" si="29"/>
        <v/>
      </c>
      <c r="AF322" s="281"/>
      <c r="AG322" s="281"/>
      <c r="AH322" s="281"/>
      <c r="AI322" s="281"/>
      <c r="AJ322" s="281"/>
      <c r="AK322" s="281"/>
      <c r="AL322" s="281"/>
      <c r="AM322" s="281"/>
      <c r="AN322" s="281"/>
      <c r="AO322" s="284"/>
    </row>
    <row r="323" spans="1:41" ht="19.5" customHeight="1">
      <c r="A323" s="287">
        <v>178</v>
      </c>
      <c r="B323" s="287"/>
      <c r="C323" s="288" t="str">
        <f>IF(VLOOKUP(A323,入力画面!$A$22:$J$201,2,0)=0,"",VLOOKUP(A323,入力画面!$A$22:$J$201,2,0))</f>
        <v/>
      </c>
      <c r="D323" s="289"/>
      <c r="E323" s="289"/>
      <c r="F323" s="289"/>
      <c r="G323" s="289"/>
      <c r="H323" s="289"/>
      <c r="I323" s="290"/>
      <c r="J323" s="287" t="str">
        <f t="shared" si="25"/>
        <v/>
      </c>
      <c r="K323" s="287"/>
      <c r="L323" s="287"/>
      <c r="M323" s="291" t="str">
        <f t="shared" si="26"/>
        <v/>
      </c>
      <c r="N323" s="292"/>
      <c r="O323" s="292"/>
      <c r="P323" s="292"/>
      <c r="Q323" s="292"/>
      <c r="R323" s="292"/>
      <c r="S323" s="293"/>
      <c r="T323" s="294" t="str">
        <f t="shared" si="27"/>
        <v/>
      </c>
      <c r="U323" s="294"/>
      <c r="V323" s="294"/>
      <c r="W323" s="294"/>
      <c r="X323" s="294"/>
      <c r="Y323" s="282" t="str">
        <f t="shared" si="28"/>
        <v/>
      </c>
      <c r="Z323" s="283"/>
      <c r="AA323" s="283"/>
      <c r="AB323" s="283"/>
      <c r="AC323" s="283"/>
      <c r="AD323" s="295"/>
      <c r="AE323" s="280" t="str">
        <f t="shared" si="29"/>
        <v/>
      </c>
      <c r="AF323" s="281"/>
      <c r="AG323" s="281"/>
      <c r="AH323" s="281"/>
      <c r="AI323" s="281"/>
      <c r="AJ323" s="281"/>
      <c r="AK323" s="281"/>
      <c r="AL323" s="281"/>
      <c r="AM323" s="281"/>
      <c r="AN323" s="281"/>
      <c r="AO323" s="284"/>
    </row>
    <row r="324" spans="1:41" ht="19.5" customHeight="1">
      <c r="A324" s="287">
        <v>179</v>
      </c>
      <c r="B324" s="287"/>
      <c r="C324" s="288" t="str">
        <f>IF(VLOOKUP(A324,入力画面!$A$22:$J$201,2,0)=0,"",VLOOKUP(A324,入力画面!$A$22:$J$201,2,0))</f>
        <v/>
      </c>
      <c r="D324" s="289"/>
      <c r="E324" s="289"/>
      <c r="F324" s="289"/>
      <c r="G324" s="289"/>
      <c r="H324" s="289"/>
      <c r="I324" s="290"/>
      <c r="J324" s="287" t="str">
        <f t="shared" si="25"/>
        <v/>
      </c>
      <c r="K324" s="287"/>
      <c r="L324" s="287"/>
      <c r="M324" s="291" t="str">
        <f t="shared" si="26"/>
        <v/>
      </c>
      <c r="N324" s="292"/>
      <c r="O324" s="292"/>
      <c r="P324" s="292"/>
      <c r="Q324" s="292"/>
      <c r="R324" s="292"/>
      <c r="S324" s="293"/>
      <c r="T324" s="294" t="str">
        <f t="shared" si="27"/>
        <v/>
      </c>
      <c r="U324" s="294"/>
      <c r="V324" s="294"/>
      <c r="W324" s="294"/>
      <c r="X324" s="294"/>
      <c r="Y324" s="282" t="str">
        <f t="shared" si="28"/>
        <v/>
      </c>
      <c r="Z324" s="283"/>
      <c r="AA324" s="283"/>
      <c r="AB324" s="283"/>
      <c r="AC324" s="283"/>
      <c r="AD324" s="295"/>
      <c r="AE324" s="280" t="str">
        <f t="shared" si="29"/>
        <v/>
      </c>
      <c r="AF324" s="281"/>
      <c r="AG324" s="281"/>
      <c r="AH324" s="281"/>
      <c r="AI324" s="281"/>
      <c r="AJ324" s="281"/>
      <c r="AK324" s="281"/>
      <c r="AL324" s="281"/>
      <c r="AM324" s="281"/>
      <c r="AN324" s="281"/>
      <c r="AO324" s="284"/>
    </row>
    <row r="325" spans="1:41" ht="19.5" customHeight="1">
      <c r="A325" s="287">
        <v>180</v>
      </c>
      <c r="B325" s="287"/>
      <c r="C325" s="288" t="str">
        <f>IF(VLOOKUP(A325,入力画面!$A$22:$J$201,2,0)=0,"",VLOOKUP(A325,入力画面!$A$22:$J$201,2,0))</f>
        <v/>
      </c>
      <c r="D325" s="289"/>
      <c r="E325" s="289"/>
      <c r="F325" s="289"/>
      <c r="G325" s="289"/>
      <c r="H325" s="289"/>
      <c r="I325" s="290"/>
      <c r="J325" s="287" t="str">
        <f t="shared" si="25"/>
        <v/>
      </c>
      <c r="K325" s="287"/>
      <c r="L325" s="287"/>
      <c r="M325" s="291" t="str">
        <f t="shared" si="26"/>
        <v/>
      </c>
      <c r="N325" s="292"/>
      <c r="O325" s="292"/>
      <c r="P325" s="292"/>
      <c r="Q325" s="292"/>
      <c r="R325" s="292"/>
      <c r="S325" s="293"/>
      <c r="T325" s="294" t="str">
        <f t="shared" si="27"/>
        <v/>
      </c>
      <c r="U325" s="294"/>
      <c r="V325" s="294"/>
      <c r="W325" s="294"/>
      <c r="X325" s="294"/>
      <c r="Y325" s="282" t="str">
        <f t="shared" si="28"/>
        <v/>
      </c>
      <c r="Z325" s="283"/>
      <c r="AA325" s="283"/>
      <c r="AB325" s="283"/>
      <c r="AC325" s="283"/>
      <c r="AD325" s="295"/>
      <c r="AE325" s="280" t="str">
        <f t="shared" si="29"/>
        <v/>
      </c>
      <c r="AF325" s="281"/>
      <c r="AG325" s="281"/>
      <c r="AH325" s="281"/>
      <c r="AI325" s="281"/>
      <c r="AJ325" s="281"/>
      <c r="AK325" s="281"/>
      <c r="AL325" s="281"/>
      <c r="AM325" s="281"/>
      <c r="AN325" s="281"/>
      <c r="AO325" s="284"/>
    </row>
    <row r="326" spans="1:41" ht="19.5" customHeight="1"/>
    <row r="327" spans="1:41" ht="19.5" customHeight="1">
      <c r="B327" t="s">
        <v>195</v>
      </c>
      <c r="AB327" s="285" t="s">
        <v>196</v>
      </c>
      <c r="AC327" s="285"/>
      <c r="AD327" s="285"/>
      <c r="AE327" s="285"/>
      <c r="AF327" s="286">
        <f>$AF$52</f>
        <v>0</v>
      </c>
      <c r="AG327" s="286"/>
      <c r="AH327" s="286"/>
      <c r="AI327" s="286"/>
      <c r="AJ327" s="286"/>
      <c r="AK327" s="286"/>
      <c r="AL327" s="286"/>
      <c r="AM327" s="286"/>
      <c r="AN327" s="286"/>
      <c r="AO327" s="89" t="s">
        <v>150</v>
      </c>
    </row>
    <row r="329" spans="1:41">
      <c r="C329" t="s">
        <v>197</v>
      </c>
      <c r="F329" t="s">
        <v>198</v>
      </c>
    </row>
    <row r="330" spans="1:41">
      <c r="F330" t="s">
        <v>199</v>
      </c>
    </row>
    <row r="331" spans="1:41">
      <c r="F331" t="s">
        <v>200</v>
      </c>
    </row>
    <row r="332" spans="1:41">
      <c r="F332" t="s">
        <v>201</v>
      </c>
    </row>
  </sheetData>
  <mergeCells count="1472">
    <mergeCell ref="B14:F14"/>
    <mergeCell ref="G14:U14"/>
    <mergeCell ref="V14:W14"/>
    <mergeCell ref="X14:AD14"/>
    <mergeCell ref="AE14:AH14"/>
    <mergeCell ref="AI14:AO14"/>
    <mergeCell ref="AG10:AH10"/>
    <mergeCell ref="AI10:AO10"/>
    <mergeCell ref="B12:F12"/>
    <mergeCell ref="G12:N12"/>
    <mergeCell ref="O12:U12"/>
    <mergeCell ref="V12:AF12"/>
    <mergeCell ref="AG12:AH12"/>
    <mergeCell ref="AI12:AO12"/>
    <mergeCell ref="A1:E1"/>
    <mergeCell ref="A2:E4"/>
    <mergeCell ref="L3:AE3"/>
    <mergeCell ref="B10:F10"/>
    <mergeCell ref="G10:Q10"/>
    <mergeCell ref="R10:U10"/>
    <mergeCell ref="V10:AF10"/>
    <mergeCell ref="T18:U18"/>
    <mergeCell ref="V18:W18"/>
    <mergeCell ref="AB16:AC16"/>
    <mergeCell ref="AD16:AD18"/>
    <mergeCell ref="AE16:AJ16"/>
    <mergeCell ref="F17:G18"/>
    <mergeCell ref="H17:I17"/>
    <mergeCell ref="J17:K17"/>
    <mergeCell ref="L17:M18"/>
    <mergeCell ref="N17:O17"/>
    <mergeCell ref="P17:Q17"/>
    <mergeCell ref="R17:S18"/>
    <mergeCell ref="B16:E18"/>
    <mergeCell ref="F16:K16"/>
    <mergeCell ref="L16:Q16"/>
    <mergeCell ref="R16:W16"/>
    <mergeCell ref="X16:Y18"/>
    <mergeCell ref="Z16:AA16"/>
    <mergeCell ref="T17:U17"/>
    <mergeCell ref="V17:W17"/>
    <mergeCell ref="Z17:AA18"/>
    <mergeCell ref="AE21:AO21"/>
    <mergeCell ref="A22:B22"/>
    <mergeCell ref="C22:I22"/>
    <mergeCell ref="J22:L22"/>
    <mergeCell ref="M22:S22"/>
    <mergeCell ref="T22:X22"/>
    <mergeCell ref="Y22:AD22"/>
    <mergeCell ref="AE22:AO22"/>
    <mergeCell ref="A21:B21"/>
    <mergeCell ref="C21:I21"/>
    <mergeCell ref="J21:L21"/>
    <mergeCell ref="M21:S21"/>
    <mergeCell ref="T21:X21"/>
    <mergeCell ref="Y21:AD21"/>
    <mergeCell ref="AE18:AF18"/>
    <mergeCell ref="AG18:AH18"/>
    <mergeCell ref="AI18:AJ18"/>
    <mergeCell ref="A20:B20"/>
    <mergeCell ref="C20:I20"/>
    <mergeCell ref="J20:L20"/>
    <mergeCell ref="M20:S20"/>
    <mergeCell ref="T20:X20"/>
    <mergeCell ref="Y20:AD20"/>
    <mergeCell ref="AE20:AO20"/>
    <mergeCell ref="AB17:AC18"/>
    <mergeCell ref="AE17:AF17"/>
    <mergeCell ref="AG17:AH17"/>
    <mergeCell ref="AI17:AJ17"/>
    <mergeCell ref="H18:I18"/>
    <mergeCell ref="J18:K18"/>
    <mergeCell ref="N18:O18"/>
    <mergeCell ref="P18:Q18"/>
    <mergeCell ref="AE25:AO25"/>
    <mergeCell ref="A26:B26"/>
    <mergeCell ref="C26:I26"/>
    <mergeCell ref="J26:L26"/>
    <mergeCell ref="M26:S26"/>
    <mergeCell ref="T26:X26"/>
    <mergeCell ref="Y26:AD26"/>
    <mergeCell ref="AE26:AO26"/>
    <mergeCell ref="A25:B25"/>
    <mergeCell ref="C25:I25"/>
    <mergeCell ref="J25:L25"/>
    <mergeCell ref="M25:S25"/>
    <mergeCell ref="T25:X25"/>
    <mergeCell ref="Y25:AD25"/>
    <mergeCell ref="AE23:AO23"/>
    <mergeCell ref="A24:B24"/>
    <mergeCell ref="C24:I24"/>
    <mergeCell ref="J24:L24"/>
    <mergeCell ref="M24:S24"/>
    <mergeCell ref="T24:X24"/>
    <mergeCell ref="Y24:AD24"/>
    <mergeCell ref="AE24:AO24"/>
    <mergeCell ref="A23:B23"/>
    <mergeCell ref="C23:I23"/>
    <mergeCell ref="J23:L23"/>
    <mergeCell ref="M23:S23"/>
    <mergeCell ref="T23:X23"/>
    <mergeCell ref="Y23:AD23"/>
    <mergeCell ref="AE29:AO29"/>
    <mergeCell ref="A30:B30"/>
    <mergeCell ref="C30:I30"/>
    <mergeCell ref="J30:L30"/>
    <mergeCell ref="M30:S30"/>
    <mergeCell ref="T30:X30"/>
    <mergeCell ref="Y30:AD30"/>
    <mergeCell ref="AE30:AO30"/>
    <mergeCell ref="A29:B29"/>
    <mergeCell ref="C29:I29"/>
    <mergeCell ref="J29:L29"/>
    <mergeCell ref="M29:S29"/>
    <mergeCell ref="T29:X29"/>
    <mergeCell ref="Y29:AD29"/>
    <mergeCell ref="AE27:AO27"/>
    <mergeCell ref="A28:B28"/>
    <mergeCell ref="C28:I28"/>
    <mergeCell ref="J28:L28"/>
    <mergeCell ref="M28:S28"/>
    <mergeCell ref="T28:X28"/>
    <mergeCell ref="Y28:AD28"/>
    <mergeCell ref="AE28:AO28"/>
    <mergeCell ref="A27:B27"/>
    <mergeCell ref="C27:I27"/>
    <mergeCell ref="J27:L27"/>
    <mergeCell ref="M27:S27"/>
    <mergeCell ref="T27:X27"/>
    <mergeCell ref="Y27:AD27"/>
    <mergeCell ref="AE33:AO33"/>
    <mergeCell ref="A34:B34"/>
    <mergeCell ref="C34:I34"/>
    <mergeCell ref="J34:L34"/>
    <mergeCell ref="M34:S34"/>
    <mergeCell ref="T34:X34"/>
    <mergeCell ref="Y34:AD34"/>
    <mergeCell ref="AE34:AO34"/>
    <mergeCell ref="A33:B33"/>
    <mergeCell ref="C33:I33"/>
    <mergeCell ref="J33:L33"/>
    <mergeCell ref="M33:S33"/>
    <mergeCell ref="T33:X33"/>
    <mergeCell ref="Y33:AD33"/>
    <mergeCell ref="AE31:AO31"/>
    <mergeCell ref="A32:B32"/>
    <mergeCell ref="C32:I32"/>
    <mergeCell ref="J32:L32"/>
    <mergeCell ref="M32:S32"/>
    <mergeCell ref="T32:X32"/>
    <mergeCell ref="Y32:AD32"/>
    <mergeCell ref="AE32:AO32"/>
    <mergeCell ref="A31:B31"/>
    <mergeCell ref="C31:I31"/>
    <mergeCell ref="J31:L31"/>
    <mergeCell ref="M31:S31"/>
    <mergeCell ref="T31:X31"/>
    <mergeCell ref="Y31:AD31"/>
    <mergeCell ref="AE37:AO37"/>
    <mergeCell ref="A38:B38"/>
    <mergeCell ref="C38:I38"/>
    <mergeCell ref="J38:L38"/>
    <mergeCell ref="M38:S38"/>
    <mergeCell ref="T38:X38"/>
    <mergeCell ref="Y38:AD38"/>
    <mergeCell ref="AE38:AO38"/>
    <mergeCell ref="A37:B37"/>
    <mergeCell ref="C37:I37"/>
    <mergeCell ref="J37:L37"/>
    <mergeCell ref="M37:S37"/>
    <mergeCell ref="T37:X37"/>
    <mergeCell ref="Y37:AD37"/>
    <mergeCell ref="AE35:AO35"/>
    <mergeCell ref="A36:B36"/>
    <mergeCell ref="C36:I36"/>
    <mergeCell ref="J36:L36"/>
    <mergeCell ref="M36:S36"/>
    <mergeCell ref="T36:X36"/>
    <mergeCell ref="Y36:AD36"/>
    <mergeCell ref="AE36:AO36"/>
    <mergeCell ref="A35:B35"/>
    <mergeCell ref="C35:I35"/>
    <mergeCell ref="J35:L35"/>
    <mergeCell ref="M35:S35"/>
    <mergeCell ref="T35:X35"/>
    <mergeCell ref="Y35:AD35"/>
    <mergeCell ref="AE41:AO41"/>
    <mergeCell ref="A42:B42"/>
    <mergeCell ref="C42:I42"/>
    <mergeCell ref="J42:L42"/>
    <mergeCell ref="M42:S42"/>
    <mergeCell ref="T42:X42"/>
    <mergeCell ref="Y42:AD42"/>
    <mergeCell ref="AE42:AO42"/>
    <mergeCell ref="A41:B41"/>
    <mergeCell ref="C41:I41"/>
    <mergeCell ref="J41:L41"/>
    <mergeCell ref="M41:S41"/>
    <mergeCell ref="T41:X41"/>
    <mergeCell ref="Y41:AD41"/>
    <mergeCell ref="AE39:AO39"/>
    <mergeCell ref="A40:B40"/>
    <mergeCell ref="C40:I40"/>
    <mergeCell ref="J40:L40"/>
    <mergeCell ref="M40:S40"/>
    <mergeCell ref="T40:X40"/>
    <mergeCell ref="Y40:AD40"/>
    <mergeCell ref="AE40:AO40"/>
    <mergeCell ref="A39:B39"/>
    <mergeCell ref="C39:I39"/>
    <mergeCell ref="J39:L39"/>
    <mergeCell ref="M39:S39"/>
    <mergeCell ref="T39:X39"/>
    <mergeCell ref="Y39:AD39"/>
    <mergeCell ref="AE45:AO45"/>
    <mergeCell ref="A46:B46"/>
    <mergeCell ref="C46:I46"/>
    <mergeCell ref="J46:L46"/>
    <mergeCell ref="M46:S46"/>
    <mergeCell ref="T46:X46"/>
    <mergeCell ref="Y46:AD46"/>
    <mergeCell ref="AE46:AO46"/>
    <mergeCell ref="A45:B45"/>
    <mergeCell ref="C45:I45"/>
    <mergeCell ref="J45:L45"/>
    <mergeCell ref="M45:S45"/>
    <mergeCell ref="T45:X45"/>
    <mergeCell ref="Y45:AD45"/>
    <mergeCell ref="AE43:AO43"/>
    <mergeCell ref="A44:B44"/>
    <mergeCell ref="C44:I44"/>
    <mergeCell ref="J44:L44"/>
    <mergeCell ref="M44:S44"/>
    <mergeCell ref="T44:X44"/>
    <mergeCell ref="Y44:AD44"/>
    <mergeCell ref="AE44:AO44"/>
    <mergeCell ref="A43:B43"/>
    <mergeCell ref="C43:I43"/>
    <mergeCell ref="J43:L43"/>
    <mergeCell ref="M43:S43"/>
    <mergeCell ref="T43:X43"/>
    <mergeCell ref="Y43:AD43"/>
    <mergeCell ref="AE49:AO49"/>
    <mergeCell ref="A50:B50"/>
    <mergeCell ref="C50:I50"/>
    <mergeCell ref="J50:L50"/>
    <mergeCell ref="M50:S50"/>
    <mergeCell ref="T50:X50"/>
    <mergeCell ref="Y50:AD50"/>
    <mergeCell ref="AE50:AO50"/>
    <mergeCell ref="A49:B49"/>
    <mergeCell ref="C49:I49"/>
    <mergeCell ref="J49:L49"/>
    <mergeCell ref="M49:S49"/>
    <mergeCell ref="T49:X49"/>
    <mergeCell ref="Y49:AD49"/>
    <mergeCell ref="AE47:AO47"/>
    <mergeCell ref="A48:B48"/>
    <mergeCell ref="C48:I48"/>
    <mergeCell ref="J48:L48"/>
    <mergeCell ref="M48:S48"/>
    <mergeCell ref="T48:X48"/>
    <mergeCell ref="Y48:AD48"/>
    <mergeCell ref="AE48:AO48"/>
    <mergeCell ref="A47:B47"/>
    <mergeCell ref="C47:I47"/>
    <mergeCell ref="J47:L47"/>
    <mergeCell ref="M47:S47"/>
    <mergeCell ref="T47:X47"/>
    <mergeCell ref="Y47:AD47"/>
    <mergeCell ref="B72:F72"/>
    <mergeCell ref="G72:U72"/>
    <mergeCell ref="V72:W72"/>
    <mergeCell ref="X72:AD72"/>
    <mergeCell ref="AE72:AH72"/>
    <mergeCell ref="AI72:AO72"/>
    <mergeCell ref="AI68:AO68"/>
    <mergeCell ref="B70:F70"/>
    <mergeCell ref="G70:N70"/>
    <mergeCell ref="O70:U70"/>
    <mergeCell ref="V70:AF70"/>
    <mergeCell ref="AG70:AH70"/>
    <mergeCell ref="AI70:AO70"/>
    <mergeCell ref="AB52:AE52"/>
    <mergeCell ref="AF52:AN52"/>
    <mergeCell ref="A59:E59"/>
    <mergeCell ref="A60:E62"/>
    <mergeCell ref="L61:AE61"/>
    <mergeCell ref="B68:F68"/>
    <mergeCell ref="G68:Q68"/>
    <mergeCell ref="R68:U68"/>
    <mergeCell ref="V68:AF68"/>
    <mergeCell ref="AG68:AH68"/>
    <mergeCell ref="AE77:AO77"/>
    <mergeCell ref="A78:B78"/>
    <mergeCell ref="C78:I78"/>
    <mergeCell ref="J78:L78"/>
    <mergeCell ref="M78:S78"/>
    <mergeCell ref="T78:X78"/>
    <mergeCell ref="Y78:AD78"/>
    <mergeCell ref="AE78:AO78"/>
    <mergeCell ref="A77:B77"/>
    <mergeCell ref="C77:I77"/>
    <mergeCell ref="J77:L77"/>
    <mergeCell ref="M77:S77"/>
    <mergeCell ref="T77:X77"/>
    <mergeCell ref="Y77:AD77"/>
    <mergeCell ref="AE75:AO75"/>
    <mergeCell ref="A76:B76"/>
    <mergeCell ref="C76:I76"/>
    <mergeCell ref="J76:L76"/>
    <mergeCell ref="M76:S76"/>
    <mergeCell ref="T76:X76"/>
    <mergeCell ref="Y76:AD76"/>
    <mergeCell ref="AE76:AO76"/>
    <mergeCell ref="A75:B75"/>
    <mergeCell ref="C75:I75"/>
    <mergeCell ref="J75:L75"/>
    <mergeCell ref="M75:S75"/>
    <mergeCell ref="T75:X75"/>
    <mergeCell ref="Y75:AD75"/>
    <mergeCell ref="AE81:AO81"/>
    <mergeCell ref="A82:B82"/>
    <mergeCell ref="C82:I82"/>
    <mergeCell ref="J82:L82"/>
    <mergeCell ref="M82:S82"/>
    <mergeCell ref="T82:X82"/>
    <mergeCell ref="Y82:AD82"/>
    <mergeCell ref="AE82:AO82"/>
    <mergeCell ref="A81:B81"/>
    <mergeCell ref="C81:I81"/>
    <mergeCell ref="J81:L81"/>
    <mergeCell ref="M81:S81"/>
    <mergeCell ref="T81:X81"/>
    <mergeCell ref="Y81:AD81"/>
    <mergeCell ref="AE79:AO79"/>
    <mergeCell ref="A80:B80"/>
    <mergeCell ref="C80:I80"/>
    <mergeCell ref="J80:L80"/>
    <mergeCell ref="M80:S80"/>
    <mergeCell ref="T80:X80"/>
    <mergeCell ref="Y80:AD80"/>
    <mergeCell ref="AE80:AO80"/>
    <mergeCell ref="A79:B79"/>
    <mergeCell ref="C79:I79"/>
    <mergeCell ref="J79:L79"/>
    <mergeCell ref="M79:S79"/>
    <mergeCell ref="T79:X79"/>
    <mergeCell ref="Y79:AD79"/>
    <mergeCell ref="AE85:AO85"/>
    <mergeCell ref="A86:B86"/>
    <mergeCell ref="C86:I86"/>
    <mergeCell ref="J86:L86"/>
    <mergeCell ref="M86:S86"/>
    <mergeCell ref="T86:X86"/>
    <mergeCell ref="Y86:AD86"/>
    <mergeCell ref="AE86:AO86"/>
    <mergeCell ref="A85:B85"/>
    <mergeCell ref="C85:I85"/>
    <mergeCell ref="J85:L85"/>
    <mergeCell ref="M85:S85"/>
    <mergeCell ref="T85:X85"/>
    <mergeCell ref="Y85:AD85"/>
    <mergeCell ref="AE83:AO83"/>
    <mergeCell ref="A84:B84"/>
    <mergeCell ref="C84:I84"/>
    <mergeCell ref="J84:L84"/>
    <mergeCell ref="M84:S84"/>
    <mergeCell ref="T84:X84"/>
    <mergeCell ref="Y84:AD84"/>
    <mergeCell ref="AE84:AO84"/>
    <mergeCell ref="A83:B83"/>
    <mergeCell ref="C83:I83"/>
    <mergeCell ref="J83:L83"/>
    <mergeCell ref="M83:S83"/>
    <mergeCell ref="T83:X83"/>
    <mergeCell ref="Y83:AD83"/>
    <mergeCell ref="AE89:AO89"/>
    <mergeCell ref="A90:B90"/>
    <mergeCell ref="C90:I90"/>
    <mergeCell ref="J90:L90"/>
    <mergeCell ref="M90:S90"/>
    <mergeCell ref="T90:X90"/>
    <mergeCell ref="Y90:AD90"/>
    <mergeCell ref="AE90:AO90"/>
    <mergeCell ref="A89:B89"/>
    <mergeCell ref="C89:I89"/>
    <mergeCell ref="J89:L89"/>
    <mergeCell ref="M89:S89"/>
    <mergeCell ref="T89:X89"/>
    <mergeCell ref="Y89:AD89"/>
    <mergeCell ref="AE87:AO87"/>
    <mergeCell ref="A88:B88"/>
    <mergeCell ref="C88:I88"/>
    <mergeCell ref="J88:L88"/>
    <mergeCell ref="M88:S88"/>
    <mergeCell ref="T88:X88"/>
    <mergeCell ref="Y88:AD88"/>
    <mergeCell ref="AE88:AO88"/>
    <mergeCell ref="A87:B87"/>
    <mergeCell ref="C87:I87"/>
    <mergeCell ref="J87:L87"/>
    <mergeCell ref="M87:S87"/>
    <mergeCell ref="T87:X87"/>
    <mergeCell ref="Y87:AD87"/>
    <mergeCell ref="AE93:AO93"/>
    <mergeCell ref="A94:B94"/>
    <mergeCell ref="C94:I94"/>
    <mergeCell ref="J94:L94"/>
    <mergeCell ref="M94:S94"/>
    <mergeCell ref="T94:X94"/>
    <mergeCell ref="Y94:AD94"/>
    <mergeCell ref="AE94:AO94"/>
    <mergeCell ref="A93:B93"/>
    <mergeCell ref="C93:I93"/>
    <mergeCell ref="J93:L93"/>
    <mergeCell ref="M93:S93"/>
    <mergeCell ref="T93:X93"/>
    <mergeCell ref="Y93:AD93"/>
    <mergeCell ref="AE91:AO91"/>
    <mergeCell ref="A92:B92"/>
    <mergeCell ref="C92:I92"/>
    <mergeCell ref="J92:L92"/>
    <mergeCell ref="M92:S92"/>
    <mergeCell ref="T92:X92"/>
    <mergeCell ref="Y92:AD92"/>
    <mergeCell ref="AE92:AO92"/>
    <mergeCell ref="A91:B91"/>
    <mergeCell ref="C91:I91"/>
    <mergeCell ref="J91:L91"/>
    <mergeCell ref="M91:S91"/>
    <mergeCell ref="T91:X91"/>
    <mergeCell ref="Y91:AD91"/>
    <mergeCell ref="AE97:AO97"/>
    <mergeCell ref="A98:B98"/>
    <mergeCell ref="C98:I98"/>
    <mergeCell ref="J98:L98"/>
    <mergeCell ref="M98:S98"/>
    <mergeCell ref="T98:X98"/>
    <mergeCell ref="Y98:AD98"/>
    <mergeCell ref="AE98:AO98"/>
    <mergeCell ref="A97:B97"/>
    <mergeCell ref="C97:I97"/>
    <mergeCell ref="J97:L97"/>
    <mergeCell ref="M97:S97"/>
    <mergeCell ref="T97:X97"/>
    <mergeCell ref="Y97:AD97"/>
    <mergeCell ref="AE95:AO95"/>
    <mergeCell ref="A96:B96"/>
    <mergeCell ref="C96:I96"/>
    <mergeCell ref="J96:L96"/>
    <mergeCell ref="M96:S96"/>
    <mergeCell ref="T96:X96"/>
    <mergeCell ref="Y96:AD96"/>
    <mergeCell ref="AE96:AO96"/>
    <mergeCell ref="A95:B95"/>
    <mergeCell ref="C95:I95"/>
    <mergeCell ref="J95:L95"/>
    <mergeCell ref="M95:S95"/>
    <mergeCell ref="T95:X95"/>
    <mergeCell ref="Y95:AD95"/>
    <mergeCell ref="AE101:AO101"/>
    <mergeCell ref="A102:B102"/>
    <mergeCell ref="C102:I102"/>
    <mergeCell ref="J102:L102"/>
    <mergeCell ref="M102:S102"/>
    <mergeCell ref="T102:X102"/>
    <mergeCell ref="Y102:AD102"/>
    <mergeCell ref="AE102:AO102"/>
    <mergeCell ref="A101:B101"/>
    <mergeCell ref="C101:I101"/>
    <mergeCell ref="J101:L101"/>
    <mergeCell ref="M101:S101"/>
    <mergeCell ref="T101:X101"/>
    <mergeCell ref="Y101:AD101"/>
    <mergeCell ref="AE99:AO99"/>
    <mergeCell ref="A100:B100"/>
    <mergeCell ref="C100:I100"/>
    <mergeCell ref="J100:L100"/>
    <mergeCell ref="M100:S100"/>
    <mergeCell ref="T100:X100"/>
    <mergeCell ref="Y100:AD100"/>
    <mergeCell ref="AE100:AO100"/>
    <mergeCell ref="A99:B99"/>
    <mergeCell ref="C99:I99"/>
    <mergeCell ref="J99:L99"/>
    <mergeCell ref="M99:S99"/>
    <mergeCell ref="T99:X99"/>
    <mergeCell ref="Y99:AD99"/>
    <mergeCell ref="AE105:AO105"/>
    <mergeCell ref="AB107:AE107"/>
    <mergeCell ref="AF107:AN107"/>
    <mergeCell ref="A114:E114"/>
    <mergeCell ref="A115:E117"/>
    <mergeCell ref="L116:AE116"/>
    <mergeCell ref="A105:B105"/>
    <mergeCell ref="C105:I105"/>
    <mergeCell ref="J105:L105"/>
    <mergeCell ref="M105:S105"/>
    <mergeCell ref="T105:X105"/>
    <mergeCell ref="Y105:AD105"/>
    <mergeCell ref="AE103:AO103"/>
    <mergeCell ref="A104:B104"/>
    <mergeCell ref="C104:I104"/>
    <mergeCell ref="J104:L104"/>
    <mergeCell ref="M104:S104"/>
    <mergeCell ref="T104:X104"/>
    <mergeCell ref="Y104:AD104"/>
    <mergeCell ref="AE104:AO104"/>
    <mergeCell ref="A103:B103"/>
    <mergeCell ref="C103:I103"/>
    <mergeCell ref="J103:L103"/>
    <mergeCell ref="M103:S103"/>
    <mergeCell ref="T103:X103"/>
    <mergeCell ref="Y103:AD103"/>
    <mergeCell ref="B127:F127"/>
    <mergeCell ref="G127:U127"/>
    <mergeCell ref="V127:W127"/>
    <mergeCell ref="X127:AD127"/>
    <mergeCell ref="AE127:AH127"/>
    <mergeCell ref="AI127:AO127"/>
    <mergeCell ref="B125:F125"/>
    <mergeCell ref="G125:N125"/>
    <mergeCell ref="O125:U125"/>
    <mergeCell ref="V125:AF125"/>
    <mergeCell ref="AG125:AH125"/>
    <mergeCell ref="AI125:AO125"/>
    <mergeCell ref="B123:F123"/>
    <mergeCell ref="G123:Q123"/>
    <mergeCell ref="R123:U123"/>
    <mergeCell ref="V123:AF123"/>
    <mergeCell ref="AG123:AH123"/>
    <mergeCell ref="AI123:AO123"/>
    <mergeCell ref="AE132:AO132"/>
    <mergeCell ref="A133:B133"/>
    <mergeCell ref="C133:I133"/>
    <mergeCell ref="J133:L133"/>
    <mergeCell ref="M133:S133"/>
    <mergeCell ref="T133:X133"/>
    <mergeCell ref="Y133:AD133"/>
    <mergeCell ref="AE133:AO133"/>
    <mergeCell ref="A132:B132"/>
    <mergeCell ref="C132:I132"/>
    <mergeCell ref="J132:L132"/>
    <mergeCell ref="M132:S132"/>
    <mergeCell ref="T132:X132"/>
    <mergeCell ref="Y132:AD132"/>
    <mergeCell ref="AE130:AO130"/>
    <mergeCell ref="A131:B131"/>
    <mergeCell ref="C131:I131"/>
    <mergeCell ref="J131:L131"/>
    <mergeCell ref="M131:S131"/>
    <mergeCell ref="T131:X131"/>
    <mergeCell ref="Y131:AD131"/>
    <mergeCell ref="AE131:AO131"/>
    <mergeCell ref="A130:B130"/>
    <mergeCell ref="C130:I130"/>
    <mergeCell ref="J130:L130"/>
    <mergeCell ref="M130:S130"/>
    <mergeCell ref="T130:X130"/>
    <mergeCell ref="Y130:AD130"/>
    <mergeCell ref="AE136:AO136"/>
    <mergeCell ref="A137:B137"/>
    <mergeCell ref="C137:I137"/>
    <mergeCell ref="J137:L137"/>
    <mergeCell ref="M137:S137"/>
    <mergeCell ref="T137:X137"/>
    <mergeCell ref="Y137:AD137"/>
    <mergeCell ref="AE137:AO137"/>
    <mergeCell ref="A136:B136"/>
    <mergeCell ref="C136:I136"/>
    <mergeCell ref="J136:L136"/>
    <mergeCell ref="M136:S136"/>
    <mergeCell ref="T136:X136"/>
    <mergeCell ref="Y136:AD136"/>
    <mergeCell ref="AE134:AO134"/>
    <mergeCell ref="A135:B135"/>
    <mergeCell ref="C135:I135"/>
    <mergeCell ref="J135:L135"/>
    <mergeCell ref="M135:S135"/>
    <mergeCell ref="T135:X135"/>
    <mergeCell ref="Y135:AD135"/>
    <mergeCell ref="AE135:AO135"/>
    <mergeCell ref="A134:B134"/>
    <mergeCell ref="C134:I134"/>
    <mergeCell ref="J134:L134"/>
    <mergeCell ref="M134:S134"/>
    <mergeCell ref="T134:X134"/>
    <mergeCell ref="Y134:AD134"/>
    <mergeCell ref="AE140:AO140"/>
    <mergeCell ref="A141:B141"/>
    <mergeCell ref="C141:I141"/>
    <mergeCell ref="J141:L141"/>
    <mergeCell ref="M141:S141"/>
    <mergeCell ref="T141:X141"/>
    <mergeCell ref="Y141:AD141"/>
    <mergeCell ref="AE141:AO141"/>
    <mergeCell ref="A140:B140"/>
    <mergeCell ref="C140:I140"/>
    <mergeCell ref="J140:L140"/>
    <mergeCell ref="M140:S140"/>
    <mergeCell ref="T140:X140"/>
    <mergeCell ref="Y140:AD140"/>
    <mergeCell ref="AE138:AO138"/>
    <mergeCell ref="A139:B139"/>
    <mergeCell ref="C139:I139"/>
    <mergeCell ref="J139:L139"/>
    <mergeCell ref="M139:S139"/>
    <mergeCell ref="T139:X139"/>
    <mergeCell ref="Y139:AD139"/>
    <mergeCell ref="AE139:AO139"/>
    <mergeCell ref="A138:B138"/>
    <mergeCell ref="C138:I138"/>
    <mergeCell ref="J138:L138"/>
    <mergeCell ref="M138:S138"/>
    <mergeCell ref="T138:X138"/>
    <mergeCell ref="Y138:AD138"/>
    <mergeCell ref="AE144:AO144"/>
    <mergeCell ref="A145:B145"/>
    <mergeCell ref="C145:I145"/>
    <mergeCell ref="J145:L145"/>
    <mergeCell ref="M145:S145"/>
    <mergeCell ref="T145:X145"/>
    <mergeCell ref="Y145:AD145"/>
    <mergeCell ref="AE145:AO145"/>
    <mergeCell ref="A144:B144"/>
    <mergeCell ref="C144:I144"/>
    <mergeCell ref="J144:L144"/>
    <mergeCell ref="M144:S144"/>
    <mergeCell ref="T144:X144"/>
    <mergeCell ref="Y144:AD144"/>
    <mergeCell ref="AE142:AO142"/>
    <mergeCell ref="A143:B143"/>
    <mergeCell ref="C143:I143"/>
    <mergeCell ref="J143:L143"/>
    <mergeCell ref="M143:S143"/>
    <mergeCell ref="T143:X143"/>
    <mergeCell ref="Y143:AD143"/>
    <mergeCell ref="AE143:AO143"/>
    <mergeCell ref="A142:B142"/>
    <mergeCell ref="C142:I142"/>
    <mergeCell ref="J142:L142"/>
    <mergeCell ref="M142:S142"/>
    <mergeCell ref="T142:X142"/>
    <mergeCell ref="Y142:AD142"/>
    <mergeCell ref="AE148:AO148"/>
    <mergeCell ref="A149:B149"/>
    <mergeCell ref="C149:I149"/>
    <mergeCell ref="J149:L149"/>
    <mergeCell ref="M149:S149"/>
    <mergeCell ref="T149:X149"/>
    <mergeCell ref="Y149:AD149"/>
    <mergeCell ref="AE149:AO149"/>
    <mergeCell ref="A148:B148"/>
    <mergeCell ref="C148:I148"/>
    <mergeCell ref="J148:L148"/>
    <mergeCell ref="M148:S148"/>
    <mergeCell ref="T148:X148"/>
    <mergeCell ref="Y148:AD148"/>
    <mergeCell ref="AE146:AO146"/>
    <mergeCell ref="A147:B147"/>
    <mergeCell ref="C147:I147"/>
    <mergeCell ref="J147:L147"/>
    <mergeCell ref="M147:S147"/>
    <mergeCell ref="T147:X147"/>
    <mergeCell ref="Y147:AD147"/>
    <mergeCell ref="AE147:AO147"/>
    <mergeCell ref="A146:B146"/>
    <mergeCell ref="C146:I146"/>
    <mergeCell ref="J146:L146"/>
    <mergeCell ref="M146:S146"/>
    <mergeCell ref="T146:X146"/>
    <mergeCell ref="Y146:AD146"/>
    <mergeCell ref="AE152:AO152"/>
    <mergeCell ref="A153:B153"/>
    <mergeCell ref="C153:I153"/>
    <mergeCell ref="J153:L153"/>
    <mergeCell ref="M153:S153"/>
    <mergeCell ref="T153:X153"/>
    <mergeCell ref="Y153:AD153"/>
    <mergeCell ref="AE153:AO153"/>
    <mergeCell ref="A152:B152"/>
    <mergeCell ref="C152:I152"/>
    <mergeCell ref="J152:L152"/>
    <mergeCell ref="M152:S152"/>
    <mergeCell ref="T152:X152"/>
    <mergeCell ref="Y152:AD152"/>
    <mergeCell ref="AE150:AO150"/>
    <mergeCell ref="A151:B151"/>
    <mergeCell ref="C151:I151"/>
    <mergeCell ref="J151:L151"/>
    <mergeCell ref="M151:S151"/>
    <mergeCell ref="T151:X151"/>
    <mergeCell ref="Y151:AD151"/>
    <mergeCell ref="AE151:AO151"/>
    <mergeCell ref="A150:B150"/>
    <mergeCell ref="C150:I150"/>
    <mergeCell ref="J150:L150"/>
    <mergeCell ref="M150:S150"/>
    <mergeCell ref="T150:X150"/>
    <mergeCell ref="Y150:AD150"/>
    <mergeCell ref="AE156:AO156"/>
    <mergeCell ref="A157:B157"/>
    <mergeCell ref="C157:I157"/>
    <mergeCell ref="J157:L157"/>
    <mergeCell ref="M157:S157"/>
    <mergeCell ref="T157:X157"/>
    <mergeCell ref="Y157:AD157"/>
    <mergeCell ref="AE157:AO157"/>
    <mergeCell ref="A156:B156"/>
    <mergeCell ref="C156:I156"/>
    <mergeCell ref="J156:L156"/>
    <mergeCell ref="M156:S156"/>
    <mergeCell ref="T156:X156"/>
    <mergeCell ref="Y156:AD156"/>
    <mergeCell ref="AE154:AO154"/>
    <mergeCell ref="A155:B155"/>
    <mergeCell ref="C155:I155"/>
    <mergeCell ref="J155:L155"/>
    <mergeCell ref="M155:S155"/>
    <mergeCell ref="T155:X155"/>
    <mergeCell ref="Y155:AD155"/>
    <mergeCell ref="AE155:AO155"/>
    <mergeCell ref="A154:B154"/>
    <mergeCell ref="C154:I154"/>
    <mergeCell ref="J154:L154"/>
    <mergeCell ref="M154:S154"/>
    <mergeCell ref="T154:X154"/>
    <mergeCell ref="Y154:AD154"/>
    <mergeCell ref="AE160:AO160"/>
    <mergeCell ref="AB162:AE162"/>
    <mergeCell ref="AF162:AN162"/>
    <mergeCell ref="A169:E169"/>
    <mergeCell ref="A170:E172"/>
    <mergeCell ref="L171:AE171"/>
    <mergeCell ref="A160:B160"/>
    <mergeCell ref="C160:I160"/>
    <mergeCell ref="J160:L160"/>
    <mergeCell ref="M160:S160"/>
    <mergeCell ref="T160:X160"/>
    <mergeCell ref="Y160:AD160"/>
    <mergeCell ref="AE158:AO158"/>
    <mergeCell ref="A159:B159"/>
    <mergeCell ref="C159:I159"/>
    <mergeCell ref="J159:L159"/>
    <mergeCell ref="M159:S159"/>
    <mergeCell ref="T159:X159"/>
    <mergeCell ref="Y159:AD159"/>
    <mergeCell ref="AE159:AO159"/>
    <mergeCell ref="A158:B158"/>
    <mergeCell ref="C158:I158"/>
    <mergeCell ref="J158:L158"/>
    <mergeCell ref="M158:S158"/>
    <mergeCell ref="T158:X158"/>
    <mergeCell ref="Y158:AD158"/>
    <mergeCell ref="B182:F182"/>
    <mergeCell ref="G182:U182"/>
    <mergeCell ref="V182:W182"/>
    <mergeCell ref="X182:AD182"/>
    <mergeCell ref="AE182:AH182"/>
    <mergeCell ref="AI182:AO182"/>
    <mergeCell ref="B180:F180"/>
    <mergeCell ref="G180:N180"/>
    <mergeCell ref="O180:U180"/>
    <mergeCell ref="V180:AF180"/>
    <mergeCell ref="AG180:AH180"/>
    <mergeCell ref="AI180:AO180"/>
    <mergeCell ref="B178:F178"/>
    <mergeCell ref="G178:Q178"/>
    <mergeCell ref="R178:U178"/>
    <mergeCell ref="V178:AF178"/>
    <mergeCell ref="AG178:AH178"/>
    <mergeCell ref="AI178:AO178"/>
    <mergeCell ref="AE187:AO187"/>
    <mergeCell ref="A188:B188"/>
    <mergeCell ref="C188:I188"/>
    <mergeCell ref="J188:L188"/>
    <mergeCell ref="M188:S188"/>
    <mergeCell ref="T188:X188"/>
    <mergeCell ref="Y188:AD188"/>
    <mergeCell ref="AE188:AO188"/>
    <mergeCell ref="A187:B187"/>
    <mergeCell ref="C187:I187"/>
    <mergeCell ref="J187:L187"/>
    <mergeCell ref="M187:S187"/>
    <mergeCell ref="T187:X187"/>
    <mergeCell ref="Y187:AD187"/>
    <mergeCell ref="AE185:AO185"/>
    <mergeCell ref="A186:B186"/>
    <mergeCell ref="C186:I186"/>
    <mergeCell ref="J186:L186"/>
    <mergeCell ref="M186:S186"/>
    <mergeCell ref="T186:X186"/>
    <mergeCell ref="Y186:AD186"/>
    <mergeCell ref="AE186:AO186"/>
    <mergeCell ref="A185:B185"/>
    <mergeCell ref="C185:I185"/>
    <mergeCell ref="J185:L185"/>
    <mergeCell ref="M185:S185"/>
    <mergeCell ref="T185:X185"/>
    <mergeCell ref="Y185:AD185"/>
    <mergeCell ref="AE191:AO191"/>
    <mergeCell ref="A192:B192"/>
    <mergeCell ref="C192:I192"/>
    <mergeCell ref="J192:L192"/>
    <mergeCell ref="M192:S192"/>
    <mergeCell ref="T192:X192"/>
    <mergeCell ref="Y192:AD192"/>
    <mergeCell ref="AE192:AO192"/>
    <mergeCell ref="A191:B191"/>
    <mergeCell ref="C191:I191"/>
    <mergeCell ref="J191:L191"/>
    <mergeCell ref="M191:S191"/>
    <mergeCell ref="T191:X191"/>
    <mergeCell ref="Y191:AD191"/>
    <mergeCell ref="AE189:AO189"/>
    <mergeCell ref="A190:B190"/>
    <mergeCell ref="C190:I190"/>
    <mergeCell ref="J190:L190"/>
    <mergeCell ref="M190:S190"/>
    <mergeCell ref="T190:X190"/>
    <mergeCell ref="Y190:AD190"/>
    <mergeCell ref="AE190:AO190"/>
    <mergeCell ref="A189:B189"/>
    <mergeCell ref="C189:I189"/>
    <mergeCell ref="J189:L189"/>
    <mergeCell ref="M189:S189"/>
    <mergeCell ref="T189:X189"/>
    <mergeCell ref="Y189:AD189"/>
    <mergeCell ref="AE195:AO195"/>
    <mergeCell ref="A196:B196"/>
    <mergeCell ref="C196:I196"/>
    <mergeCell ref="J196:L196"/>
    <mergeCell ref="M196:S196"/>
    <mergeCell ref="T196:X196"/>
    <mergeCell ref="Y196:AD196"/>
    <mergeCell ref="AE196:AO196"/>
    <mergeCell ref="A195:B195"/>
    <mergeCell ref="C195:I195"/>
    <mergeCell ref="J195:L195"/>
    <mergeCell ref="M195:S195"/>
    <mergeCell ref="T195:X195"/>
    <mergeCell ref="Y195:AD195"/>
    <mergeCell ref="AE193:AO193"/>
    <mergeCell ref="A194:B194"/>
    <mergeCell ref="C194:I194"/>
    <mergeCell ref="J194:L194"/>
    <mergeCell ref="M194:S194"/>
    <mergeCell ref="T194:X194"/>
    <mergeCell ref="Y194:AD194"/>
    <mergeCell ref="AE194:AO194"/>
    <mergeCell ref="A193:B193"/>
    <mergeCell ref="C193:I193"/>
    <mergeCell ref="J193:L193"/>
    <mergeCell ref="M193:S193"/>
    <mergeCell ref="T193:X193"/>
    <mergeCell ref="Y193:AD193"/>
    <mergeCell ref="AE199:AO199"/>
    <mergeCell ref="A200:B200"/>
    <mergeCell ref="C200:I200"/>
    <mergeCell ref="J200:L200"/>
    <mergeCell ref="M200:S200"/>
    <mergeCell ref="T200:X200"/>
    <mergeCell ref="Y200:AD200"/>
    <mergeCell ref="AE200:AO200"/>
    <mergeCell ref="A199:B199"/>
    <mergeCell ref="C199:I199"/>
    <mergeCell ref="J199:L199"/>
    <mergeCell ref="M199:S199"/>
    <mergeCell ref="T199:X199"/>
    <mergeCell ref="Y199:AD199"/>
    <mergeCell ref="AE197:AO197"/>
    <mergeCell ref="A198:B198"/>
    <mergeCell ref="C198:I198"/>
    <mergeCell ref="J198:L198"/>
    <mergeCell ref="M198:S198"/>
    <mergeCell ref="T198:X198"/>
    <mergeCell ref="Y198:AD198"/>
    <mergeCell ref="AE198:AO198"/>
    <mergeCell ref="A197:B197"/>
    <mergeCell ref="C197:I197"/>
    <mergeCell ref="J197:L197"/>
    <mergeCell ref="M197:S197"/>
    <mergeCell ref="T197:X197"/>
    <mergeCell ref="Y197:AD197"/>
    <mergeCell ref="AE203:AO203"/>
    <mergeCell ref="A204:B204"/>
    <mergeCell ref="C204:I204"/>
    <mergeCell ref="J204:L204"/>
    <mergeCell ref="M204:S204"/>
    <mergeCell ref="T204:X204"/>
    <mergeCell ref="Y204:AD204"/>
    <mergeCell ref="AE204:AO204"/>
    <mergeCell ref="A203:B203"/>
    <mergeCell ref="C203:I203"/>
    <mergeCell ref="J203:L203"/>
    <mergeCell ref="M203:S203"/>
    <mergeCell ref="T203:X203"/>
    <mergeCell ref="Y203:AD203"/>
    <mergeCell ref="AE201:AO201"/>
    <mergeCell ref="A202:B202"/>
    <mergeCell ref="C202:I202"/>
    <mergeCell ref="J202:L202"/>
    <mergeCell ref="M202:S202"/>
    <mergeCell ref="T202:X202"/>
    <mergeCell ref="Y202:AD202"/>
    <mergeCell ref="AE202:AO202"/>
    <mergeCell ref="A201:B201"/>
    <mergeCell ref="C201:I201"/>
    <mergeCell ref="J201:L201"/>
    <mergeCell ref="M201:S201"/>
    <mergeCell ref="T201:X201"/>
    <mergeCell ref="Y201:AD201"/>
    <mergeCell ref="AE207:AO207"/>
    <mergeCell ref="A208:B208"/>
    <mergeCell ref="C208:I208"/>
    <mergeCell ref="J208:L208"/>
    <mergeCell ref="M208:S208"/>
    <mergeCell ref="T208:X208"/>
    <mergeCell ref="Y208:AD208"/>
    <mergeCell ref="AE208:AO208"/>
    <mergeCell ref="A207:B207"/>
    <mergeCell ref="C207:I207"/>
    <mergeCell ref="J207:L207"/>
    <mergeCell ref="M207:S207"/>
    <mergeCell ref="T207:X207"/>
    <mergeCell ref="Y207:AD207"/>
    <mergeCell ref="AE205:AO205"/>
    <mergeCell ref="A206:B206"/>
    <mergeCell ref="C206:I206"/>
    <mergeCell ref="J206:L206"/>
    <mergeCell ref="M206:S206"/>
    <mergeCell ref="T206:X206"/>
    <mergeCell ref="Y206:AD206"/>
    <mergeCell ref="AE206:AO206"/>
    <mergeCell ref="A205:B205"/>
    <mergeCell ref="C205:I205"/>
    <mergeCell ref="J205:L205"/>
    <mergeCell ref="M205:S205"/>
    <mergeCell ref="T205:X205"/>
    <mergeCell ref="Y205:AD205"/>
    <mergeCell ref="AE211:AO211"/>
    <mergeCell ref="A212:B212"/>
    <mergeCell ref="C212:I212"/>
    <mergeCell ref="J212:L212"/>
    <mergeCell ref="M212:S212"/>
    <mergeCell ref="T212:X212"/>
    <mergeCell ref="Y212:AD212"/>
    <mergeCell ref="AE212:AO212"/>
    <mergeCell ref="A211:B211"/>
    <mergeCell ref="C211:I211"/>
    <mergeCell ref="J211:L211"/>
    <mergeCell ref="M211:S211"/>
    <mergeCell ref="T211:X211"/>
    <mergeCell ref="Y211:AD211"/>
    <mergeCell ref="AE209:AO209"/>
    <mergeCell ref="A210:B210"/>
    <mergeCell ref="C210:I210"/>
    <mergeCell ref="J210:L210"/>
    <mergeCell ref="M210:S210"/>
    <mergeCell ref="T210:X210"/>
    <mergeCell ref="Y210:AD210"/>
    <mergeCell ref="AE210:AO210"/>
    <mergeCell ref="A209:B209"/>
    <mergeCell ref="C209:I209"/>
    <mergeCell ref="J209:L209"/>
    <mergeCell ref="M209:S209"/>
    <mergeCell ref="T209:X209"/>
    <mergeCell ref="Y209:AD209"/>
    <mergeCell ref="AE215:AO215"/>
    <mergeCell ref="AB217:AE217"/>
    <mergeCell ref="AF217:AN217"/>
    <mergeCell ref="A224:E224"/>
    <mergeCell ref="A225:E227"/>
    <mergeCell ref="L226:AE226"/>
    <mergeCell ref="A215:B215"/>
    <mergeCell ref="C215:I215"/>
    <mergeCell ref="J215:L215"/>
    <mergeCell ref="M215:S215"/>
    <mergeCell ref="T215:X215"/>
    <mergeCell ref="Y215:AD215"/>
    <mergeCell ref="AE213:AO213"/>
    <mergeCell ref="A214:B214"/>
    <mergeCell ref="C214:I214"/>
    <mergeCell ref="J214:L214"/>
    <mergeCell ref="M214:S214"/>
    <mergeCell ref="T214:X214"/>
    <mergeCell ref="Y214:AD214"/>
    <mergeCell ref="AE214:AO214"/>
    <mergeCell ref="A213:B213"/>
    <mergeCell ref="C213:I213"/>
    <mergeCell ref="J213:L213"/>
    <mergeCell ref="M213:S213"/>
    <mergeCell ref="T213:X213"/>
    <mergeCell ref="Y213:AD213"/>
    <mergeCell ref="B237:F237"/>
    <mergeCell ref="G237:U237"/>
    <mergeCell ref="V237:W237"/>
    <mergeCell ref="X237:AD237"/>
    <mergeCell ref="AE237:AH237"/>
    <mergeCell ref="AI237:AO237"/>
    <mergeCell ref="B235:F235"/>
    <mergeCell ref="G235:N235"/>
    <mergeCell ref="O235:U235"/>
    <mergeCell ref="V235:AF235"/>
    <mergeCell ref="AG235:AH235"/>
    <mergeCell ref="AI235:AO235"/>
    <mergeCell ref="B233:F233"/>
    <mergeCell ref="G233:Q233"/>
    <mergeCell ref="R233:U233"/>
    <mergeCell ref="V233:AF233"/>
    <mergeCell ref="AG233:AH233"/>
    <mergeCell ref="AI233:AO233"/>
    <mergeCell ref="AE242:AO242"/>
    <mergeCell ref="A243:B243"/>
    <mergeCell ref="C243:I243"/>
    <mergeCell ref="J243:L243"/>
    <mergeCell ref="M243:S243"/>
    <mergeCell ref="T243:X243"/>
    <mergeCell ref="Y243:AD243"/>
    <mergeCell ref="AE243:AO243"/>
    <mergeCell ref="A242:B242"/>
    <mergeCell ref="C242:I242"/>
    <mergeCell ref="J242:L242"/>
    <mergeCell ref="M242:S242"/>
    <mergeCell ref="T242:X242"/>
    <mergeCell ref="Y242:AD242"/>
    <mergeCell ref="AE240:AO240"/>
    <mergeCell ref="A241:B241"/>
    <mergeCell ref="C241:I241"/>
    <mergeCell ref="J241:L241"/>
    <mergeCell ref="M241:S241"/>
    <mergeCell ref="T241:X241"/>
    <mergeCell ref="Y241:AD241"/>
    <mergeCell ref="AE241:AO241"/>
    <mergeCell ref="A240:B240"/>
    <mergeCell ref="C240:I240"/>
    <mergeCell ref="J240:L240"/>
    <mergeCell ref="M240:S240"/>
    <mergeCell ref="T240:X240"/>
    <mergeCell ref="Y240:AD240"/>
    <mergeCell ref="AE246:AO246"/>
    <mergeCell ref="A247:B247"/>
    <mergeCell ref="C247:I247"/>
    <mergeCell ref="J247:L247"/>
    <mergeCell ref="M247:S247"/>
    <mergeCell ref="T247:X247"/>
    <mergeCell ref="Y247:AD247"/>
    <mergeCell ref="AE247:AO247"/>
    <mergeCell ref="A246:B246"/>
    <mergeCell ref="C246:I246"/>
    <mergeCell ref="J246:L246"/>
    <mergeCell ref="M246:S246"/>
    <mergeCell ref="T246:X246"/>
    <mergeCell ref="Y246:AD246"/>
    <mergeCell ref="AE244:AO244"/>
    <mergeCell ref="A245:B245"/>
    <mergeCell ref="C245:I245"/>
    <mergeCell ref="J245:L245"/>
    <mergeCell ref="M245:S245"/>
    <mergeCell ref="T245:X245"/>
    <mergeCell ref="Y245:AD245"/>
    <mergeCell ref="AE245:AO245"/>
    <mergeCell ref="A244:B244"/>
    <mergeCell ref="C244:I244"/>
    <mergeCell ref="J244:L244"/>
    <mergeCell ref="M244:S244"/>
    <mergeCell ref="T244:X244"/>
    <mergeCell ref="Y244:AD244"/>
    <mergeCell ref="AE250:AO250"/>
    <mergeCell ref="A251:B251"/>
    <mergeCell ref="C251:I251"/>
    <mergeCell ref="J251:L251"/>
    <mergeCell ref="M251:S251"/>
    <mergeCell ref="T251:X251"/>
    <mergeCell ref="Y251:AD251"/>
    <mergeCell ref="AE251:AO251"/>
    <mergeCell ref="A250:B250"/>
    <mergeCell ref="C250:I250"/>
    <mergeCell ref="J250:L250"/>
    <mergeCell ref="M250:S250"/>
    <mergeCell ref="T250:X250"/>
    <mergeCell ref="Y250:AD250"/>
    <mergeCell ref="AE248:AO248"/>
    <mergeCell ref="A249:B249"/>
    <mergeCell ref="C249:I249"/>
    <mergeCell ref="J249:L249"/>
    <mergeCell ref="M249:S249"/>
    <mergeCell ref="T249:X249"/>
    <mergeCell ref="Y249:AD249"/>
    <mergeCell ref="AE249:AO249"/>
    <mergeCell ref="A248:B248"/>
    <mergeCell ref="C248:I248"/>
    <mergeCell ref="J248:L248"/>
    <mergeCell ref="M248:S248"/>
    <mergeCell ref="T248:X248"/>
    <mergeCell ref="Y248:AD248"/>
    <mergeCell ref="AE254:AO254"/>
    <mergeCell ref="A255:B255"/>
    <mergeCell ref="C255:I255"/>
    <mergeCell ref="J255:L255"/>
    <mergeCell ref="M255:S255"/>
    <mergeCell ref="T255:X255"/>
    <mergeCell ref="Y255:AD255"/>
    <mergeCell ref="AE255:AO255"/>
    <mergeCell ref="A254:B254"/>
    <mergeCell ref="C254:I254"/>
    <mergeCell ref="J254:L254"/>
    <mergeCell ref="M254:S254"/>
    <mergeCell ref="T254:X254"/>
    <mergeCell ref="Y254:AD254"/>
    <mergeCell ref="AE252:AO252"/>
    <mergeCell ref="A253:B253"/>
    <mergeCell ref="C253:I253"/>
    <mergeCell ref="J253:L253"/>
    <mergeCell ref="M253:S253"/>
    <mergeCell ref="T253:X253"/>
    <mergeCell ref="Y253:AD253"/>
    <mergeCell ref="AE253:AO253"/>
    <mergeCell ref="A252:B252"/>
    <mergeCell ref="C252:I252"/>
    <mergeCell ref="J252:L252"/>
    <mergeCell ref="M252:S252"/>
    <mergeCell ref="T252:X252"/>
    <mergeCell ref="Y252:AD252"/>
    <mergeCell ref="AE258:AO258"/>
    <mergeCell ref="A259:B259"/>
    <mergeCell ref="C259:I259"/>
    <mergeCell ref="J259:L259"/>
    <mergeCell ref="M259:S259"/>
    <mergeCell ref="T259:X259"/>
    <mergeCell ref="Y259:AD259"/>
    <mergeCell ref="AE259:AO259"/>
    <mergeCell ref="A258:B258"/>
    <mergeCell ref="C258:I258"/>
    <mergeCell ref="J258:L258"/>
    <mergeCell ref="M258:S258"/>
    <mergeCell ref="T258:X258"/>
    <mergeCell ref="Y258:AD258"/>
    <mergeCell ref="AE256:AO256"/>
    <mergeCell ref="A257:B257"/>
    <mergeCell ref="C257:I257"/>
    <mergeCell ref="J257:L257"/>
    <mergeCell ref="M257:S257"/>
    <mergeCell ref="T257:X257"/>
    <mergeCell ref="Y257:AD257"/>
    <mergeCell ref="AE257:AO257"/>
    <mergeCell ref="A256:B256"/>
    <mergeCell ref="C256:I256"/>
    <mergeCell ref="J256:L256"/>
    <mergeCell ref="M256:S256"/>
    <mergeCell ref="T256:X256"/>
    <mergeCell ref="Y256:AD256"/>
    <mergeCell ref="AE262:AO262"/>
    <mergeCell ref="A263:B263"/>
    <mergeCell ref="C263:I263"/>
    <mergeCell ref="J263:L263"/>
    <mergeCell ref="M263:S263"/>
    <mergeCell ref="T263:X263"/>
    <mergeCell ref="Y263:AD263"/>
    <mergeCell ref="AE263:AO263"/>
    <mergeCell ref="A262:B262"/>
    <mergeCell ref="C262:I262"/>
    <mergeCell ref="J262:L262"/>
    <mergeCell ref="M262:S262"/>
    <mergeCell ref="T262:X262"/>
    <mergeCell ref="Y262:AD262"/>
    <mergeCell ref="AE260:AO260"/>
    <mergeCell ref="A261:B261"/>
    <mergeCell ref="C261:I261"/>
    <mergeCell ref="J261:L261"/>
    <mergeCell ref="M261:S261"/>
    <mergeCell ref="T261:X261"/>
    <mergeCell ref="Y261:AD261"/>
    <mergeCell ref="AE261:AO261"/>
    <mergeCell ref="A260:B260"/>
    <mergeCell ref="C260:I260"/>
    <mergeCell ref="J260:L260"/>
    <mergeCell ref="M260:S260"/>
    <mergeCell ref="T260:X260"/>
    <mergeCell ref="Y260:AD260"/>
    <mergeCell ref="AE266:AO266"/>
    <mergeCell ref="A267:B267"/>
    <mergeCell ref="C267:I267"/>
    <mergeCell ref="J267:L267"/>
    <mergeCell ref="M267:S267"/>
    <mergeCell ref="T267:X267"/>
    <mergeCell ref="Y267:AD267"/>
    <mergeCell ref="AE267:AO267"/>
    <mergeCell ref="A266:B266"/>
    <mergeCell ref="C266:I266"/>
    <mergeCell ref="J266:L266"/>
    <mergeCell ref="M266:S266"/>
    <mergeCell ref="T266:X266"/>
    <mergeCell ref="Y266:AD266"/>
    <mergeCell ref="AE264:AO264"/>
    <mergeCell ref="A265:B265"/>
    <mergeCell ref="C265:I265"/>
    <mergeCell ref="J265:L265"/>
    <mergeCell ref="M265:S265"/>
    <mergeCell ref="T265:X265"/>
    <mergeCell ref="Y265:AD265"/>
    <mergeCell ref="AE265:AO265"/>
    <mergeCell ref="A264:B264"/>
    <mergeCell ref="C264:I264"/>
    <mergeCell ref="J264:L264"/>
    <mergeCell ref="M264:S264"/>
    <mergeCell ref="T264:X264"/>
    <mergeCell ref="Y264:AD264"/>
    <mergeCell ref="AE270:AO270"/>
    <mergeCell ref="AB272:AE272"/>
    <mergeCell ref="AF272:AN272"/>
    <mergeCell ref="A279:E279"/>
    <mergeCell ref="A280:E282"/>
    <mergeCell ref="L281:AE281"/>
    <mergeCell ref="A270:B270"/>
    <mergeCell ref="C270:I270"/>
    <mergeCell ref="J270:L270"/>
    <mergeCell ref="M270:S270"/>
    <mergeCell ref="T270:X270"/>
    <mergeCell ref="Y270:AD270"/>
    <mergeCell ref="AE268:AO268"/>
    <mergeCell ref="A269:B269"/>
    <mergeCell ref="C269:I269"/>
    <mergeCell ref="J269:L269"/>
    <mergeCell ref="M269:S269"/>
    <mergeCell ref="T269:X269"/>
    <mergeCell ref="Y269:AD269"/>
    <mergeCell ref="AE269:AO269"/>
    <mergeCell ref="A268:B268"/>
    <mergeCell ref="C268:I268"/>
    <mergeCell ref="J268:L268"/>
    <mergeCell ref="M268:S268"/>
    <mergeCell ref="T268:X268"/>
    <mergeCell ref="Y268:AD268"/>
    <mergeCell ref="B292:F292"/>
    <mergeCell ref="G292:U292"/>
    <mergeCell ref="V292:W292"/>
    <mergeCell ref="X292:AD292"/>
    <mergeCell ref="AE292:AH292"/>
    <mergeCell ref="AI292:AO292"/>
    <mergeCell ref="B290:F290"/>
    <mergeCell ref="G290:N290"/>
    <mergeCell ref="O290:U290"/>
    <mergeCell ref="V290:AF290"/>
    <mergeCell ref="AG290:AH290"/>
    <mergeCell ref="AI290:AO290"/>
    <mergeCell ref="B288:F288"/>
    <mergeCell ref="G288:Q288"/>
    <mergeCell ref="R288:U288"/>
    <mergeCell ref="V288:AF288"/>
    <mergeCell ref="AG288:AH288"/>
    <mergeCell ref="AI288:AO288"/>
    <mergeCell ref="AE297:AO297"/>
    <mergeCell ref="A298:B298"/>
    <mergeCell ref="C298:I298"/>
    <mergeCell ref="J298:L298"/>
    <mergeCell ref="M298:S298"/>
    <mergeCell ref="T298:X298"/>
    <mergeCell ref="Y298:AD298"/>
    <mergeCell ref="AE298:AO298"/>
    <mergeCell ref="A297:B297"/>
    <mergeCell ref="C297:I297"/>
    <mergeCell ref="J297:L297"/>
    <mergeCell ref="M297:S297"/>
    <mergeCell ref="T297:X297"/>
    <mergeCell ref="Y297:AD297"/>
    <mergeCell ref="AE295:AO295"/>
    <mergeCell ref="A296:B296"/>
    <mergeCell ref="C296:I296"/>
    <mergeCell ref="J296:L296"/>
    <mergeCell ref="M296:S296"/>
    <mergeCell ref="T296:X296"/>
    <mergeCell ref="Y296:AD296"/>
    <mergeCell ref="AE296:AO296"/>
    <mergeCell ref="A295:B295"/>
    <mergeCell ref="C295:I295"/>
    <mergeCell ref="J295:L295"/>
    <mergeCell ref="M295:S295"/>
    <mergeCell ref="T295:X295"/>
    <mergeCell ref="Y295:AD295"/>
    <mergeCell ref="AE301:AO301"/>
    <mergeCell ref="A302:B302"/>
    <mergeCell ref="C302:I302"/>
    <mergeCell ref="J302:L302"/>
    <mergeCell ref="M302:S302"/>
    <mergeCell ref="T302:X302"/>
    <mergeCell ref="Y302:AD302"/>
    <mergeCell ref="AE302:AO302"/>
    <mergeCell ref="A301:B301"/>
    <mergeCell ref="C301:I301"/>
    <mergeCell ref="J301:L301"/>
    <mergeCell ref="M301:S301"/>
    <mergeCell ref="T301:X301"/>
    <mergeCell ref="Y301:AD301"/>
    <mergeCell ref="AE299:AO299"/>
    <mergeCell ref="A300:B300"/>
    <mergeCell ref="C300:I300"/>
    <mergeCell ref="J300:L300"/>
    <mergeCell ref="M300:S300"/>
    <mergeCell ref="T300:X300"/>
    <mergeCell ref="Y300:AD300"/>
    <mergeCell ref="AE300:AO300"/>
    <mergeCell ref="A299:B299"/>
    <mergeCell ref="C299:I299"/>
    <mergeCell ref="J299:L299"/>
    <mergeCell ref="M299:S299"/>
    <mergeCell ref="T299:X299"/>
    <mergeCell ref="Y299:AD299"/>
    <mergeCell ref="AE305:AO305"/>
    <mergeCell ref="A306:B306"/>
    <mergeCell ref="C306:I306"/>
    <mergeCell ref="J306:L306"/>
    <mergeCell ref="M306:S306"/>
    <mergeCell ref="T306:X306"/>
    <mergeCell ref="Y306:AD306"/>
    <mergeCell ref="AE306:AO306"/>
    <mergeCell ref="A305:B305"/>
    <mergeCell ref="C305:I305"/>
    <mergeCell ref="J305:L305"/>
    <mergeCell ref="M305:S305"/>
    <mergeCell ref="T305:X305"/>
    <mergeCell ref="Y305:AD305"/>
    <mergeCell ref="AE303:AO303"/>
    <mergeCell ref="A304:B304"/>
    <mergeCell ref="C304:I304"/>
    <mergeCell ref="J304:L304"/>
    <mergeCell ref="M304:S304"/>
    <mergeCell ref="T304:X304"/>
    <mergeCell ref="Y304:AD304"/>
    <mergeCell ref="AE304:AO304"/>
    <mergeCell ref="A303:B303"/>
    <mergeCell ref="C303:I303"/>
    <mergeCell ref="J303:L303"/>
    <mergeCell ref="M303:S303"/>
    <mergeCell ref="T303:X303"/>
    <mergeCell ref="Y303:AD303"/>
    <mergeCell ref="AE309:AO309"/>
    <mergeCell ref="A310:B310"/>
    <mergeCell ref="C310:I310"/>
    <mergeCell ref="J310:L310"/>
    <mergeCell ref="M310:S310"/>
    <mergeCell ref="T310:X310"/>
    <mergeCell ref="Y310:AD310"/>
    <mergeCell ref="AE310:AO310"/>
    <mergeCell ref="A309:B309"/>
    <mergeCell ref="C309:I309"/>
    <mergeCell ref="J309:L309"/>
    <mergeCell ref="M309:S309"/>
    <mergeCell ref="T309:X309"/>
    <mergeCell ref="Y309:AD309"/>
    <mergeCell ref="AE307:AO307"/>
    <mergeCell ref="A308:B308"/>
    <mergeCell ref="C308:I308"/>
    <mergeCell ref="J308:L308"/>
    <mergeCell ref="M308:S308"/>
    <mergeCell ref="T308:X308"/>
    <mergeCell ref="Y308:AD308"/>
    <mergeCell ref="AE308:AO308"/>
    <mergeCell ref="A307:B307"/>
    <mergeCell ref="C307:I307"/>
    <mergeCell ref="J307:L307"/>
    <mergeCell ref="M307:S307"/>
    <mergeCell ref="T307:X307"/>
    <mergeCell ref="Y307:AD307"/>
    <mergeCell ref="AE313:AO313"/>
    <mergeCell ref="A314:B314"/>
    <mergeCell ref="C314:I314"/>
    <mergeCell ref="J314:L314"/>
    <mergeCell ref="M314:S314"/>
    <mergeCell ref="T314:X314"/>
    <mergeCell ref="Y314:AD314"/>
    <mergeCell ref="AE314:AO314"/>
    <mergeCell ref="A313:B313"/>
    <mergeCell ref="C313:I313"/>
    <mergeCell ref="J313:L313"/>
    <mergeCell ref="M313:S313"/>
    <mergeCell ref="T313:X313"/>
    <mergeCell ref="Y313:AD313"/>
    <mergeCell ref="AE311:AO311"/>
    <mergeCell ref="A312:B312"/>
    <mergeCell ref="C312:I312"/>
    <mergeCell ref="J312:L312"/>
    <mergeCell ref="M312:S312"/>
    <mergeCell ref="T312:X312"/>
    <mergeCell ref="Y312:AD312"/>
    <mergeCell ref="AE312:AO312"/>
    <mergeCell ref="A311:B311"/>
    <mergeCell ref="C311:I311"/>
    <mergeCell ref="J311:L311"/>
    <mergeCell ref="M311:S311"/>
    <mergeCell ref="T311:X311"/>
    <mergeCell ref="Y311:AD311"/>
    <mergeCell ref="AE317:AO317"/>
    <mergeCell ref="A318:B318"/>
    <mergeCell ref="C318:I318"/>
    <mergeCell ref="J318:L318"/>
    <mergeCell ref="M318:S318"/>
    <mergeCell ref="T318:X318"/>
    <mergeCell ref="Y318:AD318"/>
    <mergeCell ref="AE318:AO318"/>
    <mergeCell ref="A317:B317"/>
    <mergeCell ref="C317:I317"/>
    <mergeCell ref="J317:L317"/>
    <mergeCell ref="M317:S317"/>
    <mergeCell ref="T317:X317"/>
    <mergeCell ref="Y317:AD317"/>
    <mergeCell ref="AE315:AO315"/>
    <mergeCell ref="A316:B316"/>
    <mergeCell ref="C316:I316"/>
    <mergeCell ref="J316:L316"/>
    <mergeCell ref="M316:S316"/>
    <mergeCell ref="T316:X316"/>
    <mergeCell ref="Y316:AD316"/>
    <mergeCell ref="AE316:AO316"/>
    <mergeCell ref="A315:B315"/>
    <mergeCell ref="C315:I315"/>
    <mergeCell ref="J315:L315"/>
    <mergeCell ref="M315:S315"/>
    <mergeCell ref="T315:X315"/>
    <mergeCell ref="Y315:AD315"/>
    <mergeCell ref="AE321:AO321"/>
    <mergeCell ref="A322:B322"/>
    <mergeCell ref="C322:I322"/>
    <mergeCell ref="J322:L322"/>
    <mergeCell ref="M322:S322"/>
    <mergeCell ref="T322:X322"/>
    <mergeCell ref="Y322:AD322"/>
    <mergeCell ref="AE322:AO322"/>
    <mergeCell ref="A321:B321"/>
    <mergeCell ref="C321:I321"/>
    <mergeCell ref="J321:L321"/>
    <mergeCell ref="M321:S321"/>
    <mergeCell ref="T321:X321"/>
    <mergeCell ref="Y321:AD321"/>
    <mergeCell ref="AE319:AO319"/>
    <mergeCell ref="A320:B320"/>
    <mergeCell ref="C320:I320"/>
    <mergeCell ref="J320:L320"/>
    <mergeCell ref="M320:S320"/>
    <mergeCell ref="T320:X320"/>
    <mergeCell ref="Y320:AD320"/>
    <mergeCell ref="AE320:AO320"/>
    <mergeCell ref="A319:B319"/>
    <mergeCell ref="C319:I319"/>
    <mergeCell ref="J319:L319"/>
    <mergeCell ref="M319:S319"/>
    <mergeCell ref="T319:X319"/>
    <mergeCell ref="Y319:AD319"/>
    <mergeCell ref="AE325:AO325"/>
    <mergeCell ref="AB327:AE327"/>
    <mergeCell ref="AF327:AN327"/>
    <mergeCell ref="A325:B325"/>
    <mergeCell ref="C325:I325"/>
    <mergeCell ref="J325:L325"/>
    <mergeCell ref="M325:S325"/>
    <mergeCell ref="T325:X325"/>
    <mergeCell ref="Y325:AD325"/>
    <mergeCell ref="AE323:AO323"/>
    <mergeCell ref="A324:B324"/>
    <mergeCell ref="C324:I324"/>
    <mergeCell ref="J324:L324"/>
    <mergeCell ref="M324:S324"/>
    <mergeCell ref="T324:X324"/>
    <mergeCell ref="Y324:AD324"/>
    <mergeCell ref="AE324:AO324"/>
    <mergeCell ref="A323:B323"/>
    <mergeCell ref="C323:I323"/>
    <mergeCell ref="J323:L323"/>
    <mergeCell ref="M323:S323"/>
    <mergeCell ref="T323:X323"/>
    <mergeCell ref="Y323:AD323"/>
  </mergeCells>
  <phoneticPr fontId="6"/>
  <printOptions horizontalCentered="1"/>
  <pageMargins left="0.78740157480314965" right="0.78740157480314965" top="0.98425196850393704" bottom="0.98425196850393704" header="0.51181102362204722" footer="0.51181102362204722"/>
  <pageSetup paperSize="8" scale="112" orientation="portrait" r:id="rId1"/>
  <headerFooter alignWithMargins="0"/>
  <rowBreaks count="5" manualBreakCount="5">
    <brk id="58" max="40" man="1"/>
    <brk id="113" max="40" man="1"/>
    <brk id="168" max="40" man="1"/>
    <brk id="223" max="40" man="1"/>
    <brk id="278" max="4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sheetPr>
  <dimension ref="A1:AO72"/>
  <sheetViews>
    <sheetView topLeftCell="A13" workbookViewId="0">
      <selection activeCell="H72" sqref="H72"/>
    </sheetView>
  </sheetViews>
  <sheetFormatPr defaultRowHeight="13.5"/>
  <cols>
    <col min="1" max="1" width="2.5" customWidth="1"/>
    <col min="2" max="125" width="2.625" customWidth="1"/>
  </cols>
  <sheetData>
    <row r="1" spans="1:41">
      <c r="B1" s="388" t="s">
        <v>13</v>
      </c>
      <c r="C1" s="388"/>
      <c r="D1" s="388"/>
      <c r="E1" s="388"/>
      <c r="F1" s="388"/>
      <c r="G1" s="388"/>
    </row>
    <row r="2" spans="1:41" ht="10.5" customHeight="1">
      <c r="B2" s="389">
        <f>入力画面!C2</f>
        <v>0</v>
      </c>
      <c r="C2" s="389"/>
      <c r="D2" s="389"/>
      <c r="E2" s="389"/>
      <c r="F2" s="389"/>
      <c r="G2" s="389"/>
    </row>
    <row r="3" spans="1:41" ht="25.5">
      <c r="B3" s="389"/>
      <c r="C3" s="389"/>
      <c r="D3" s="389"/>
      <c r="E3" s="389"/>
      <c r="F3" s="389"/>
      <c r="G3" s="389"/>
      <c r="H3" s="59"/>
      <c r="I3" s="60"/>
      <c r="J3" s="60"/>
      <c r="K3" s="60"/>
      <c r="L3" s="390" t="str">
        <f ca="1">"令和"&amp;IF(YEAR(NOW())-2018=1,"元",FIXED(YEAR(NOW())-2018,0))&amp;"年度"&amp;"春季地区予選出場名簿"</f>
        <v>令和8年度春季地区予選出場名簿</v>
      </c>
      <c r="M3" s="390"/>
      <c r="N3" s="390"/>
      <c r="O3" s="390"/>
      <c r="P3" s="390"/>
      <c r="Q3" s="390"/>
      <c r="R3" s="390"/>
      <c r="S3" s="390"/>
      <c r="T3" s="390"/>
      <c r="U3" s="390"/>
      <c r="V3" s="390"/>
      <c r="W3" s="390"/>
      <c r="X3" s="390"/>
      <c r="Y3" s="390"/>
      <c r="Z3" s="390"/>
      <c r="AA3" s="390"/>
      <c r="AB3" s="390"/>
      <c r="AC3" s="390"/>
      <c r="AD3" s="390"/>
      <c r="AE3" s="390"/>
      <c r="AF3" s="390"/>
      <c r="AG3" s="390"/>
      <c r="AH3" s="390"/>
      <c r="AI3" s="390"/>
      <c r="AJ3" s="60"/>
      <c r="AK3" s="60"/>
      <c r="AL3" s="60"/>
    </row>
    <row r="4" spans="1:41" ht="9" customHeight="1">
      <c r="B4" s="389"/>
      <c r="C4" s="389"/>
      <c r="D4" s="389"/>
      <c r="E4" s="389"/>
      <c r="F4" s="389"/>
      <c r="G4" s="389"/>
    </row>
    <row r="5" spans="1:41" ht="12" customHeight="1"/>
    <row r="6" spans="1:41" ht="18.75">
      <c r="B6" s="61" t="s">
        <v>122</v>
      </c>
    </row>
    <row r="7" spans="1:41" ht="8.4499999999999993" customHeight="1"/>
    <row r="8" spans="1:41" ht="14.25">
      <c r="B8" s="297" t="s">
        <v>0</v>
      </c>
      <c r="C8" s="297"/>
      <c r="D8" s="297"/>
      <c r="E8" s="297"/>
      <c r="F8" s="297"/>
      <c r="G8" s="378">
        <f>入力画面!C3</f>
        <v>0</v>
      </c>
      <c r="H8" s="378"/>
      <c r="I8" s="378"/>
      <c r="J8" s="378"/>
      <c r="K8" s="378"/>
      <c r="L8" s="378"/>
      <c r="M8" s="378"/>
      <c r="N8" s="378"/>
      <c r="O8" s="378"/>
      <c r="Q8" s="285" t="s">
        <v>2</v>
      </c>
      <c r="R8" s="285"/>
      <c r="S8" s="285"/>
      <c r="T8" s="285"/>
      <c r="U8" s="299">
        <f>入力画面!C5</f>
        <v>0</v>
      </c>
      <c r="V8" s="299"/>
      <c r="W8" s="299"/>
      <c r="X8" s="299"/>
      <c r="Y8" s="299"/>
      <c r="Z8" s="299"/>
      <c r="AA8" s="299"/>
      <c r="AB8" s="299"/>
      <c r="AC8" s="299"/>
      <c r="AD8" s="299"/>
      <c r="AE8" s="285" t="s">
        <v>123</v>
      </c>
      <c r="AF8" s="285"/>
      <c r="AG8" s="299">
        <f>入力画面!C6</f>
        <v>0</v>
      </c>
      <c r="AH8" s="299"/>
      <c r="AI8" s="299"/>
      <c r="AJ8" s="299"/>
      <c r="AK8" s="299"/>
      <c r="AL8" s="299"/>
      <c r="AM8" s="299"/>
      <c r="AN8" s="299"/>
    </row>
    <row r="9" spans="1:41" ht="8.4499999999999993" customHeight="1"/>
    <row r="10" spans="1:41" ht="14.25">
      <c r="B10" s="297" t="s">
        <v>1</v>
      </c>
      <c r="C10" s="297"/>
      <c r="D10" s="297"/>
      <c r="E10" s="297"/>
      <c r="F10" s="297"/>
      <c r="G10" s="378">
        <f>入力画面!C7</f>
        <v>0</v>
      </c>
      <c r="H10" s="378"/>
      <c r="I10" s="378"/>
      <c r="J10" s="378"/>
      <c r="K10" s="378"/>
      <c r="L10" s="378"/>
      <c r="M10" s="378"/>
      <c r="N10" s="378"/>
      <c r="O10" s="378"/>
      <c r="P10" s="285" t="s">
        <v>124</v>
      </c>
      <c r="Q10" s="285"/>
      <c r="R10" s="285"/>
      <c r="S10" s="285"/>
      <c r="T10" s="285"/>
      <c r="U10" s="285"/>
      <c r="V10" s="285"/>
      <c r="W10" s="378" t="str">
        <f>入力画面!C8&amp;"(教諭)"</f>
        <v>(教諭)</v>
      </c>
      <c r="X10" s="378"/>
      <c r="Y10" s="378"/>
      <c r="Z10" s="378"/>
      <c r="AA10" s="378"/>
      <c r="AB10" s="378"/>
      <c r="AC10" s="378"/>
      <c r="AD10" s="378"/>
      <c r="AE10" s="285" t="s">
        <v>123</v>
      </c>
      <c r="AF10" s="285"/>
      <c r="AG10" s="299">
        <f>入力画面!C11</f>
        <v>0</v>
      </c>
      <c r="AH10" s="299"/>
      <c r="AI10" s="299"/>
      <c r="AJ10" s="299"/>
      <c r="AK10" s="299"/>
      <c r="AL10" s="299"/>
      <c r="AM10" s="299"/>
      <c r="AN10" s="299"/>
    </row>
    <row r="11" spans="1:41" ht="8.4499999999999993" customHeight="1"/>
    <row r="12" spans="1:41" ht="14.25">
      <c r="B12" s="297" t="s">
        <v>10</v>
      </c>
      <c r="C12" s="297"/>
      <c r="D12" s="297"/>
      <c r="E12" s="297"/>
      <c r="F12" s="297"/>
      <c r="G12" s="378">
        <f>入力画面!C12</f>
        <v>0</v>
      </c>
      <c r="H12" s="378"/>
      <c r="I12" s="378"/>
      <c r="J12" s="378"/>
      <c r="K12" s="378"/>
      <c r="L12" s="378"/>
      <c r="M12" s="378"/>
      <c r="N12" s="379" t="s">
        <v>123</v>
      </c>
      <c r="O12" s="379"/>
      <c r="P12" s="299">
        <f>入力画面!C15</f>
        <v>0</v>
      </c>
      <c r="Q12" s="299"/>
      <c r="R12" s="299"/>
      <c r="S12" s="299"/>
      <c r="T12" s="299"/>
      <c r="U12" s="299"/>
      <c r="V12" s="171" t="s">
        <v>6</v>
      </c>
      <c r="Y12" s="378">
        <f>入力画面!C16</f>
        <v>0</v>
      </c>
      <c r="Z12" s="378"/>
      <c r="AA12" s="378"/>
      <c r="AB12" s="378"/>
      <c r="AC12" s="378"/>
      <c r="AD12" s="378"/>
      <c r="AE12" s="285" t="s">
        <v>11</v>
      </c>
      <c r="AF12" s="285"/>
      <c r="AG12" s="285"/>
      <c r="AH12" s="285"/>
      <c r="AI12" s="363">
        <f>入力画面!C17</f>
        <v>0</v>
      </c>
      <c r="AJ12" s="363"/>
      <c r="AK12" s="363"/>
      <c r="AL12" s="363"/>
      <c r="AM12" s="363"/>
      <c r="AN12" s="363"/>
    </row>
    <row r="13" spans="1:41" ht="6.6" customHeight="1"/>
    <row r="14" spans="1:41" ht="6.6" customHeight="1" thickBot="1"/>
    <row r="15" spans="1:41" ht="13.5" customHeight="1">
      <c r="A15" s="364" t="s">
        <v>126</v>
      </c>
      <c r="B15" s="365"/>
      <c r="C15" s="365"/>
      <c r="D15" s="365"/>
      <c r="E15" s="365" t="s">
        <v>127</v>
      </c>
      <c r="F15" s="365"/>
      <c r="G15" s="365"/>
      <c r="H15" s="366" t="s">
        <v>128</v>
      </c>
      <c r="I15" s="366"/>
      <c r="J15" s="366"/>
      <c r="K15" s="366"/>
      <c r="L15" s="366"/>
      <c r="M15" s="366"/>
      <c r="N15" s="366"/>
      <c r="O15" s="366"/>
      <c r="P15" s="365" t="s">
        <v>4</v>
      </c>
      <c r="Q15" s="365"/>
      <c r="R15" s="367" t="s">
        <v>128</v>
      </c>
      <c r="S15" s="368"/>
      <c r="T15" s="368"/>
      <c r="U15" s="368"/>
      <c r="V15" s="368"/>
      <c r="W15" s="369"/>
      <c r="X15" s="370" t="s">
        <v>129</v>
      </c>
      <c r="Y15" s="372" t="s">
        <v>130</v>
      </c>
      <c r="Z15" s="372"/>
      <c r="AA15" s="374" t="s">
        <v>12</v>
      </c>
      <c r="AB15" s="374"/>
      <c r="AC15" s="375"/>
      <c r="AD15" s="365" t="s">
        <v>131</v>
      </c>
      <c r="AE15" s="365"/>
      <c r="AF15" s="365"/>
      <c r="AG15" s="365"/>
      <c r="AH15" s="365"/>
      <c r="AI15" s="365"/>
      <c r="AJ15" s="380" t="s">
        <v>132</v>
      </c>
      <c r="AK15" s="380"/>
      <c r="AL15" s="380"/>
      <c r="AM15" s="380"/>
      <c r="AN15" s="380"/>
      <c r="AO15" s="381"/>
    </row>
    <row r="16" spans="1:41" ht="22.5" customHeight="1" thickBot="1">
      <c r="A16" s="342"/>
      <c r="B16" s="332"/>
      <c r="C16" s="332"/>
      <c r="D16" s="332"/>
      <c r="E16" s="332"/>
      <c r="F16" s="332"/>
      <c r="G16" s="332"/>
      <c r="H16" s="382" t="s">
        <v>133</v>
      </c>
      <c r="I16" s="382"/>
      <c r="J16" s="382"/>
      <c r="K16" s="382"/>
      <c r="L16" s="382"/>
      <c r="M16" s="382"/>
      <c r="N16" s="382"/>
      <c r="O16" s="382"/>
      <c r="P16" s="332"/>
      <c r="Q16" s="332"/>
      <c r="R16" s="383" t="s">
        <v>134</v>
      </c>
      <c r="S16" s="384"/>
      <c r="T16" s="384"/>
      <c r="U16" s="384"/>
      <c r="V16" s="384"/>
      <c r="W16" s="385"/>
      <c r="X16" s="371"/>
      <c r="Y16" s="373"/>
      <c r="Z16" s="373"/>
      <c r="AA16" s="376"/>
      <c r="AB16" s="376"/>
      <c r="AC16" s="377"/>
      <c r="AD16" s="332"/>
      <c r="AE16" s="332"/>
      <c r="AF16" s="332"/>
      <c r="AG16" s="332"/>
      <c r="AH16" s="332"/>
      <c r="AI16" s="332"/>
      <c r="AJ16" s="386" t="s">
        <v>135</v>
      </c>
      <c r="AK16" s="386"/>
      <c r="AL16" s="386"/>
      <c r="AM16" s="386"/>
      <c r="AN16" s="386"/>
      <c r="AO16" s="387"/>
    </row>
    <row r="17" spans="1:41" ht="13.35" customHeight="1">
      <c r="A17" s="356" t="s">
        <v>136</v>
      </c>
      <c r="B17" s="311"/>
      <c r="C17" s="311"/>
      <c r="D17" s="311"/>
      <c r="E17" s="357">
        <v>1</v>
      </c>
      <c r="F17" s="358"/>
      <c r="G17" s="358"/>
      <c r="H17" s="324" t="str">
        <f>IFERROR(VLOOKUP(VLOOKUP(E17,haru,4,0),buin,8,0),"")</f>
        <v/>
      </c>
      <c r="I17" s="325"/>
      <c r="J17" s="325"/>
      <c r="K17" s="325"/>
      <c r="L17" s="325"/>
      <c r="M17" s="325"/>
      <c r="N17" s="325"/>
      <c r="O17" s="326"/>
      <c r="P17" s="355" t="str">
        <f>IFERROR(VLOOKUP(VLOOKUP(E17,haru,4,0),buin,3,0),"")</f>
        <v/>
      </c>
      <c r="Q17" s="355"/>
      <c r="R17" s="359" t="str">
        <f>IFERROR(VLOOKUP(VLOOKUP(E17,haru,4,0),buin,9,0),"")</f>
        <v/>
      </c>
      <c r="S17" s="360"/>
      <c r="T17" s="360"/>
      <c r="U17" s="360"/>
      <c r="V17" s="360"/>
      <c r="W17" s="361"/>
      <c r="X17" s="312" t="str">
        <f>IFERROR(VLOOKUP(VLOOKUP(E17,haru,4,0),buin,6,0),"")</f>
        <v/>
      </c>
      <c r="Y17" s="312"/>
      <c r="Z17" s="312"/>
      <c r="AA17" s="312"/>
      <c r="AB17" s="312"/>
      <c r="AC17" s="312"/>
      <c r="AD17" s="312" t="str">
        <f>IFERROR(VLOOKUP(VLOOKUP(E17,haru,4,0),buin,7,0),"")</f>
        <v/>
      </c>
      <c r="AE17" s="312"/>
      <c r="AF17" s="312"/>
      <c r="AG17" s="312"/>
      <c r="AH17" s="312"/>
      <c r="AI17" s="312"/>
      <c r="AJ17" s="311"/>
      <c r="AK17" s="311"/>
      <c r="AL17" s="311"/>
      <c r="AM17" s="311"/>
      <c r="AN17" s="311"/>
      <c r="AO17" s="362"/>
    </row>
    <row r="18" spans="1:41" ht="18.600000000000001" customHeight="1">
      <c r="A18" s="321"/>
      <c r="B18" s="287"/>
      <c r="C18" s="287"/>
      <c r="D18" s="287"/>
      <c r="E18" s="323"/>
      <c r="F18" s="323"/>
      <c r="G18" s="323"/>
      <c r="H18" s="315" t="str">
        <f>IFERROR(VLOOKUP(VLOOKUP(E17,haru,4,0),buin,2,0),"")</f>
        <v/>
      </c>
      <c r="I18" s="316"/>
      <c r="J18" s="316"/>
      <c r="K18" s="316"/>
      <c r="L18" s="316"/>
      <c r="M18" s="316"/>
      <c r="N18" s="316"/>
      <c r="O18" s="317"/>
      <c r="P18" s="327"/>
      <c r="Q18" s="327"/>
      <c r="R18" s="318" t="str">
        <f>IFERROR(IF(VLOOKUP(VLOOKUP(E17,haru,4,0),buin,5,0)=0,VLOOKUP(VLOOKUP(E17,haru,4,0),buin,4,0),VLOOKUP(VLOOKUP(E17,haru,4,0),buin,4,0)&amp;"("&amp;VLOOKUP(VLOOKUP(E17,haru,4,0),buin,5,0)&amp;")"),"")</f>
        <v/>
      </c>
      <c r="S18" s="319"/>
      <c r="T18" s="319"/>
      <c r="U18" s="319"/>
      <c r="V18" s="319"/>
      <c r="W18" s="320"/>
      <c r="X18" s="313"/>
      <c r="Y18" s="313"/>
      <c r="Z18" s="313"/>
      <c r="AA18" s="313"/>
      <c r="AB18" s="313"/>
      <c r="AC18" s="313"/>
      <c r="AD18" s="313"/>
      <c r="AE18" s="313"/>
      <c r="AF18" s="313"/>
      <c r="AG18" s="313"/>
      <c r="AH18" s="313"/>
      <c r="AI18" s="313"/>
      <c r="AJ18" s="287"/>
      <c r="AK18" s="287"/>
      <c r="AL18" s="287"/>
      <c r="AM18" s="287"/>
      <c r="AN18" s="287"/>
      <c r="AO18" s="314"/>
    </row>
    <row r="19" spans="1:41" ht="13.5" customHeight="1">
      <c r="A19" s="321" t="s">
        <v>137</v>
      </c>
      <c r="B19" s="287"/>
      <c r="C19" s="287"/>
      <c r="D19" s="287"/>
      <c r="E19" s="322">
        <v>2</v>
      </c>
      <c r="F19" s="323"/>
      <c r="G19" s="323"/>
      <c r="H19" s="324" t="str">
        <f>IFERROR(VLOOKUP(VLOOKUP(E19,haru,4,0),buin,8,0),"")</f>
        <v/>
      </c>
      <c r="I19" s="325"/>
      <c r="J19" s="325"/>
      <c r="K19" s="325"/>
      <c r="L19" s="325"/>
      <c r="M19" s="325"/>
      <c r="N19" s="325"/>
      <c r="O19" s="326"/>
      <c r="P19" s="355" t="str">
        <f>IFERROR(VLOOKUP(VLOOKUP(E19,haru,4,0),buin,3,0),"")</f>
        <v/>
      </c>
      <c r="Q19" s="355"/>
      <c r="R19" s="328" t="str">
        <f>IFERROR(VLOOKUP(VLOOKUP(E19,haru,4,0),buin,9,0),"")</f>
        <v/>
      </c>
      <c r="S19" s="329"/>
      <c r="T19" s="329"/>
      <c r="U19" s="329"/>
      <c r="V19" s="329"/>
      <c r="W19" s="330"/>
      <c r="X19" s="312" t="str">
        <f>IFERROR(VLOOKUP(VLOOKUP(E19,haru,4,0),buin,6,0),"")</f>
        <v/>
      </c>
      <c r="Y19" s="312"/>
      <c r="Z19" s="312"/>
      <c r="AA19" s="312"/>
      <c r="AB19" s="312"/>
      <c r="AC19" s="312"/>
      <c r="AD19" s="312" t="str">
        <f>IFERROR(VLOOKUP(VLOOKUP(E19,haru,4,0),buin,7,0),"")</f>
        <v/>
      </c>
      <c r="AE19" s="312"/>
      <c r="AF19" s="312"/>
      <c r="AG19" s="312"/>
      <c r="AH19" s="312"/>
      <c r="AI19" s="312"/>
      <c r="AJ19" s="287"/>
      <c r="AK19" s="287"/>
      <c r="AL19" s="287"/>
      <c r="AM19" s="287"/>
      <c r="AN19" s="287"/>
      <c r="AO19" s="314"/>
    </row>
    <row r="20" spans="1:41" ht="18.600000000000001" customHeight="1">
      <c r="A20" s="321"/>
      <c r="B20" s="287"/>
      <c r="C20" s="287"/>
      <c r="D20" s="287"/>
      <c r="E20" s="323"/>
      <c r="F20" s="323"/>
      <c r="G20" s="323"/>
      <c r="H20" s="315" t="str">
        <f>IFERROR(VLOOKUP(VLOOKUP(E19,haru,4,0),buin,2,0),"")</f>
        <v/>
      </c>
      <c r="I20" s="316"/>
      <c r="J20" s="316"/>
      <c r="K20" s="316"/>
      <c r="L20" s="316"/>
      <c r="M20" s="316"/>
      <c r="N20" s="316"/>
      <c r="O20" s="317"/>
      <c r="P20" s="327"/>
      <c r="Q20" s="327"/>
      <c r="R20" s="318" t="str">
        <f>IFERROR(IF(VLOOKUP(VLOOKUP(E19,haru,4,0),buin,5,0)=0,VLOOKUP(VLOOKUP(E19,haru,4,0),buin,4,0),VLOOKUP(VLOOKUP(E19,haru,4,0),buin,4,0)&amp;"("&amp;VLOOKUP(VLOOKUP(E19,haru,4,0),buin,5,0)&amp;")"),"")</f>
        <v/>
      </c>
      <c r="S20" s="319"/>
      <c r="T20" s="319"/>
      <c r="U20" s="319"/>
      <c r="V20" s="319"/>
      <c r="W20" s="320"/>
      <c r="X20" s="313"/>
      <c r="Y20" s="313"/>
      <c r="Z20" s="313"/>
      <c r="AA20" s="313"/>
      <c r="AB20" s="313"/>
      <c r="AC20" s="313"/>
      <c r="AD20" s="313"/>
      <c r="AE20" s="313"/>
      <c r="AF20" s="313"/>
      <c r="AG20" s="313"/>
      <c r="AH20" s="313"/>
      <c r="AI20" s="313"/>
      <c r="AJ20" s="287"/>
      <c r="AK20" s="287"/>
      <c r="AL20" s="287"/>
      <c r="AM20" s="287"/>
      <c r="AN20" s="287"/>
      <c r="AO20" s="314"/>
    </row>
    <row r="21" spans="1:41" ht="13.35" customHeight="1">
      <c r="A21" s="321" t="s">
        <v>138</v>
      </c>
      <c r="B21" s="287"/>
      <c r="C21" s="287"/>
      <c r="D21" s="287"/>
      <c r="E21" s="322">
        <v>3</v>
      </c>
      <c r="F21" s="323"/>
      <c r="G21" s="323"/>
      <c r="H21" s="324" t="str">
        <f>IFERROR(VLOOKUP(VLOOKUP(E21,haru,4,0),buin,8,0),"")</f>
        <v/>
      </c>
      <c r="I21" s="325"/>
      <c r="J21" s="325"/>
      <c r="K21" s="325"/>
      <c r="L21" s="325"/>
      <c r="M21" s="325"/>
      <c r="N21" s="325"/>
      <c r="O21" s="326"/>
      <c r="P21" s="348" t="str">
        <f>IFERROR(VLOOKUP(VLOOKUP(E21,haru,4,0),buin,3,0),"")</f>
        <v/>
      </c>
      <c r="Q21" s="349"/>
      <c r="R21" s="328" t="str">
        <f>IFERROR(VLOOKUP(VLOOKUP(E21,haru,4,0),buin,9,0),"")</f>
        <v/>
      </c>
      <c r="S21" s="329"/>
      <c r="T21" s="329"/>
      <c r="U21" s="329"/>
      <c r="V21" s="329"/>
      <c r="W21" s="330"/>
      <c r="X21" s="312" t="str">
        <f>IFERROR(VLOOKUP(VLOOKUP(E21,haru,4,0),buin,6,0),"")</f>
        <v/>
      </c>
      <c r="Y21" s="312"/>
      <c r="Z21" s="312"/>
      <c r="AA21" s="312"/>
      <c r="AB21" s="312"/>
      <c r="AC21" s="312"/>
      <c r="AD21" s="312" t="str">
        <f>IFERROR(VLOOKUP(VLOOKUP(E21,haru,4,0),buin,7,0),"")</f>
        <v/>
      </c>
      <c r="AE21" s="312"/>
      <c r="AF21" s="312"/>
      <c r="AG21" s="312"/>
      <c r="AH21" s="312"/>
      <c r="AI21" s="312"/>
      <c r="AJ21" s="309"/>
      <c r="AK21" s="352"/>
      <c r="AL21" s="352"/>
      <c r="AM21" s="352"/>
      <c r="AN21" s="352"/>
      <c r="AO21" s="353"/>
    </row>
    <row r="22" spans="1:41" ht="18.600000000000001" customHeight="1">
      <c r="A22" s="321"/>
      <c r="B22" s="287"/>
      <c r="C22" s="287"/>
      <c r="D22" s="287"/>
      <c r="E22" s="323"/>
      <c r="F22" s="323"/>
      <c r="G22" s="323"/>
      <c r="H22" s="315" t="str">
        <f>IFERROR(VLOOKUP(VLOOKUP(E21,haru,4,0),buin,2,0),"")</f>
        <v/>
      </c>
      <c r="I22" s="316"/>
      <c r="J22" s="316"/>
      <c r="K22" s="316"/>
      <c r="L22" s="316"/>
      <c r="M22" s="316"/>
      <c r="N22" s="316"/>
      <c r="O22" s="317"/>
      <c r="P22" s="350"/>
      <c r="Q22" s="351"/>
      <c r="R22" s="318" t="str">
        <f>IFERROR(IF(VLOOKUP(VLOOKUP(E21,haru,4,0),buin,5,0)=0,VLOOKUP(VLOOKUP(E21,haru,4,0),buin,4,0),VLOOKUP(VLOOKUP(E21,haru,4,0),buin,4,0)&amp;"("&amp;VLOOKUP(VLOOKUP(E21,haru,4,0),buin,5,0)&amp;")"),"")</f>
        <v/>
      </c>
      <c r="S22" s="319"/>
      <c r="T22" s="319"/>
      <c r="U22" s="319"/>
      <c r="V22" s="319"/>
      <c r="W22" s="320"/>
      <c r="X22" s="313"/>
      <c r="Y22" s="313"/>
      <c r="Z22" s="313"/>
      <c r="AA22" s="313"/>
      <c r="AB22" s="313"/>
      <c r="AC22" s="313"/>
      <c r="AD22" s="313"/>
      <c r="AE22" s="313"/>
      <c r="AF22" s="313"/>
      <c r="AG22" s="313"/>
      <c r="AH22" s="313"/>
      <c r="AI22" s="313"/>
      <c r="AJ22" s="307"/>
      <c r="AK22" s="299"/>
      <c r="AL22" s="299"/>
      <c r="AM22" s="299"/>
      <c r="AN22" s="299"/>
      <c r="AO22" s="354"/>
    </row>
    <row r="23" spans="1:41" ht="13.5" customHeight="1">
      <c r="A23" s="321" t="s">
        <v>139</v>
      </c>
      <c r="B23" s="287"/>
      <c r="C23" s="287"/>
      <c r="D23" s="287"/>
      <c r="E23" s="322">
        <v>4</v>
      </c>
      <c r="F23" s="323"/>
      <c r="G23" s="323"/>
      <c r="H23" s="324" t="str">
        <f>IFERROR(VLOOKUP(VLOOKUP(E23,haru,4,0),buin,8,0),"")</f>
        <v/>
      </c>
      <c r="I23" s="325"/>
      <c r="J23" s="325"/>
      <c r="K23" s="325"/>
      <c r="L23" s="325"/>
      <c r="M23" s="325"/>
      <c r="N23" s="325"/>
      <c r="O23" s="326"/>
      <c r="P23" s="327" t="str">
        <f>IFERROR(VLOOKUP(VLOOKUP(E23,haru,4,0),buin,3,0),"")</f>
        <v/>
      </c>
      <c r="Q23" s="327"/>
      <c r="R23" s="328" t="str">
        <f>IFERROR(VLOOKUP(VLOOKUP(E23,haru,4,0),buin,9,0),"")</f>
        <v/>
      </c>
      <c r="S23" s="329"/>
      <c r="T23" s="329"/>
      <c r="U23" s="329"/>
      <c r="V23" s="329"/>
      <c r="W23" s="330"/>
      <c r="X23" s="312" t="str">
        <f>IFERROR(VLOOKUP(VLOOKUP(E23,haru,4,0),buin,6,0),"")</f>
        <v/>
      </c>
      <c r="Y23" s="312"/>
      <c r="Z23" s="312"/>
      <c r="AA23" s="312"/>
      <c r="AB23" s="312"/>
      <c r="AC23" s="312"/>
      <c r="AD23" s="312" t="str">
        <f>IFERROR(VLOOKUP(VLOOKUP(E23,haru,4,0),buin,7,0),"")</f>
        <v/>
      </c>
      <c r="AE23" s="312"/>
      <c r="AF23" s="312"/>
      <c r="AG23" s="312"/>
      <c r="AH23" s="312"/>
      <c r="AI23" s="312"/>
      <c r="AJ23" s="287"/>
      <c r="AK23" s="287"/>
      <c r="AL23" s="287"/>
      <c r="AM23" s="287"/>
      <c r="AN23" s="287"/>
      <c r="AO23" s="314"/>
    </row>
    <row r="24" spans="1:41" ht="18.600000000000001" customHeight="1">
      <c r="A24" s="321"/>
      <c r="B24" s="287"/>
      <c r="C24" s="287"/>
      <c r="D24" s="287"/>
      <c r="E24" s="323"/>
      <c r="F24" s="323"/>
      <c r="G24" s="323"/>
      <c r="H24" s="315" t="str">
        <f>IFERROR(VLOOKUP(VLOOKUP(E23,haru,4,0),buin,2,0),"")</f>
        <v/>
      </c>
      <c r="I24" s="316"/>
      <c r="J24" s="316"/>
      <c r="K24" s="316"/>
      <c r="L24" s="316"/>
      <c r="M24" s="316"/>
      <c r="N24" s="316"/>
      <c r="O24" s="317"/>
      <c r="P24" s="327"/>
      <c r="Q24" s="327"/>
      <c r="R24" s="318" t="str">
        <f>IFERROR(IF(VLOOKUP(VLOOKUP(E23,haru,4,0),buin,5,0)=0,VLOOKUP(VLOOKUP(E23,haru,4,0),buin,4,0),VLOOKUP(VLOOKUP(E23,haru,4,0),buin,4,0)&amp;"("&amp;VLOOKUP(VLOOKUP(E23,haru,4,0),buin,5,0)&amp;")"),"")</f>
        <v/>
      </c>
      <c r="S24" s="319"/>
      <c r="T24" s="319"/>
      <c r="U24" s="319"/>
      <c r="V24" s="319"/>
      <c r="W24" s="320"/>
      <c r="X24" s="313"/>
      <c r="Y24" s="313"/>
      <c r="Z24" s="313"/>
      <c r="AA24" s="313"/>
      <c r="AB24" s="313"/>
      <c r="AC24" s="313"/>
      <c r="AD24" s="313"/>
      <c r="AE24" s="313"/>
      <c r="AF24" s="313"/>
      <c r="AG24" s="313"/>
      <c r="AH24" s="313"/>
      <c r="AI24" s="313"/>
      <c r="AJ24" s="287"/>
      <c r="AK24" s="287"/>
      <c r="AL24" s="287"/>
      <c r="AM24" s="287"/>
      <c r="AN24" s="287"/>
      <c r="AO24" s="314"/>
    </row>
    <row r="25" spans="1:41" ht="13.5" customHeight="1">
      <c r="A25" s="321" t="s">
        <v>140</v>
      </c>
      <c r="B25" s="287"/>
      <c r="C25" s="287"/>
      <c r="D25" s="287"/>
      <c r="E25" s="322">
        <v>5</v>
      </c>
      <c r="F25" s="323"/>
      <c r="G25" s="323"/>
      <c r="H25" s="324" t="str">
        <f>IFERROR(VLOOKUP(VLOOKUP(E25,haru,4,0),buin,8,0),"")</f>
        <v/>
      </c>
      <c r="I25" s="325"/>
      <c r="J25" s="325"/>
      <c r="K25" s="325"/>
      <c r="L25" s="325"/>
      <c r="M25" s="325"/>
      <c r="N25" s="325"/>
      <c r="O25" s="326"/>
      <c r="P25" s="327" t="str">
        <f>IFERROR(VLOOKUP(VLOOKUP(E25,haru,4,0),buin,3,0),"")</f>
        <v/>
      </c>
      <c r="Q25" s="327"/>
      <c r="R25" s="328" t="str">
        <f>IFERROR(VLOOKUP(VLOOKUP(E25,haru,4,0),buin,9,0),"")</f>
        <v/>
      </c>
      <c r="S25" s="329"/>
      <c r="T25" s="329"/>
      <c r="U25" s="329"/>
      <c r="V25" s="329"/>
      <c r="W25" s="330"/>
      <c r="X25" s="312" t="str">
        <f>IFERROR(VLOOKUP(VLOOKUP(E25,haru,4,0),buin,6,0),"")</f>
        <v/>
      </c>
      <c r="Y25" s="312"/>
      <c r="Z25" s="312"/>
      <c r="AA25" s="312"/>
      <c r="AB25" s="312"/>
      <c r="AC25" s="312"/>
      <c r="AD25" s="312" t="str">
        <f>IFERROR(VLOOKUP(VLOOKUP(E25,haru,4,0),buin,7,0),"")</f>
        <v/>
      </c>
      <c r="AE25" s="312"/>
      <c r="AF25" s="312"/>
      <c r="AG25" s="312"/>
      <c r="AH25" s="312"/>
      <c r="AI25" s="312"/>
      <c r="AJ25" s="287"/>
      <c r="AK25" s="287"/>
      <c r="AL25" s="287"/>
      <c r="AM25" s="287"/>
      <c r="AN25" s="287"/>
      <c r="AO25" s="314"/>
    </row>
    <row r="26" spans="1:41" ht="18.600000000000001" customHeight="1">
      <c r="A26" s="321"/>
      <c r="B26" s="287"/>
      <c r="C26" s="287"/>
      <c r="D26" s="287"/>
      <c r="E26" s="323"/>
      <c r="F26" s="323"/>
      <c r="G26" s="323"/>
      <c r="H26" s="315" t="str">
        <f>IFERROR(VLOOKUP(VLOOKUP(E25,haru,4,0),buin,2,0),"")</f>
        <v/>
      </c>
      <c r="I26" s="316"/>
      <c r="J26" s="316"/>
      <c r="K26" s="316"/>
      <c r="L26" s="316"/>
      <c r="M26" s="316"/>
      <c r="N26" s="316"/>
      <c r="O26" s="317"/>
      <c r="P26" s="327"/>
      <c r="Q26" s="327"/>
      <c r="R26" s="318" t="str">
        <f>IFERROR(IF(VLOOKUP(VLOOKUP(E25,haru,4,0),buin,5,0)=0,VLOOKUP(VLOOKUP(E25,haru,4,0),buin,4,0),VLOOKUP(VLOOKUP(E25,haru,4,0),buin,4,0)&amp;"("&amp;VLOOKUP(VLOOKUP(E25,haru,4,0),buin,5,0)&amp;")"),"")</f>
        <v/>
      </c>
      <c r="S26" s="319"/>
      <c r="T26" s="319"/>
      <c r="U26" s="319"/>
      <c r="V26" s="319"/>
      <c r="W26" s="320"/>
      <c r="X26" s="313"/>
      <c r="Y26" s="313"/>
      <c r="Z26" s="313"/>
      <c r="AA26" s="313"/>
      <c r="AB26" s="313"/>
      <c r="AC26" s="313"/>
      <c r="AD26" s="313"/>
      <c r="AE26" s="313"/>
      <c r="AF26" s="313"/>
      <c r="AG26" s="313"/>
      <c r="AH26" s="313"/>
      <c r="AI26" s="313"/>
      <c r="AJ26" s="287"/>
      <c r="AK26" s="287"/>
      <c r="AL26" s="287"/>
      <c r="AM26" s="287"/>
      <c r="AN26" s="287"/>
      <c r="AO26" s="314"/>
    </row>
    <row r="27" spans="1:41" ht="13.5" customHeight="1">
      <c r="A27" s="321" t="s">
        <v>141</v>
      </c>
      <c r="B27" s="287"/>
      <c r="C27" s="287"/>
      <c r="D27" s="287"/>
      <c r="E27" s="322">
        <v>6</v>
      </c>
      <c r="F27" s="323"/>
      <c r="G27" s="323"/>
      <c r="H27" s="324" t="str">
        <f>IFERROR(VLOOKUP(VLOOKUP(E27,haru,4,0),buin,8,0),"")</f>
        <v/>
      </c>
      <c r="I27" s="325"/>
      <c r="J27" s="325"/>
      <c r="K27" s="325"/>
      <c r="L27" s="325"/>
      <c r="M27" s="325"/>
      <c r="N27" s="325"/>
      <c r="O27" s="326"/>
      <c r="P27" s="327" t="str">
        <f>IFERROR(VLOOKUP(VLOOKUP(E27,haru,4,0),buin,3,0),"")</f>
        <v/>
      </c>
      <c r="Q27" s="327"/>
      <c r="R27" s="328" t="str">
        <f>IFERROR(VLOOKUP(VLOOKUP(E27,haru,4,0),buin,9,0),"")</f>
        <v/>
      </c>
      <c r="S27" s="329"/>
      <c r="T27" s="329"/>
      <c r="U27" s="329"/>
      <c r="V27" s="329"/>
      <c r="W27" s="330"/>
      <c r="X27" s="312" t="str">
        <f>IFERROR(VLOOKUP(VLOOKUP(E27,haru,4,0),buin,6,0),"")</f>
        <v/>
      </c>
      <c r="Y27" s="312"/>
      <c r="Z27" s="312"/>
      <c r="AA27" s="312"/>
      <c r="AB27" s="312"/>
      <c r="AC27" s="312"/>
      <c r="AD27" s="312" t="str">
        <f>IFERROR(VLOOKUP(VLOOKUP(E27,haru,4,0),buin,7,0),"")</f>
        <v/>
      </c>
      <c r="AE27" s="312"/>
      <c r="AF27" s="312"/>
      <c r="AG27" s="312"/>
      <c r="AH27" s="312"/>
      <c r="AI27" s="312"/>
      <c r="AJ27" s="287"/>
      <c r="AK27" s="287"/>
      <c r="AL27" s="287"/>
      <c r="AM27" s="287"/>
      <c r="AN27" s="287"/>
      <c r="AO27" s="314"/>
    </row>
    <row r="28" spans="1:41" ht="18.600000000000001" customHeight="1">
      <c r="A28" s="321"/>
      <c r="B28" s="287"/>
      <c r="C28" s="287"/>
      <c r="D28" s="287"/>
      <c r="E28" s="323"/>
      <c r="F28" s="323"/>
      <c r="G28" s="323"/>
      <c r="H28" s="315" t="str">
        <f>IFERROR(VLOOKUP(VLOOKUP(E27,haru,4,0),buin,2,0),"")</f>
        <v/>
      </c>
      <c r="I28" s="316"/>
      <c r="J28" s="316"/>
      <c r="K28" s="316"/>
      <c r="L28" s="316"/>
      <c r="M28" s="316"/>
      <c r="N28" s="316"/>
      <c r="O28" s="317"/>
      <c r="P28" s="327"/>
      <c r="Q28" s="327"/>
      <c r="R28" s="318" t="str">
        <f>IFERROR(IF(VLOOKUP(VLOOKUP(E27,haru,4,0),buin,5,0)=0,VLOOKUP(VLOOKUP(E27,haru,4,0),buin,4,0),VLOOKUP(VLOOKUP(E27,haru,4,0),buin,4,0)&amp;"("&amp;VLOOKUP(VLOOKUP(E27,haru,4,0),buin,5,0)&amp;")"),"")</f>
        <v/>
      </c>
      <c r="S28" s="319"/>
      <c r="T28" s="319"/>
      <c r="U28" s="319"/>
      <c r="V28" s="319"/>
      <c r="W28" s="320"/>
      <c r="X28" s="313"/>
      <c r="Y28" s="313"/>
      <c r="Z28" s="313"/>
      <c r="AA28" s="313"/>
      <c r="AB28" s="313"/>
      <c r="AC28" s="313"/>
      <c r="AD28" s="313"/>
      <c r="AE28" s="313"/>
      <c r="AF28" s="313"/>
      <c r="AG28" s="313"/>
      <c r="AH28" s="313"/>
      <c r="AI28" s="313"/>
      <c r="AJ28" s="287"/>
      <c r="AK28" s="287"/>
      <c r="AL28" s="287"/>
      <c r="AM28" s="287"/>
      <c r="AN28" s="287"/>
      <c r="AO28" s="314"/>
    </row>
    <row r="29" spans="1:41" ht="13.5" customHeight="1">
      <c r="A29" s="321" t="s">
        <v>142</v>
      </c>
      <c r="B29" s="287"/>
      <c r="C29" s="287"/>
      <c r="D29" s="287"/>
      <c r="E29" s="322">
        <v>7</v>
      </c>
      <c r="F29" s="323"/>
      <c r="G29" s="323"/>
      <c r="H29" s="324" t="str">
        <f>IFERROR(VLOOKUP(VLOOKUP(E29,haru,4,0),buin,8,0),"")</f>
        <v/>
      </c>
      <c r="I29" s="325"/>
      <c r="J29" s="325"/>
      <c r="K29" s="325"/>
      <c r="L29" s="325"/>
      <c r="M29" s="325"/>
      <c r="N29" s="325"/>
      <c r="O29" s="326"/>
      <c r="P29" s="327" t="str">
        <f>IFERROR(VLOOKUP(VLOOKUP(E29,haru,4,0),buin,3,0),"")</f>
        <v/>
      </c>
      <c r="Q29" s="327"/>
      <c r="R29" s="328" t="str">
        <f>IFERROR(VLOOKUP(VLOOKUP(E29,haru,4,0),buin,9,0),"")</f>
        <v/>
      </c>
      <c r="S29" s="329"/>
      <c r="T29" s="329"/>
      <c r="U29" s="329"/>
      <c r="V29" s="329"/>
      <c r="W29" s="330"/>
      <c r="X29" s="312" t="str">
        <f>IFERROR(VLOOKUP(VLOOKUP(E29,haru,4,0),buin,6,0),"")</f>
        <v/>
      </c>
      <c r="Y29" s="312"/>
      <c r="Z29" s="312"/>
      <c r="AA29" s="312"/>
      <c r="AB29" s="312"/>
      <c r="AC29" s="312"/>
      <c r="AD29" s="312" t="str">
        <f>IFERROR(VLOOKUP(VLOOKUP(E29,haru,4,0),buin,7,0),"")</f>
        <v/>
      </c>
      <c r="AE29" s="312"/>
      <c r="AF29" s="312"/>
      <c r="AG29" s="312"/>
      <c r="AH29" s="312"/>
      <c r="AI29" s="312"/>
      <c r="AJ29" s="287"/>
      <c r="AK29" s="287"/>
      <c r="AL29" s="287"/>
      <c r="AM29" s="287"/>
      <c r="AN29" s="287"/>
      <c r="AO29" s="314"/>
    </row>
    <row r="30" spans="1:41" ht="18.600000000000001" customHeight="1">
      <c r="A30" s="321"/>
      <c r="B30" s="287"/>
      <c r="C30" s="287"/>
      <c r="D30" s="287"/>
      <c r="E30" s="323"/>
      <c r="F30" s="323"/>
      <c r="G30" s="323"/>
      <c r="H30" s="315" t="str">
        <f>IFERROR(VLOOKUP(VLOOKUP(E29,haru,4,0),buin,2,0),"")</f>
        <v/>
      </c>
      <c r="I30" s="316"/>
      <c r="J30" s="316"/>
      <c r="K30" s="316"/>
      <c r="L30" s="316"/>
      <c r="M30" s="316"/>
      <c r="N30" s="316"/>
      <c r="O30" s="317"/>
      <c r="P30" s="327"/>
      <c r="Q30" s="327"/>
      <c r="R30" s="318" t="str">
        <f>IFERROR(IF(VLOOKUP(VLOOKUP(E29,haru,4,0),buin,5,0)=0,VLOOKUP(VLOOKUP(E29,haru,4,0),buin,4,0),VLOOKUP(VLOOKUP(E29,haru,4,0),buin,4,0)&amp;"("&amp;VLOOKUP(VLOOKUP(E29,haru,4,0),buin,5,0)&amp;")"),"")</f>
        <v/>
      </c>
      <c r="S30" s="319"/>
      <c r="T30" s="319"/>
      <c r="U30" s="319"/>
      <c r="V30" s="319"/>
      <c r="W30" s="320"/>
      <c r="X30" s="313"/>
      <c r="Y30" s="313"/>
      <c r="Z30" s="313"/>
      <c r="AA30" s="313"/>
      <c r="AB30" s="313"/>
      <c r="AC30" s="313"/>
      <c r="AD30" s="313"/>
      <c r="AE30" s="313"/>
      <c r="AF30" s="313"/>
      <c r="AG30" s="313"/>
      <c r="AH30" s="313"/>
      <c r="AI30" s="313"/>
      <c r="AJ30" s="287"/>
      <c r="AK30" s="287"/>
      <c r="AL30" s="287"/>
      <c r="AM30" s="287"/>
      <c r="AN30" s="287"/>
      <c r="AO30" s="314"/>
    </row>
    <row r="31" spans="1:41" ht="13.5" customHeight="1">
      <c r="A31" s="321" t="s">
        <v>143</v>
      </c>
      <c r="B31" s="287"/>
      <c r="C31" s="287"/>
      <c r="D31" s="287"/>
      <c r="E31" s="322">
        <v>8</v>
      </c>
      <c r="F31" s="323"/>
      <c r="G31" s="323"/>
      <c r="H31" s="324" t="str">
        <f>IFERROR(VLOOKUP(VLOOKUP(E31,haru,4,0),buin,8,0),"")</f>
        <v/>
      </c>
      <c r="I31" s="325"/>
      <c r="J31" s="325"/>
      <c r="K31" s="325"/>
      <c r="L31" s="325"/>
      <c r="M31" s="325"/>
      <c r="N31" s="325"/>
      <c r="O31" s="326"/>
      <c r="P31" s="327" t="str">
        <f>IFERROR(VLOOKUP(VLOOKUP(E31,haru,4,0),buin,3,0),"")</f>
        <v/>
      </c>
      <c r="Q31" s="327"/>
      <c r="R31" s="328" t="str">
        <f>IFERROR(VLOOKUP(VLOOKUP(E31,haru,4,0),buin,9,0),"")</f>
        <v/>
      </c>
      <c r="S31" s="329"/>
      <c r="T31" s="329"/>
      <c r="U31" s="329"/>
      <c r="V31" s="329"/>
      <c r="W31" s="330"/>
      <c r="X31" s="312" t="str">
        <f>IFERROR(VLOOKUP(VLOOKUP(E31,haru,4,0),buin,6,0),"")</f>
        <v/>
      </c>
      <c r="Y31" s="312"/>
      <c r="Z31" s="312"/>
      <c r="AA31" s="312"/>
      <c r="AB31" s="312"/>
      <c r="AC31" s="312"/>
      <c r="AD31" s="312" t="str">
        <f>IFERROR(VLOOKUP(VLOOKUP(E31,haru,4,0),buin,7,0),"")</f>
        <v/>
      </c>
      <c r="AE31" s="312"/>
      <c r="AF31" s="312"/>
      <c r="AG31" s="312"/>
      <c r="AH31" s="312"/>
      <c r="AI31" s="312"/>
      <c r="AJ31" s="287"/>
      <c r="AK31" s="287"/>
      <c r="AL31" s="287"/>
      <c r="AM31" s="287"/>
      <c r="AN31" s="287"/>
      <c r="AO31" s="314"/>
    </row>
    <row r="32" spans="1:41" ht="18.600000000000001" customHeight="1">
      <c r="A32" s="321"/>
      <c r="B32" s="287"/>
      <c r="C32" s="287"/>
      <c r="D32" s="287"/>
      <c r="E32" s="323"/>
      <c r="F32" s="323"/>
      <c r="G32" s="323"/>
      <c r="H32" s="315" t="str">
        <f>IFERROR(VLOOKUP(VLOOKUP(E31,haru,4,0),buin,2,0),"")</f>
        <v/>
      </c>
      <c r="I32" s="316"/>
      <c r="J32" s="316"/>
      <c r="K32" s="316"/>
      <c r="L32" s="316"/>
      <c r="M32" s="316"/>
      <c r="N32" s="316"/>
      <c r="O32" s="317"/>
      <c r="P32" s="327"/>
      <c r="Q32" s="327"/>
      <c r="R32" s="318" t="str">
        <f>IFERROR(IF(VLOOKUP(VLOOKUP(E31,haru,4,0),buin,5,0)=0,VLOOKUP(VLOOKUP(E31,haru,4,0),buin,4,0),VLOOKUP(VLOOKUP(E31,haru,4,0),buin,4,0)&amp;"("&amp;VLOOKUP(VLOOKUP(E31,haru,4,0),buin,5,0)&amp;")"),"")</f>
        <v/>
      </c>
      <c r="S32" s="319"/>
      <c r="T32" s="319"/>
      <c r="U32" s="319"/>
      <c r="V32" s="319"/>
      <c r="W32" s="320"/>
      <c r="X32" s="313"/>
      <c r="Y32" s="313"/>
      <c r="Z32" s="313"/>
      <c r="AA32" s="313"/>
      <c r="AB32" s="313"/>
      <c r="AC32" s="313"/>
      <c r="AD32" s="313"/>
      <c r="AE32" s="313"/>
      <c r="AF32" s="313"/>
      <c r="AG32" s="313"/>
      <c r="AH32" s="313"/>
      <c r="AI32" s="313"/>
      <c r="AJ32" s="287"/>
      <c r="AK32" s="287"/>
      <c r="AL32" s="287"/>
      <c r="AM32" s="287"/>
      <c r="AN32" s="287"/>
      <c r="AO32" s="314"/>
    </row>
    <row r="33" spans="1:41" ht="13.5" customHeight="1">
      <c r="A33" s="321" t="s">
        <v>144</v>
      </c>
      <c r="B33" s="287"/>
      <c r="C33" s="287"/>
      <c r="D33" s="287"/>
      <c r="E33" s="322">
        <v>9</v>
      </c>
      <c r="F33" s="323"/>
      <c r="G33" s="323"/>
      <c r="H33" s="324" t="str">
        <f>IFERROR(VLOOKUP(VLOOKUP(E33,haru,4,0),buin,8,0),"")</f>
        <v/>
      </c>
      <c r="I33" s="325"/>
      <c r="J33" s="325"/>
      <c r="K33" s="325"/>
      <c r="L33" s="325"/>
      <c r="M33" s="325"/>
      <c r="N33" s="325"/>
      <c r="O33" s="326"/>
      <c r="P33" s="327" t="str">
        <f>IFERROR(VLOOKUP(VLOOKUP(E33,haru,4,0),buin,3,0),"")</f>
        <v/>
      </c>
      <c r="Q33" s="327"/>
      <c r="R33" s="328" t="str">
        <f>IFERROR(VLOOKUP(VLOOKUP(E33,haru,4,0),buin,9,0),"")</f>
        <v/>
      </c>
      <c r="S33" s="329"/>
      <c r="T33" s="329"/>
      <c r="U33" s="329"/>
      <c r="V33" s="329"/>
      <c r="W33" s="330"/>
      <c r="X33" s="312" t="str">
        <f>IFERROR(VLOOKUP(VLOOKUP(E33,haru,4,0),buin,6,0),"")</f>
        <v/>
      </c>
      <c r="Y33" s="312"/>
      <c r="Z33" s="312"/>
      <c r="AA33" s="312"/>
      <c r="AB33" s="312"/>
      <c r="AC33" s="312"/>
      <c r="AD33" s="312" t="str">
        <f>IFERROR(VLOOKUP(VLOOKUP(E33,haru,4,0),buin,7,0),"")</f>
        <v/>
      </c>
      <c r="AE33" s="312"/>
      <c r="AF33" s="312"/>
      <c r="AG33" s="312"/>
      <c r="AH33" s="312"/>
      <c r="AI33" s="312"/>
      <c r="AJ33" s="287"/>
      <c r="AK33" s="287"/>
      <c r="AL33" s="287"/>
      <c r="AM33" s="287"/>
      <c r="AN33" s="287"/>
      <c r="AO33" s="314"/>
    </row>
    <row r="34" spans="1:41" ht="18.600000000000001" customHeight="1">
      <c r="A34" s="321"/>
      <c r="B34" s="287"/>
      <c r="C34" s="287"/>
      <c r="D34" s="287"/>
      <c r="E34" s="323"/>
      <c r="F34" s="323"/>
      <c r="G34" s="323"/>
      <c r="H34" s="315" t="str">
        <f>IFERROR(VLOOKUP(VLOOKUP(E33,haru,4,0),buin,2,0),"")</f>
        <v/>
      </c>
      <c r="I34" s="316"/>
      <c r="J34" s="316"/>
      <c r="K34" s="316"/>
      <c r="L34" s="316"/>
      <c r="M34" s="316"/>
      <c r="N34" s="316"/>
      <c r="O34" s="317"/>
      <c r="P34" s="327"/>
      <c r="Q34" s="327"/>
      <c r="R34" s="318" t="str">
        <f>IFERROR(IF(VLOOKUP(VLOOKUP(E33,haru,4,0),buin,5,0)=0,VLOOKUP(VLOOKUP(E33,haru,4,0),buin,4,0),VLOOKUP(VLOOKUP(E33,haru,4,0),buin,4,0)&amp;"("&amp;VLOOKUP(VLOOKUP(E33,haru,4,0),buin,5,0)&amp;")"),"")</f>
        <v/>
      </c>
      <c r="S34" s="319"/>
      <c r="T34" s="319"/>
      <c r="U34" s="319"/>
      <c r="V34" s="319"/>
      <c r="W34" s="320"/>
      <c r="X34" s="313"/>
      <c r="Y34" s="313"/>
      <c r="Z34" s="313"/>
      <c r="AA34" s="313"/>
      <c r="AB34" s="313"/>
      <c r="AC34" s="313"/>
      <c r="AD34" s="313"/>
      <c r="AE34" s="313"/>
      <c r="AF34" s="313"/>
      <c r="AG34" s="313"/>
      <c r="AH34" s="313"/>
      <c r="AI34" s="313"/>
      <c r="AJ34" s="287"/>
      <c r="AK34" s="287"/>
      <c r="AL34" s="287"/>
      <c r="AM34" s="287"/>
      <c r="AN34" s="287"/>
      <c r="AO34" s="314"/>
    </row>
    <row r="35" spans="1:41" ht="13.5" customHeight="1">
      <c r="A35" s="321" t="s">
        <v>145</v>
      </c>
      <c r="B35" s="287"/>
      <c r="C35" s="287"/>
      <c r="D35" s="287"/>
      <c r="E35" s="322">
        <v>10</v>
      </c>
      <c r="F35" s="323"/>
      <c r="G35" s="323"/>
      <c r="H35" s="324" t="str">
        <f>IFERROR(VLOOKUP(VLOOKUP(E35,haru,4,0),buin,8,0),"")</f>
        <v/>
      </c>
      <c r="I35" s="325"/>
      <c r="J35" s="325"/>
      <c r="K35" s="325"/>
      <c r="L35" s="325"/>
      <c r="M35" s="325"/>
      <c r="N35" s="325"/>
      <c r="O35" s="326"/>
      <c r="P35" s="327" t="str">
        <f>IFERROR(VLOOKUP(VLOOKUP(E35,haru,4,0),buin,3,0),"")</f>
        <v/>
      </c>
      <c r="Q35" s="327"/>
      <c r="R35" s="328" t="str">
        <f>IFERROR(VLOOKUP(VLOOKUP(E35,haru,4,0),buin,9,0),"")</f>
        <v/>
      </c>
      <c r="S35" s="329"/>
      <c r="T35" s="329"/>
      <c r="U35" s="329"/>
      <c r="V35" s="329"/>
      <c r="W35" s="330"/>
      <c r="X35" s="312" t="str">
        <f>IFERROR(VLOOKUP(VLOOKUP(E35,haru,4,0),buin,6,0),"")</f>
        <v/>
      </c>
      <c r="Y35" s="312"/>
      <c r="Z35" s="312"/>
      <c r="AA35" s="312"/>
      <c r="AB35" s="312"/>
      <c r="AC35" s="312"/>
      <c r="AD35" s="312" t="str">
        <f>IFERROR(VLOOKUP(VLOOKUP(E35,haru,4,0),buin,7,0),"")</f>
        <v/>
      </c>
      <c r="AE35" s="312"/>
      <c r="AF35" s="312"/>
      <c r="AG35" s="312"/>
      <c r="AH35" s="312"/>
      <c r="AI35" s="312"/>
      <c r="AJ35" s="287"/>
      <c r="AK35" s="287"/>
      <c r="AL35" s="287"/>
      <c r="AM35" s="287"/>
      <c r="AN35" s="287"/>
      <c r="AO35" s="314"/>
    </row>
    <row r="36" spans="1:41" ht="18.600000000000001" customHeight="1">
      <c r="A36" s="321"/>
      <c r="B36" s="287"/>
      <c r="C36" s="287"/>
      <c r="D36" s="287"/>
      <c r="E36" s="323"/>
      <c r="F36" s="323"/>
      <c r="G36" s="323"/>
      <c r="H36" s="315" t="str">
        <f>IFERROR(VLOOKUP(VLOOKUP(E35,haru,4,0),buin,2,0),"")</f>
        <v/>
      </c>
      <c r="I36" s="316"/>
      <c r="J36" s="316"/>
      <c r="K36" s="316"/>
      <c r="L36" s="316"/>
      <c r="M36" s="316"/>
      <c r="N36" s="316"/>
      <c r="O36" s="317"/>
      <c r="P36" s="327"/>
      <c r="Q36" s="327"/>
      <c r="R36" s="318" t="str">
        <f>IFERROR(IF(VLOOKUP(VLOOKUP(E35,haru,4,0),buin,5,0)=0,VLOOKUP(VLOOKUP(E35,haru,4,0),buin,4,0),VLOOKUP(VLOOKUP(E35,haru,4,0),buin,4,0)&amp;"("&amp;VLOOKUP(VLOOKUP(E35,haru,4,0),buin,5,0)&amp;")"),"")</f>
        <v/>
      </c>
      <c r="S36" s="319"/>
      <c r="T36" s="319"/>
      <c r="U36" s="319"/>
      <c r="V36" s="319"/>
      <c r="W36" s="320"/>
      <c r="X36" s="313"/>
      <c r="Y36" s="313"/>
      <c r="Z36" s="313"/>
      <c r="AA36" s="313"/>
      <c r="AB36" s="313"/>
      <c r="AC36" s="313"/>
      <c r="AD36" s="313"/>
      <c r="AE36" s="313"/>
      <c r="AF36" s="313"/>
      <c r="AG36" s="313"/>
      <c r="AH36" s="313"/>
      <c r="AI36" s="313"/>
      <c r="AJ36" s="287"/>
      <c r="AK36" s="287"/>
      <c r="AL36" s="287"/>
      <c r="AM36" s="287"/>
      <c r="AN36" s="287"/>
      <c r="AO36" s="314"/>
    </row>
    <row r="37" spans="1:41" ht="13.5" customHeight="1">
      <c r="A37" s="321" t="s">
        <v>146</v>
      </c>
      <c r="B37" s="287"/>
      <c r="C37" s="287"/>
      <c r="D37" s="287"/>
      <c r="E37" s="322">
        <v>11</v>
      </c>
      <c r="F37" s="323"/>
      <c r="G37" s="323"/>
      <c r="H37" s="324" t="str">
        <f>IFERROR(VLOOKUP(VLOOKUP(E37,haru,4,0),buin,8,0),"")</f>
        <v/>
      </c>
      <c r="I37" s="325"/>
      <c r="J37" s="325"/>
      <c r="K37" s="325"/>
      <c r="L37" s="325"/>
      <c r="M37" s="325"/>
      <c r="N37" s="325"/>
      <c r="O37" s="326"/>
      <c r="P37" s="327" t="str">
        <f>IFERROR(VLOOKUP(VLOOKUP(E37,haru,4,0),buin,3,0),"")</f>
        <v/>
      </c>
      <c r="Q37" s="327"/>
      <c r="R37" s="328" t="str">
        <f>IFERROR(VLOOKUP(VLOOKUP(E37,haru,4,0),buin,9,0),"")</f>
        <v/>
      </c>
      <c r="S37" s="329"/>
      <c r="T37" s="329"/>
      <c r="U37" s="329"/>
      <c r="V37" s="329"/>
      <c r="W37" s="330"/>
      <c r="X37" s="312" t="str">
        <f>IFERROR(VLOOKUP(VLOOKUP(E37,haru,4,0),buin,6,0),"")</f>
        <v/>
      </c>
      <c r="Y37" s="312"/>
      <c r="Z37" s="312"/>
      <c r="AA37" s="312"/>
      <c r="AB37" s="312"/>
      <c r="AC37" s="312"/>
      <c r="AD37" s="312" t="str">
        <f>IFERROR(VLOOKUP(VLOOKUP(E37,haru,4,0),buin,7,0),"")</f>
        <v/>
      </c>
      <c r="AE37" s="312"/>
      <c r="AF37" s="312"/>
      <c r="AG37" s="312"/>
      <c r="AH37" s="312"/>
      <c r="AI37" s="312"/>
      <c r="AJ37" s="287"/>
      <c r="AK37" s="287"/>
      <c r="AL37" s="287"/>
      <c r="AM37" s="287"/>
      <c r="AN37" s="287"/>
      <c r="AO37" s="314"/>
    </row>
    <row r="38" spans="1:41" ht="18.600000000000001" customHeight="1">
      <c r="A38" s="321"/>
      <c r="B38" s="287"/>
      <c r="C38" s="287"/>
      <c r="D38" s="287"/>
      <c r="E38" s="323"/>
      <c r="F38" s="323"/>
      <c r="G38" s="323"/>
      <c r="H38" s="315" t="str">
        <f>IFERROR(VLOOKUP(VLOOKUP(E37,haru,4,0),buin,2,0),"")</f>
        <v/>
      </c>
      <c r="I38" s="316"/>
      <c r="J38" s="316"/>
      <c r="K38" s="316"/>
      <c r="L38" s="316"/>
      <c r="M38" s="316"/>
      <c r="N38" s="316"/>
      <c r="O38" s="317"/>
      <c r="P38" s="327"/>
      <c r="Q38" s="327"/>
      <c r="R38" s="318" t="str">
        <f>IFERROR(IF(VLOOKUP(VLOOKUP(E37,haru,4,0),buin,5,0)=0,VLOOKUP(VLOOKUP(E37,haru,4,0),buin,4,0),VLOOKUP(VLOOKUP(E37,haru,4,0),buin,4,0)&amp;"("&amp;VLOOKUP(VLOOKUP(E37,haru,4,0),buin,5,0)&amp;")"),"")</f>
        <v/>
      </c>
      <c r="S38" s="319"/>
      <c r="T38" s="319"/>
      <c r="U38" s="319"/>
      <c r="V38" s="319"/>
      <c r="W38" s="320"/>
      <c r="X38" s="313"/>
      <c r="Y38" s="313"/>
      <c r="Z38" s="313"/>
      <c r="AA38" s="313"/>
      <c r="AB38" s="313"/>
      <c r="AC38" s="313"/>
      <c r="AD38" s="313"/>
      <c r="AE38" s="313"/>
      <c r="AF38" s="313"/>
      <c r="AG38" s="313"/>
      <c r="AH38" s="313"/>
      <c r="AI38" s="313"/>
      <c r="AJ38" s="287"/>
      <c r="AK38" s="287"/>
      <c r="AL38" s="287"/>
      <c r="AM38" s="287"/>
      <c r="AN38" s="287"/>
      <c r="AO38" s="314"/>
    </row>
    <row r="39" spans="1:41" ht="13.5" customHeight="1">
      <c r="A39" s="321" t="s">
        <v>146</v>
      </c>
      <c r="B39" s="287"/>
      <c r="C39" s="287"/>
      <c r="D39" s="287"/>
      <c r="E39" s="322">
        <v>12</v>
      </c>
      <c r="F39" s="323"/>
      <c r="G39" s="323"/>
      <c r="H39" s="324" t="str">
        <f>IFERROR(VLOOKUP(VLOOKUP(E39,haru,4,0),buin,8,0),"")</f>
        <v/>
      </c>
      <c r="I39" s="325"/>
      <c r="J39" s="325"/>
      <c r="K39" s="325"/>
      <c r="L39" s="325"/>
      <c r="M39" s="325"/>
      <c r="N39" s="325"/>
      <c r="O39" s="326"/>
      <c r="P39" s="327" t="str">
        <f>IFERROR(VLOOKUP(VLOOKUP(E39,haru,4,0),buin,3,0),"")</f>
        <v/>
      </c>
      <c r="Q39" s="327"/>
      <c r="R39" s="328" t="str">
        <f>IFERROR(VLOOKUP(VLOOKUP(E39,haru,4,0),buin,9,0),"")</f>
        <v/>
      </c>
      <c r="S39" s="329"/>
      <c r="T39" s="329"/>
      <c r="U39" s="329"/>
      <c r="V39" s="329"/>
      <c r="W39" s="330"/>
      <c r="X39" s="312" t="str">
        <f>IFERROR(VLOOKUP(VLOOKUP(E39,haru,4,0),buin,6,0),"")</f>
        <v/>
      </c>
      <c r="Y39" s="312"/>
      <c r="Z39" s="312"/>
      <c r="AA39" s="312"/>
      <c r="AB39" s="312"/>
      <c r="AC39" s="312"/>
      <c r="AD39" s="312" t="str">
        <f>IFERROR(VLOOKUP(VLOOKUP(E39,haru,4,0),buin,7,0),"")</f>
        <v/>
      </c>
      <c r="AE39" s="312"/>
      <c r="AF39" s="312"/>
      <c r="AG39" s="312"/>
      <c r="AH39" s="312"/>
      <c r="AI39" s="312"/>
      <c r="AJ39" s="287"/>
      <c r="AK39" s="287"/>
      <c r="AL39" s="287"/>
      <c r="AM39" s="287"/>
      <c r="AN39" s="287"/>
      <c r="AO39" s="314"/>
    </row>
    <row r="40" spans="1:41" ht="18.600000000000001" customHeight="1">
      <c r="A40" s="321"/>
      <c r="B40" s="287"/>
      <c r="C40" s="287"/>
      <c r="D40" s="287"/>
      <c r="E40" s="323"/>
      <c r="F40" s="323"/>
      <c r="G40" s="323"/>
      <c r="H40" s="315" t="str">
        <f>IFERROR(VLOOKUP(VLOOKUP(E39,haru,4,0),buin,2,0),"")</f>
        <v/>
      </c>
      <c r="I40" s="316"/>
      <c r="J40" s="316"/>
      <c r="K40" s="316"/>
      <c r="L40" s="316"/>
      <c r="M40" s="316"/>
      <c r="N40" s="316"/>
      <c r="O40" s="317"/>
      <c r="P40" s="327"/>
      <c r="Q40" s="327"/>
      <c r="R40" s="318" t="str">
        <f>IFERROR(IF(VLOOKUP(VLOOKUP(E39,haru,4,0),buin,5,0)=0,VLOOKUP(VLOOKUP(E39,haru,4,0),buin,4,0),VLOOKUP(VLOOKUP(E39,haru,4,0),buin,4,0)&amp;"("&amp;VLOOKUP(VLOOKUP(E39,haru,4,0),buin,5,0)&amp;")"),"")</f>
        <v/>
      </c>
      <c r="S40" s="319"/>
      <c r="T40" s="319"/>
      <c r="U40" s="319"/>
      <c r="V40" s="319"/>
      <c r="W40" s="320"/>
      <c r="X40" s="313"/>
      <c r="Y40" s="313"/>
      <c r="Z40" s="313"/>
      <c r="AA40" s="313"/>
      <c r="AB40" s="313"/>
      <c r="AC40" s="313"/>
      <c r="AD40" s="313"/>
      <c r="AE40" s="313"/>
      <c r="AF40" s="313"/>
      <c r="AG40" s="313"/>
      <c r="AH40" s="313"/>
      <c r="AI40" s="313"/>
      <c r="AJ40" s="287"/>
      <c r="AK40" s="287"/>
      <c r="AL40" s="287"/>
      <c r="AM40" s="287"/>
      <c r="AN40" s="287"/>
      <c r="AO40" s="314"/>
    </row>
    <row r="41" spans="1:41" ht="13.5" customHeight="1">
      <c r="A41" s="321" t="s">
        <v>146</v>
      </c>
      <c r="B41" s="287"/>
      <c r="C41" s="287"/>
      <c r="D41" s="287"/>
      <c r="E41" s="322">
        <v>13</v>
      </c>
      <c r="F41" s="323"/>
      <c r="G41" s="323"/>
      <c r="H41" s="324" t="str">
        <f>IFERROR(VLOOKUP(VLOOKUP(E41,haru,4,0),buin,8,0),"")</f>
        <v/>
      </c>
      <c r="I41" s="325"/>
      <c r="J41" s="325"/>
      <c r="K41" s="325"/>
      <c r="L41" s="325"/>
      <c r="M41" s="325"/>
      <c r="N41" s="325"/>
      <c r="O41" s="326"/>
      <c r="P41" s="327" t="str">
        <f>IFERROR(VLOOKUP(VLOOKUP(E41,haru,4,0),buin,3,0),"")</f>
        <v/>
      </c>
      <c r="Q41" s="327"/>
      <c r="R41" s="328" t="str">
        <f>IFERROR(VLOOKUP(VLOOKUP(E41,haru,4,0),buin,9,0),"")</f>
        <v/>
      </c>
      <c r="S41" s="329"/>
      <c r="T41" s="329"/>
      <c r="U41" s="329"/>
      <c r="V41" s="329"/>
      <c r="W41" s="330"/>
      <c r="X41" s="312" t="str">
        <f>IFERROR(VLOOKUP(VLOOKUP(E41,haru,4,0),buin,6,0),"")</f>
        <v/>
      </c>
      <c r="Y41" s="312"/>
      <c r="Z41" s="312"/>
      <c r="AA41" s="312"/>
      <c r="AB41" s="312"/>
      <c r="AC41" s="312"/>
      <c r="AD41" s="312" t="str">
        <f>IFERROR(VLOOKUP(VLOOKUP(E41,haru,4,0),buin,7,0),"")</f>
        <v/>
      </c>
      <c r="AE41" s="312"/>
      <c r="AF41" s="312"/>
      <c r="AG41" s="312"/>
      <c r="AH41" s="312"/>
      <c r="AI41" s="312"/>
      <c r="AJ41" s="287"/>
      <c r="AK41" s="287"/>
      <c r="AL41" s="287"/>
      <c r="AM41" s="287"/>
      <c r="AN41" s="287"/>
      <c r="AO41" s="314"/>
    </row>
    <row r="42" spans="1:41" ht="18.600000000000001" customHeight="1">
      <c r="A42" s="321"/>
      <c r="B42" s="287"/>
      <c r="C42" s="287"/>
      <c r="D42" s="287"/>
      <c r="E42" s="323"/>
      <c r="F42" s="323"/>
      <c r="G42" s="323"/>
      <c r="H42" s="315" t="str">
        <f>IFERROR(VLOOKUP(VLOOKUP(E41,haru,4,0),buin,2,0),"")</f>
        <v/>
      </c>
      <c r="I42" s="316"/>
      <c r="J42" s="316"/>
      <c r="K42" s="316"/>
      <c r="L42" s="316"/>
      <c r="M42" s="316"/>
      <c r="N42" s="316"/>
      <c r="O42" s="317"/>
      <c r="P42" s="327"/>
      <c r="Q42" s="327"/>
      <c r="R42" s="318" t="str">
        <f>IFERROR(IF(VLOOKUP(VLOOKUP(E41,haru,4,0),buin,5,0)=0,VLOOKUP(VLOOKUP(E41,haru,4,0),buin,4,0),VLOOKUP(VLOOKUP(E41,haru,4,0),buin,4,0)&amp;"("&amp;VLOOKUP(VLOOKUP(E41,haru,4,0),buin,5,0)&amp;")"),"")</f>
        <v/>
      </c>
      <c r="S42" s="319"/>
      <c r="T42" s="319"/>
      <c r="U42" s="319"/>
      <c r="V42" s="319"/>
      <c r="W42" s="320"/>
      <c r="X42" s="313"/>
      <c r="Y42" s="313"/>
      <c r="Z42" s="313"/>
      <c r="AA42" s="313"/>
      <c r="AB42" s="313"/>
      <c r="AC42" s="313"/>
      <c r="AD42" s="313"/>
      <c r="AE42" s="313"/>
      <c r="AF42" s="313"/>
      <c r="AG42" s="313"/>
      <c r="AH42" s="313"/>
      <c r="AI42" s="313"/>
      <c r="AJ42" s="287"/>
      <c r="AK42" s="287"/>
      <c r="AL42" s="287"/>
      <c r="AM42" s="287"/>
      <c r="AN42" s="287"/>
      <c r="AO42" s="314"/>
    </row>
    <row r="43" spans="1:41" ht="13.5" customHeight="1">
      <c r="A43" s="321" t="s">
        <v>146</v>
      </c>
      <c r="B43" s="287"/>
      <c r="C43" s="287"/>
      <c r="D43" s="287"/>
      <c r="E43" s="322">
        <v>14</v>
      </c>
      <c r="F43" s="323"/>
      <c r="G43" s="323"/>
      <c r="H43" s="324" t="str">
        <f>IFERROR(VLOOKUP(VLOOKUP(E43,haru,4,0),buin,8,0),"")</f>
        <v/>
      </c>
      <c r="I43" s="325"/>
      <c r="J43" s="325"/>
      <c r="K43" s="325"/>
      <c r="L43" s="325"/>
      <c r="M43" s="325"/>
      <c r="N43" s="325"/>
      <c r="O43" s="326"/>
      <c r="P43" s="327" t="str">
        <f>IFERROR(VLOOKUP(VLOOKUP(E43,haru,4,0),buin,3,0),"")</f>
        <v/>
      </c>
      <c r="Q43" s="327"/>
      <c r="R43" s="328" t="str">
        <f>IFERROR(VLOOKUP(VLOOKUP(E43,haru,4,0),buin,9,0),"")</f>
        <v/>
      </c>
      <c r="S43" s="329"/>
      <c r="T43" s="329"/>
      <c r="U43" s="329"/>
      <c r="V43" s="329"/>
      <c r="W43" s="330"/>
      <c r="X43" s="312" t="str">
        <f>IFERROR(VLOOKUP(VLOOKUP(E43,haru,4,0),buin,6,0),"")</f>
        <v/>
      </c>
      <c r="Y43" s="312"/>
      <c r="Z43" s="312"/>
      <c r="AA43" s="312"/>
      <c r="AB43" s="312"/>
      <c r="AC43" s="312"/>
      <c r="AD43" s="312" t="str">
        <f>IFERROR(VLOOKUP(VLOOKUP(E43,haru,4,0),buin,7,0),"")</f>
        <v/>
      </c>
      <c r="AE43" s="312"/>
      <c r="AF43" s="312"/>
      <c r="AG43" s="312"/>
      <c r="AH43" s="312"/>
      <c r="AI43" s="312"/>
      <c r="AJ43" s="287"/>
      <c r="AK43" s="287"/>
      <c r="AL43" s="287"/>
      <c r="AM43" s="287"/>
      <c r="AN43" s="287"/>
      <c r="AO43" s="314"/>
    </row>
    <row r="44" spans="1:41" ht="18.600000000000001" customHeight="1">
      <c r="A44" s="321"/>
      <c r="B44" s="287"/>
      <c r="C44" s="287"/>
      <c r="D44" s="287"/>
      <c r="E44" s="323"/>
      <c r="F44" s="323"/>
      <c r="G44" s="323"/>
      <c r="H44" s="315" t="str">
        <f>IFERROR(VLOOKUP(VLOOKUP(E43,haru,4,0),buin,2,0),"")</f>
        <v/>
      </c>
      <c r="I44" s="316"/>
      <c r="J44" s="316"/>
      <c r="K44" s="316"/>
      <c r="L44" s="316"/>
      <c r="M44" s="316"/>
      <c r="N44" s="316"/>
      <c r="O44" s="317"/>
      <c r="P44" s="327"/>
      <c r="Q44" s="327"/>
      <c r="R44" s="318" t="str">
        <f>IFERROR(IF(VLOOKUP(VLOOKUP(E43,haru,4,0),buin,5,0)=0,VLOOKUP(VLOOKUP(E43,haru,4,0),buin,4,0),VLOOKUP(VLOOKUP(E43,haru,4,0),buin,4,0)&amp;"("&amp;VLOOKUP(VLOOKUP(E43,haru,4,0),buin,5,0)&amp;")"),"")</f>
        <v/>
      </c>
      <c r="S44" s="319"/>
      <c r="T44" s="319"/>
      <c r="U44" s="319"/>
      <c r="V44" s="319"/>
      <c r="W44" s="320"/>
      <c r="X44" s="313"/>
      <c r="Y44" s="313"/>
      <c r="Z44" s="313"/>
      <c r="AA44" s="313"/>
      <c r="AB44" s="313"/>
      <c r="AC44" s="313"/>
      <c r="AD44" s="313"/>
      <c r="AE44" s="313"/>
      <c r="AF44" s="313"/>
      <c r="AG44" s="313"/>
      <c r="AH44" s="313"/>
      <c r="AI44" s="313"/>
      <c r="AJ44" s="287"/>
      <c r="AK44" s="287"/>
      <c r="AL44" s="287"/>
      <c r="AM44" s="287"/>
      <c r="AN44" s="287"/>
      <c r="AO44" s="314"/>
    </row>
    <row r="45" spans="1:41" ht="13.5" customHeight="1">
      <c r="A45" s="321" t="s">
        <v>146</v>
      </c>
      <c r="B45" s="287"/>
      <c r="C45" s="287"/>
      <c r="D45" s="287"/>
      <c r="E45" s="322">
        <v>15</v>
      </c>
      <c r="F45" s="323"/>
      <c r="G45" s="323"/>
      <c r="H45" s="324" t="str">
        <f>IFERROR(VLOOKUP(VLOOKUP(E45,haru,4,0),buin,8,0),"")</f>
        <v/>
      </c>
      <c r="I45" s="325"/>
      <c r="J45" s="325"/>
      <c r="K45" s="325"/>
      <c r="L45" s="325"/>
      <c r="M45" s="325"/>
      <c r="N45" s="325"/>
      <c r="O45" s="326"/>
      <c r="P45" s="327" t="str">
        <f>IFERROR(VLOOKUP(VLOOKUP(E45,haru,4,0),buin,3,0),"")</f>
        <v/>
      </c>
      <c r="Q45" s="327"/>
      <c r="R45" s="328" t="str">
        <f>IFERROR(VLOOKUP(VLOOKUP(E45,haru,4,0),buin,9,0),"")</f>
        <v/>
      </c>
      <c r="S45" s="329"/>
      <c r="T45" s="329"/>
      <c r="U45" s="329"/>
      <c r="V45" s="329"/>
      <c r="W45" s="330"/>
      <c r="X45" s="312" t="str">
        <f>IFERROR(VLOOKUP(VLOOKUP(E45,haru,4,0),buin,6,0),"")</f>
        <v/>
      </c>
      <c r="Y45" s="312"/>
      <c r="Z45" s="312"/>
      <c r="AA45" s="312"/>
      <c r="AB45" s="312"/>
      <c r="AC45" s="312"/>
      <c r="AD45" s="312" t="str">
        <f>IFERROR(VLOOKUP(VLOOKUP(E45,haru,4,0),buin,7,0),"")</f>
        <v/>
      </c>
      <c r="AE45" s="312"/>
      <c r="AF45" s="312"/>
      <c r="AG45" s="312"/>
      <c r="AH45" s="312"/>
      <c r="AI45" s="312"/>
      <c r="AJ45" s="287"/>
      <c r="AK45" s="287"/>
      <c r="AL45" s="287"/>
      <c r="AM45" s="287"/>
      <c r="AN45" s="287"/>
      <c r="AO45" s="314"/>
    </row>
    <row r="46" spans="1:41" ht="18.600000000000001" customHeight="1">
      <c r="A46" s="321"/>
      <c r="B46" s="287"/>
      <c r="C46" s="287"/>
      <c r="D46" s="287"/>
      <c r="E46" s="323"/>
      <c r="F46" s="323"/>
      <c r="G46" s="323"/>
      <c r="H46" s="315" t="str">
        <f>IFERROR(VLOOKUP(VLOOKUP(E45,haru,4,0),buin,2,0),"")</f>
        <v/>
      </c>
      <c r="I46" s="316"/>
      <c r="J46" s="316"/>
      <c r="K46" s="316"/>
      <c r="L46" s="316"/>
      <c r="M46" s="316"/>
      <c r="N46" s="316"/>
      <c r="O46" s="317"/>
      <c r="P46" s="327"/>
      <c r="Q46" s="327"/>
      <c r="R46" s="318" t="str">
        <f>IFERROR(IF(VLOOKUP(VLOOKUP(E45,haru,4,0),buin,5,0)=0,VLOOKUP(VLOOKUP(E45,haru,4,0),buin,4,0),VLOOKUP(VLOOKUP(E45,haru,4,0),buin,4,0)&amp;"("&amp;VLOOKUP(VLOOKUP(E45,haru,4,0),buin,5,0)&amp;")"),"")</f>
        <v/>
      </c>
      <c r="S46" s="319"/>
      <c r="T46" s="319"/>
      <c r="U46" s="319"/>
      <c r="V46" s="319"/>
      <c r="W46" s="320"/>
      <c r="X46" s="313"/>
      <c r="Y46" s="313"/>
      <c r="Z46" s="313"/>
      <c r="AA46" s="313"/>
      <c r="AB46" s="313"/>
      <c r="AC46" s="313"/>
      <c r="AD46" s="313"/>
      <c r="AE46" s="313"/>
      <c r="AF46" s="313"/>
      <c r="AG46" s="313"/>
      <c r="AH46" s="313"/>
      <c r="AI46" s="313"/>
      <c r="AJ46" s="287"/>
      <c r="AK46" s="287"/>
      <c r="AL46" s="287"/>
      <c r="AM46" s="287"/>
      <c r="AN46" s="287"/>
      <c r="AO46" s="314"/>
    </row>
    <row r="47" spans="1:41" ht="13.5" customHeight="1">
      <c r="A47" s="321" t="s">
        <v>146</v>
      </c>
      <c r="B47" s="287"/>
      <c r="C47" s="287"/>
      <c r="D47" s="287"/>
      <c r="E47" s="322">
        <v>16</v>
      </c>
      <c r="F47" s="323"/>
      <c r="G47" s="323"/>
      <c r="H47" s="324" t="str">
        <f>IFERROR(VLOOKUP(VLOOKUP(E47,haru,4,0),buin,8,0),"")</f>
        <v/>
      </c>
      <c r="I47" s="325"/>
      <c r="J47" s="325"/>
      <c r="K47" s="325"/>
      <c r="L47" s="325"/>
      <c r="M47" s="325"/>
      <c r="N47" s="325"/>
      <c r="O47" s="326"/>
      <c r="P47" s="327" t="str">
        <f>IFERROR(VLOOKUP(VLOOKUP(E47,haru,4,0),buin,3,0),"")</f>
        <v/>
      </c>
      <c r="Q47" s="327"/>
      <c r="R47" s="328" t="str">
        <f>IFERROR(VLOOKUP(VLOOKUP(E47,haru,4,0),buin,9,0),"")</f>
        <v/>
      </c>
      <c r="S47" s="329"/>
      <c r="T47" s="329"/>
      <c r="U47" s="329"/>
      <c r="V47" s="329"/>
      <c r="W47" s="330"/>
      <c r="X47" s="312" t="str">
        <f>IFERROR(VLOOKUP(VLOOKUP(E47,haru,4,0),buin,6,0),"")</f>
        <v/>
      </c>
      <c r="Y47" s="312"/>
      <c r="Z47" s="312"/>
      <c r="AA47" s="312"/>
      <c r="AB47" s="312"/>
      <c r="AC47" s="312"/>
      <c r="AD47" s="312" t="str">
        <f>IFERROR(VLOOKUP(VLOOKUP(E47,haru,4,0),buin,7,0),"")</f>
        <v/>
      </c>
      <c r="AE47" s="312"/>
      <c r="AF47" s="312"/>
      <c r="AG47" s="312"/>
      <c r="AH47" s="312"/>
      <c r="AI47" s="312"/>
      <c r="AJ47" s="287"/>
      <c r="AK47" s="287"/>
      <c r="AL47" s="287"/>
      <c r="AM47" s="287"/>
      <c r="AN47" s="287"/>
      <c r="AO47" s="314"/>
    </row>
    <row r="48" spans="1:41" ht="18.600000000000001" customHeight="1">
      <c r="A48" s="321"/>
      <c r="B48" s="287"/>
      <c r="C48" s="287"/>
      <c r="D48" s="287"/>
      <c r="E48" s="323"/>
      <c r="F48" s="323"/>
      <c r="G48" s="323"/>
      <c r="H48" s="345" t="str">
        <f>IFERROR(VLOOKUP(VLOOKUP(E47,haru,4,0),buin,2,0),"")</f>
        <v/>
      </c>
      <c r="I48" s="346"/>
      <c r="J48" s="346"/>
      <c r="K48" s="346"/>
      <c r="L48" s="346"/>
      <c r="M48" s="346"/>
      <c r="N48" s="346"/>
      <c r="O48" s="347"/>
      <c r="P48" s="327"/>
      <c r="Q48" s="327"/>
      <c r="R48" s="318" t="str">
        <f>IFERROR(IF(VLOOKUP(VLOOKUP(E47,haru,4,0),buin,5,0)=0,VLOOKUP(VLOOKUP(E47,haru,4,0),buin,4,0),VLOOKUP(VLOOKUP(E47,haru,4,0),buin,4,0)&amp;"("&amp;VLOOKUP(VLOOKUP(E47,haru,4,0),buin,5,0)&amp;")"),"")</f>
        <v/>
      </c>
      <c r="S48" s="319"/>
      <c r="T48" s="319"/>
      <c r="U48" s="319"/>
      <c r="V48" s="319"/>
      <c r="W48" s="320"/>
      <c r="X48" s="313"/>
      <c r="Y48" s="313"/>
      <c r="Z48" s="313"/>
      <c r="AA48" s="313"/>
      <c r="AB48" s="313"/>
      <c r="AC48" s="313"/>
      <c r="AD48" s="313"/>
      <c r="AE48" s="313"/>
      <c r="AF48" s="313"/>
      <c r="AG48" s="313"/>
      <c r="AH48" s="313"/>
      <c r="AI48" s="313"/>
      <c r="AJ48" s="287"/>
      <c r="AK48" s="287"/>
      <c r="AL48" s="287"/>
      <c r="AM48" s="287"/>
      <c r="AN48" s="287"/>
      <c r="AO48" s="314"/>
    </row>
    <row r="49" spans="1:41" ht="13.5" customHeight="1">
      <c r="A49" s="321" t="s">
        <v>146</v>
      </c>
      <c r="B49" s="287"/>
      <c r="C49" s="287"/>
      <c r="D49" s="287"/>
      <c r="E49" s="322">
        <v>17</v>
      </c>
      <c r="F49" s="323"/>
      <c r="G49" s="323"/>
      <c r="H49" s="324" t="str">
        <f>IFERROR(VLOOKUP(VLOOKUP(E49,haru,4,0),buin,8,0),"")</f>
        <v/>
      </c>
      <c r="I49" s="325"/>
      <c r="J49" s="325"/>
      <c r="K49" s="325"/>
      <c r="L49" s="325"/>
      <c r="M49" s="325"/>
      <c r="N49" s="325"/>
      <c r="O49" s="326"/>
      <c r="P49" s="327" t="str">
        <f>IFERROR(VLOOKUP(VLOOKUP(E49,haru,4,0),buin,3,0),"")</f>
        <v/>
      </c>
      <c r="Q49" s="327"/>
      <c r="R49" s="328" t="str">
        <f>IFERROR(VLOOKUP(VLOOKUP(E49,haru,4,0),buin,9,0),"")</f>
        <v/>
      </c>
      <c r="S49" s="329"/>
      <c r="T49" s="329"/>
      <c r="U49" s="329"/>
      <c r="V49" s="329"/>
      <c r="W49" s="330"/>
      <c r="X49" s="312" t="str">
        <f>IFERROR(VLOOKUP(VLOOKUP(E49,haru,4,0),buin,6,0),"")</f>
        <v/>
      </c>
      <c r="Y49" s="312"/>
      <c r="Z49" s="312"/>
      <c r="AA49" s="312"/>
      <c r="AB49" s="312"/>
      <c r="AC49" s="312"/>
      <c r="AD49" s="312" t="str">
        <f>IFERROR(VLOOKUP(VLOOKUP(E49,haru,4,0),buin,7,0),"")</f>
        <v/>
      </c>
      <c r="AE49" s="312"/>
      <c r="AF49" s="312"/>
      <c r="AG49" s="312"/>
      <c r="AH49" s="312"/>
      <c r="AI49" s="312"/>
      <c r="AJ49" s="287"/>
      <c r="AK49" s="287"/>
      <c r="AL49" s="287"/>
      <c r="AM49" s="287"/>
      <c r="AN49" s="287"/>
      <c r="AO49" s="314"/>
    </row>
    <row r="50" spans="1:41" ht="18.600000000000001" customHeight="1">
      <c r="A50" s="321"/>
      <c r="B50" s="287"/>
      <c r="C50" s="287"/>
      <c r="D50" s="287"/>
      <c r="E50" s="323"/>
      <c r="F50" s="323"/>
      <c r="G50" s="323"/>
      <c r="H50" s="315" t="str">
        <f>IFERROR(VLOOKUP(VLOOKUP(E49,haru,4,0),buin,2,0),"")</f>
        <v/>
      </c>
      <c r="I50" s="316"/>
      <c r="J50" s="316"/>
      <c r="K50" s="316"/>
      <c r="L50" s="316"/>
      <c r="M50" s="316"/>
      <c r="N50" s="316"/>
      <c r="O50" s="317"/>
      <c r="P50" s="327"/>
      <c r="Q50" s="327"/>
      <c r="R50" s="318" t="str">
        <f>IFERROR(IF(VLOOKUP(VLOOKUP(E49,haru,4,0),buin,5,0)=0,VLOOKUP(VLOOKUP(E49,haru,4,0),buin,4,0),VLOOKUP(VLOOKUP(E49,haru,4,0),buin,4,0)&amp;"("&amp;VLOOKUP(VLOOKUP(E49,haru,4,0),buin,5,0)&amp;")"),"")</f>
        <v/>
      </c>
      <c r="S50" s="319"/>
      <c r="T50" s="319"/>
      <c r="U50" s="319"/>
      <c r="V50" s="319"/>
      <c r="W50" s="320"/>
      <c r="X50" s="313"/>
      <c r="Y50" s="313"/>
      <c r="Z50" s="313"/>
      <c r="AA50" s="313"/>
      <c r="AB50" s="313"/>
      <c r="AC50" s="313"/>
      <c r="AD50" s="313"/>
      <c r="AE50" s="313"/>
      <c r="AF50" s="313"/>
      <c r="AG50" s="313"/>
      <c r="AH50" s="313"/>
      <c r="AI50" s="313"/>
      <c r="AJ50" s="287"/>
      <c r="AK50" s="287"/>
      <c r="AL50" s="287"/>
      <c r="AM50" s="287"/>
      <c r="AN50" s="287"/>
      <c r="AO50" s="314"/>
    </row>
    <row r="51" spans="1:41" ht="13.5" customHeight="1">
      <c r="A51" s="321" t="s">
        <v>146</v>
      </c>
      <c r="B51" s="287"/>
      <c r="C51" s="287"/>
      <c r="D51" s="287"/>
      <c r="E51" s="322">
        <v>18</v>
      </c>
      <c r="F51" s="323"/>
      <c r="G51" s="323"/>
      <c r="H51" s="324" t="str">
        <f>IFERROR(VLOOKUP(VLOOKUP(E51,haru,4,0),buin,8,0),"")</f>
        <v/>
      </c>
      <c r="I51" s="325"/>
      <c r="J51" s="325"/>
      <c r="K51" s="325"/>
      <c r="L51" s="325"/>
      <c r="M51" s="325"/>
      <c r="N51" s="325"/>
      <c r="O51" s="326"/>
      <c r="P51" s="327" t="str">
        <f>IFERROR(VLOOKUP(VLOOKUP(E51,haru,4,0),buin,3,0),"")</f>
        <v/>
      </c>
      <c r="Q51" s="327"/>
      <c r="R51" s="328" t="str">
        <f>IFERROR(VLOOKUP(VLOOKUP(E51,haru,4,0),buin,9,0),"")</f>
        <v/>
      </c>
      <c r="S51" s="329"/>
      <c r="T51" s="329"/>
      <c r="U51" s="329"/>
      <c r="V51" s="329"/>
      <c r="W51" s="330"/>
      <c r="X51" s="312" t="str">
        <f>IFERROR(VLOOKUP(VLOOKUP(E51,haru,4,0),buin,6,0),"")</f>
        <v/>
      </c>
      <c r="Y51" s="312"/>
      <c r="Z51" s="312"/>
      <c r="AA51" s="312"/>
      <c r="AB51" s="312"/>
      <c r="AC51" s="312"/>
      <c r="AD51" s="312" t="str">
        <f>IFERROR(VLOOKUP(VLOOKUP(E51,haru,4,0),buin,7,0),"")</f>
        <v/>
      </c>
      <c r="AE51" s="312"/>
      <c r="AF51" s="312"/>
      <c r="AG51" s="312"/>
      <c r="AH51" s="312"/>
      <c r="AI51" s="312"/>
      <c r="AJ51" s="287"/>
      <c r="AK51" s="287"/>
      <c r="AL51" s="287"/>
      <c r="AM51" s="287"/>
      <c r="AN51" s="287"/>
      <c r="AO51" s="314"/>
    </row>
    <row r="52" spans="1:41" ht="18.600000000000001" customHeight="1">
      <c r="A52" s="321"/>
      <c r="B52" s="287"/>
      <c r="C52" s="287"/>
      <c r="D52" s="287"/>
      <c r="E52" s="323"/>
      <c r="F52" s="323"/>
      <c r="G52" s="323"/>
      <c r="H52" s="315" t="str">
        <f>IFERROR(VLOOKUP(VLOOKUP(E51,haru,4,0),buin,2,0),"")</f>
        <v/>
      </c>
      <c r="I52" s="316"/>
      <c r="J52" s="316"/>
      <c r="K52" s="316"/>
      <c r="L52" s="316"/>
      <c r="M52" s="316"/>
      <c r="N52" s="316"/>
      <c r="O52" s="317"/>
      <c r="P52" s="327"/>
      <c r="Q52" s="327"/>
      <c r="R52" s="318" t="str">
        <f>IFERROR(IF(VLOOKUP(VLOOKUP(E51,haru,4,0),buin,5,0)=0,VLOOKUP(VLOOKUP(E51,haru,4,0),buin,4,0),VLOOKUP(VLOOKUP(E51,haru,4,0),buin,4,0)&amp;"("&amp;VLOOKUP(VLOOKUP(E51,haru,4,0),buin,5,0)&amp;")"),"")</f>
        <v/>
      </c>
      <c r="S52" s="319"/>
      <c r="T52" s="319"/>
      <c r="U52" s="319"/>
      <c r="V52" s="319"/>
      <c r="W52" s="320"/>
      <c r="X52" s="313"/>
      <c r="Y52" s="313"/>
      <c r="Z52" s="313"/>
      <c r="AA52" s="313"/>
      <c r="AB52" s="313"/>
      <c r="AC52" s="313"/>
      <c r="AD52" s="313"/>
      <c r="AE52" s="313"/>
      <c r="AF52" s="313"/>
      <c r="AG52" s="313"/>
      <c r="AH52" s="313"/>
      <c r="AI52" s="313"/>
      <c r="AJ52" s="287"/>
      <c r="AK52" s="287"/>
      <c r="AL52" s="287"/>
      <c r="AM52" s="287"/>
      <c r="AN52" s="287"/>
      <c r="AO52" s="314"/>
    </row>
    <row r="53" spans="1:41" ht="13.5" customHeight="1">
      <c r="A53" s="321" t="s">
        <v>146</v>
      </c>
      <c r="B53" s="287"/>
      <c r="C53" s="287"/>
      <c r="D53" s="287"/>
      <c r="E53" s="322">
        <v>19</v>
      </c>
      <c r="F53" s="323"/>
      <c r="G53" s="323"/>
      <c r="H53" s="324" t="str">
        <f>IFERROR(VLOOKUP(VLOOKUP(E53,haru,4,0),buin,8,0),"")</f>
        <v/>
      </c>
      <c r="I53" s="325"/>
      <c r="J53" s="325"/>
      <c r="K53" s="325"/>
      <c r="L53" s="325"/>
      <c r="M53" s="325"/>
      <c r="N53" s="325"/>
      <c r="O53" s="326"/>
      <c r="P53" s="327" t="str">
        <f>IFERROR(VLOOKUP(VLOOKUP(E53,haru,4,0),buin,3,0),"")</f>
        <v/>
      </c>
      <c r="Q53" s="327"/>
      <c r="R53" s="328" t="str">
        <f>IFERROR(VLOOKUP(VLOOKUP(E53,haru,4,0),buin,9,0),"")</f>
        <v/>
      </c>
      <c r="S53" s="329"/>
      <c r="T53" s="329"/>
      <c r="U53" s="329"/>
      <c r="V53" s="329"/>
      <c r="W53" s="330"/>
      <c r="X53" s="312" t="str">
        <f>IFERROR(VLOOKUP(VLOOKUP(E53,haru,4,0),buin,6,0),"")</f>
        <v/>
      </c>
      <c r="Y53" s="312"/>
      <c r="Z53" s="312"/>
      <c r="AA53" s="312"/>
      <c r="AB53" s="312"/>
      <c r="AC53" s="312"/>
      <c r="AD53" s="312" t="str">
        <f>IFERROR(VLOOKUP(VLOOKUP(E53,haru,4,0),buin,7,0),"")</f>
        <v/>
      </c>
      <c r="AE53" s="312"/>
      <c r="AF53" s="312"/>
      <c r="AG53" s="312"/>
      <c r="AH53" s="312"/>
      <c r="AI53" s="312"/>
      <c r="AJ53" s="287"/>
      <c r="AK53" s="287"/>
      <c r="AL53" s="287"/>
      <c r="AM53" s="287"/>
      <c r="AN53" s="287"/>
      <c r="AO53" s="314"/>
    </row>
    <row r="54" spans="1:41" ht="18.600000000000001" customHeight="1">
      <c r="A54" s="321"/>
      <c r="B54" s="287"/>
      <c r="C54" s="287"/>
      <c r="D54" s="287"/>
      <c r="E54" s="323"/>
      <c r="F54" s="323"/>
      <c r="G54" s="323"/>
      <c r="H54" s="315" t="str">
        <f>IFERROR(VLOOKUP(VLOOKUP(E53,haru,4,0),buin,2,0),"")</f>
        <v/>
      </c>
      <c r="I54" s="316"/>
      <c r="J54" s="316"/>
      <c r="K54" s="316"/>
      <c r="L54" s="316"/>
      <c r="M54" s="316"/>
      <c r="N54" s="316"/>
      <c r="O54" s="317"/>
      <c r="P54" s="327"/>
      <c r="Q54" s="327"/>
      <c r="R54" s="318" t="str">
        <f>IFERROR(IF(VLOOKUP(VLOOKUP(E53,haru,4,0),buin,5,0)=0,VLOOKUP(VLOOKUP(E53,haru,4,0),buin,4,0),VLOOKUP(VLOOKUP(E53,haru,4,0),buin,4,0)&amp;"("&amp;VLOOKUP(VLOOKUP(E53,haru,4,0),buin,5,0)&amp;")"),"")</f>
        <v/>
      </c>
      <c r="S54" s="319"/>
      <c r="T54" s="319"/>
      <c r="U54" s="319"/>
      <c r="V54" s="319"/>
      <c r="W54" s="320"/>
      <c r="X54" s="313"/>
      <c r="Y54" s="313"/>
      <c r="Z54" s="313"/>
      <c r="AA54" s="313"/>
      <c r="AB54" s="313"/>
      <c r="AC54" s="313"/>
      <c r="AD54" s="313"/>
      <c r="AE54" s="313"/>
      <c r="AF54" s="313"/>
      <c r="AG54" s="313"/>
      <c r="AH54" s="313"/>
      <c r="AI54" s="313"/>
      <c r="AJ54" s="287"/>
      <c r="AK54" s="287"/>
      <c r="AL54" s="287"/>
      <c r="AM54" s="287"/>
      <c r="AN54" s="287"/>
      <c r="AO54" s="314"/>
    </row>
    <row r="55" spans="1:41" ht="13.5" customHeight="1">
      <c r="A55" s="321" t="s">
        <v>146</v>
      </c>
      <c r="B55" s="287"/>
      <c r="C55" s="287"/>
      <c r="D55" s="287"/>
      <c r="E55" s="322">
        <v>20</v>
      </c>
      <c r="F55" s="323"/>
      <c r="G55" s="323"/>
      <c r="H55" s="324" t="str">
        <f>IFERROR(VLOOKUP(VLOOKUP(E55,haru,4,0),buin,8,0),"")</f>
        <v/>
      </c>
      <c r="I55" s="325"/>
      <c r="J55" s="325"/>
      <c r="K55" s="325"/>
      <c r="L55" s="325"/>
      <c r="M55" s="325"/>
      <c r="N55" s="325"/>
      <c r="O55" s="326"/>
      <c r="P55" s="327" t="str">
        <f>IFERROR(VLOOKUP(VLOOKUP(E55,haru,4,0),buin,3,0),"")</f>
        <v/>
      </c>
      <c r="Q55" s="327"/>
      <c r="R55" s="328" t="str">
        <f>IFERROR(VLOOKUP(VLOOKUP(E55,haru,4,0),buin,9,0),"")</f>
        <v/>
      </c>
      <c r="S55" s="329"/>
      <c r="T55" s="329"/>
      <c r="U55" s="329"/>
      <c r="V55" s="329"/>
      <c r="W55" s="330"/>
      <c r="X55" s="312" t="str">
        <f>IFERROR(VLOOKUP(VLOOKUP(E55,haru,4,0),buin,6,0),"")</f>
        <v/>
      </c>
      <c r="Y55" s="312"/>
      <c r="Z55" s="312"/>
      <c r="AA55" s="312"/>
      <c r="AB55" s="312"/>
      <c r="AC55" s="312"/>
      <c r="AD55" s="312" t="str">
        <f>IFERROR(VLOOKUP(VLOOKUP(E55,haru,4,0),buin,7,0),"")</f>
        <v/>
      </c>
      <c r="AE55" s="312"/>
      <c r="AF55" s="312"/>
      <c r="AG55" s="312"/>
      <c r="AH55" s="312"/>
      <c r="AI55" s="312"/>
      <c r="AJ55" s="287"/>
      <c r="AK55" s="287"/>
      <c r="AL55" s="287"/>
      <c r="AM55" s="287"/>
      <c r="AN55" s="287"/>
      <c r="AO55" s="314"/>
    </row>
    <row r="56" spans="1:41" ht="18.600000000000001" customHeight="1">
      <c r="A56" s="321"/>
      <c r="B56" s="287"/>
      <c r="C56" s="287"/>
      <c r="D56" s="287"/>
      <c r="E56" s="323"/>
      <c r="F56" s="323"/>
      <c r="G56" s="323"/>
      <c r="H56" s="315" t="str">
        <f>IFERROR(VLOOKUP(VLOOKUP(E55,haru,4,0),buin,2,0),"")</f>
        <v/>
      </c>
      <c r="I56" s="316"/>
      <c r="J56" s="316"/>
      <c r="K56" s="316"/>
      <c r="L56" s="316"/>
      <c r="M56" s="316"/>
      <c r="N56" s="316"/>
      <c r="O56" s="317"/>
      <c r="P56" s="327"/>
      <c r="Q56" s="327"/>
      <c r="R56" s="318" t="str">
        <f>IFERROR(IF(VLOOKUP(VLOOKUP(E55,haru,4,0),buin,5,0)=0,VLOOKUP(VLOOKUP(E55,haru,4,0),buin,4,0),VLOOKUP(VLOOKUP(E55,haru,4,0),buin,4,0)&amp;"("&amp;VLOOKUP(VLOOKUP(E55,haru,4,0),buin,5,0)&amp;")"),"")</f>
        <v/>
      </c>
      <c r="S56" s="319"/>
      <c r="T56" s="319"/>
      <c r="U56" s="319"/>
      <c r="V56" s="319"/>
      <c r="W56" s="320"/>
      <c r="X56" s="313"/>
      <c r="Y56" s="313"/>
      <c r="Z56" s="313"/>
      <c r="AA56" s="313"/>
      <c r="AB56" s="313"/>
      <c r="AC56" s="313"/>
      <c r="AD56" s="313"/>
      <c r="AE56" s="313"/>
      <c r="AF56" s="313"/>
      <c r="AG56" s="313"/>
      <c r="AH56" s="313"/>
      <c r="AI56" s="313"/>
      <c r="AJ56" s="287"/>
      <c r="AK56" s="287"/>
      <c r="AL56" s="287"/>
      <c r="AM56" s="287"/>
      <c r="AN56" s="287"/>
      <c r="AO56" s="314"/>
    </row>
    <row r="57" spans="1:41" ht="13.5" customHeight="1">
      <c r="A57" s="321" t="s">
        <v>146</v>
      </c>
      <c r="B57" s="287"/>
      <c r="C57" s="287"/>
      <c r="D57" s="287"/>
      <c r="E57" s="322">
        <v>21</v>
      </c>
      <c r="F57" s="323"/>
      <c r="G57" s="323"/>
      <c r="H57" s="324" t="str">
        <f>IFERROR(VLOOKUP(VLOOKUP(E57,haru,4,0),buin,8,0),"")</f>
        <v/>
      </c>
      <c r="I57" s="325"/>
      <c r="J57" s="325"/>
      <c r="K57" s="325"/>
      <c r="L57" s="325"/>
      <c r="M57" s="325"/>
      <c r="N57" s="325"/>
      <c r="O57" s="326"/>
      <c r="P57" s="327" t="str">
        <f>IFERROR(VLOOKUP(VLOOKUP(E57,haru,4,0),buin,3,0),"")</f>
        <v/>
      </c>
      <c r="Q57" s="327"/>
      <c r="R57" s="328" t="str">
        <f>IFERROR(VLOOKUP(VLOOKUP(E57,haru,4,0),buin,9,0),"")</f>
        <v/>
      </c>
      <c r="S57" s="329"/>
      <c r="T57" s="329"/>
      <c r="U57" s="329"/>
      <c r="V57" s="329"/>
      <c r="W57" s="330"/>
      <c r="X57" s="312" t="str">
        <f>IFERROR(VLOOKUP(VLOOKUP(E57,haru,4,0),buin,6,0),"")</f>
        <v/>
      </c>
      <c r="Y57" s="312"/>
      <c r="Z57" s="312"/>
      <c r="AA57" s="312"/>
      <c r="AB57" s="312"/>
      <c r="AC57" s="312"/>
      <c r="AD57" s="312" t="str">
        <f>IFERROR(VLOOKUP(VLOOKUP(E57,haru,4,0),buin,7,0),"")</f>
        <v/>
      </c>
      <c r="AE57" s="312"/>
      <c r="AF57" s="312"/>
      <c r="AG57" s="312"/>
      <c r="AH57" s="312"/>
      <c r="AI57" s="312"/>
      <c r="AJ57" s="287"/>
      <c r="AK57" s="287"/>
      <c r="AL57" s="287"/>
      <c r="AM57" s="287"/>
      <c r="AN57" s="287"/>
      <c r="AO57" s="314"/>
    </row>
    <row r="58" spans="1:41" ht="18.600000000000001" customHeight="1">
      <c r="A58" s="321"/>
      <c r="B58" s="287"/>
      <c r="C58" s="287"/>
      <c r="D58" s="287"/>
      <c r="E58" s="323"/>
      <c r="F58" s="323"/>
      <c r="G58" s="323"/>
      <c r="H58" s="315" t="str">
        <f>IFERROR(VLOOKUP(VLOOKUP(E57,haru,4,0),buin,2,0),"")</f>
        <v/>
      </c>
      <c r="I58" s="316"/>
      <c r="J58" s="316"/>
      <c r="K58" s="316"/>
      <c r="L58" s="316"/>
      <c r="M58" s="316"/>
      <c r="N58" s="316"/>
      <c r="O58" s="317"/>
      <c r="P58" s="327"/>
      <c r="Q58" s="327"/>
      <c r="R58" s="318" t="str">
        <f>IFERROR(IF(VLOOKUP(VLOOKUP(E57,haru,4,0),buin,5,0)=0,VLOOKUP(VLOOKUP(E57,haru,4,0),buin,4,0),VLOOKUP(VLOOKUP(E57,haru,4,0),buin,4,0)&amp;"("&amp;VLOOKUP(VLOOKUP(E57,haru,4,0),buin,5,0)&amp;")"),"")</f>
        <v/>
      </c>
      <c r="S58" s="319"/>
      <c r="T58" s="319"/>
      <c r="U58" s="319"/>
      <c r="V58" s="319"/>
      <c r="W58" s="320"/>
      <c r="X58" s="313"/>
      <c r="Y58" s="313"/>
      <c r="Z58" s="313"/>
      <c r="AA58" s="313"/>
      <c r="AB58" s="313"/>
      <c r="AC58" s="313"/>
      <c r="AD58" s="313"/>
      <c r="AE58" s="313"/>
      <c r="AF58" s="313"/>
      <c r="AG58" s="313"/>
      <c r="AH58" s="313"/>
      <c r="AI58" s="313"/>
      <c r="AJ58" s="287"/>
      <c r="AK58" s="287"/>
      <c r="AL58" s="287"/>
      <c r="AM58" s="287"/>
      <c r="AN58" s="287"/>
      <c r="AO58" s="314"/>
    </row>
    <row r="59" spans="1:41" ht="13.5" customHeight="1">
      <c r="A59" s="321" t="s">
        <v>146</v>
      </c>
      <c r="B59" s="287"/>
      <c r="C59" s="287"/>
      <c r="D59" s="287"/>
      <c r="E59" s="322">
        <v>22</v>
      </c>
      <c r="F59" s="323"/>
      <c r="G59" s="323"/>
      <c r="H59" s="324" t="str">
        <f>IFERROR(VLOOKUP(VLOOKUP(E59,haru,4,0),buin,8,0),"")</f>
        <v/>
      </c>
      <c r="I59" s="325"/>
      <c r="J59" s="325"/>
      <c r="K59" s="325"/>
      <c r="L59" s="325"/>
      <c r="M59" s="325"/>
      <c r="N59" s="325"/>
      <c r="O59" s="326"/>
      <c r="P59" s="327" t="str">
        <f>IFERROR(VLOOKUP(VLOOKUP(E59,haru,4,0),buin,3,0),"")</f>
        <v/>
      </c>
      <c r="Q59" s="327"/>
      <c r="R59" s="328" t="str">
        <f>IFERROR(VLOOKUP(VLOOKUP(E59,haru,4,0),buin,9,0),"")</f>
        <v/>
      </c>
      <c r="S59" s="329"/>
      <c r="T59" s="329"/>
      <c r="U59" s="329"/>
      <c r="V59" s="329"/>
      <c r="W59" s="330"/>
      <c r="X59" s="312" t="str">
        <f>IFERROR(VLOOKUP(VLOOKUP(E59,haru,4,0),buin,6,0),"")</f>
        <v/>
      </c>
      <c r="Y59" s="312"/>
      <c r="Z59" s="312"/>
      <c r="AA59" s="312"/>
      <c r="AB59" s="312"/>
      <c r="AC59" s="312"/>
      <c r="AD59" s="312" t="str">
        <f>IFERROR(VLOOKUP(VLOOKUP(E59,haru,4,0),buin,7,0),"")</f>
        <v/>
      </c>
      <c r="AE59" s="312"/>
      <c r="AF59" s="312"/>
      <c r="AG59" s="312"/>
      <c r="AH59" s="312"/>
      <c r="AI59" s="312"/>
      <c r="AJ59" s="287"/>
      <c r="AK59" s="287"/>
      <c r="AL59" s="287"/>
      <c r="AM59" s="287"/>
      <c r="AN59" s="287"/>
      <c r="AO59" s="314"/>
    </row>
    <row r="60" spans="1:41" ht="18.600000000000001" customHeight="1">
      <c r="A60" s="321"/>
      <c r="B60" s="287"/>
      <c r="C60" s="287"/>
      <c r="D60" s="287"/>
      <c r="E60" s="323"/>
      <c r="F60" s="323"/>
      <c r="G60" s="323"/>
      <c r="H60" s="315" t="str">
        <f>IFERROR(VLOOKUP(VLOOKUP(E59,haru,4,0),buin,2,0),"")</f>
        <v/>
      </c>
      <c r="I60" s="316"/>
      <c r="J60" s="316"/>
      <c r="K60" s="316"/>
      <c r="L60" s="316"/>
      <c r="M60" s="316"/>
      <c r="N60" s="316"/>
      <c r="O60" s="317"/>
      <c r="P60" s="327"/>
      <c r="Q60" s="327"/>
      <c r="R60" s="318" t="str">
        <f>IFERROR(IF(VLOOKUP(VLOOKUP(E59,haru,4,0),buin,5,0)=0,VLOOKUP(VLOOKUP(E59,haru,4,0),buin,4,0),VLOOKUP(VLOOKUP(E59,haru,4,0),buin,4,0)&amp;"("&amp;VLOOKUP(VLOOKUP(E59,haru,4,0),buin,5,0)&amp;")"),"")</f>
        <v/>
      </c>
      <c r="S60" s="319"/>
      <c r="T60" s="319"/>
      <c r="U60" s="319"/>
      <c r="V60" s="319"/>
      <c r="W60" s="320"/>
      <c r="X60" s="313"/>
      <c r="Y60" s="313"/>
      <c r="Z60" s="313"/>
      <c r="AA60" s="313"/>
      <c r="AB60" s="313"/>
      <c r="AC60" s="313"/>
      <c r="AD60" s="313"/>
      <c r="AE60" s="313"/>
      <c r="AF60" s="313"/>
      <c r="AG60" s="313"/>
      <c r="AH60" s="313"/>
      <c r="AI60" s="313"/>
      <c r="AJ60" s="287"/>
      <c r="AK60" s="287"/>
      <c r="AL60" s="287"/>
      <c r="AM60" s="287"/>
      <c r="AN60" s="287"/>
      <c r="AO60" s="314"/>
    </row>
    <row r="61" spans="1:41" ht="13.5" customHeight="1">
      <c r="A61" s="321" t="s">
        <v>146</v>
      </c>
      <c r="B61" s="287"/>
      <c r="C61" s="287"/>
      <c r="D61" s="287"/>
      <c r="E61" s="322">
        <v>23</v>
      </c>
      <c r="F61" s="323"/>
      <c r="G61" s="323"/>
      <c r="H61" s="324" t="str">
        <f>IFERROR(VLOOKUP(VLOOKUP(E61,haru,4,0),buin,8,0),"")</f>
        <v/>
      </c>
      <c r="I61" s="325"/>
      <c r="J61" s="325"/>
      <c r="K61" s="325"/>
      <c r="L61" s="325"/>
      <c r="M61" s="325"/>
      <c r="N61" s="325"/>
      <c r="O61" s="326"/>
      <c r="P61" s="327" t="str">
        <f>IFERROR(VLOOKUP(VLOOKUP(E61,haru,4,0),buin,3,0),"")</f>
        <v/>
      </c>
      <c r="Q61" s="327"/>
      <c r="R61" s="328" t="str">
        <f>IFERROR(VLOOKUP(VLOOKUP(E61,haru,4,0),buin,9,0),"")</f>
        <v/>
      </c>
      <c r="S61" s="329"/>
      <c r="T61" s="329"/>
      <c r="U61" s="329"/>
      <c r="V61" s="329"/>
      <c r="W61" s="330"/>
      <c r="X61" s="312" t="str">
        <f>IFERROR(VLOOKUP(VLOOKUP(E61,haru,4,0),buin,6,0),"")</f>
        <v/>
      </c>
      <c r="Y61" s="312"/>
      <c r="Z61" s="312"/>
      <c r="AA61" s="312"/>
      <c r="AB61" s="312"/>
      <c r="AC61" s="312"/>
      <c r="AD61" s="312" t="str">
        <f>IFERROR(VLOOKUP(VLOOKUP(E61,haru,4,0),buin,7,0),"")</f>
        <v/>
      </c>
      <c r="AE61" s="312"/>
      <c r="AF61" s="312"/>
      <c r="AG61" s="312"/>
      <c r="AH61" s="312"/>
      <c r="AI61" s="312"/>
      <c r="AJ61" s="287"/>
      <c r="AK61" s="287"/>
      <c r="AL61" s="287"/>
      <c r="AM61" s="287"/>
      <c r="AN61" s="287"/>
      <c r="AO61" s="314"/>
    </row>
    <row r="62" spans="1:41" ht="18.600000000000001" customHeight="1">
      <c r="A62" s="321"/>
      <c r="B62" s="287"/>
      <c r="C62" s="287"/>
      <c r="D62" s="287"/>
      <c r="E62" s="323"/>
      <c r="F62" s="323"/>
      <c r="G62" s="323"/>
      <c r="H62" s="315" t="str">
        <f>IFERROR(VLOOKUP(VLOOKUP(E61,haru,4,0),buin,2,0),"")</f>
        <v/>
      </c>
      <c r="I62" s="316"/>
      <c r="J62" s="316"/>
      <c r="K62" s="316"/>
      <c r="L62" s="316"/>
      <c r="M62" s="316"/>
      <c r="N62" s="316"/>
      <c r="O62" s="317"/>
      <c r="P62" s="327"/>
      <c r="Q62" s="327"/>
      <c r="R62" s="318" t="str">
        <f>IFERROR(IF(VLOOKUP(VLOOKUP(E61,haru,4,0),buin,5,0)=0,VLOOKUP(VLOOKUP(E61,haru,4,0),buin,4,0),VLOOKUP(VLOOKUP(E61,haru,4,0),buin,4,0)&amp;"("&amp;VLOOKUP(VLOOKUP(E61,haru,4,0),buin,5,0)&amp;")"),"")</f>
        <v/>
      </c>
      <c r="S62" s="319"/>
      <c r="T62" s="319"/>
      <c r="U62" s="319"/>
      <c r="V62" s="319"/>
      <c r="W62" s="320"/>
      <c r="X62" s="313"/>
      <c r="Y62" s="313"/>
      <c r="Z62" s="313"/>
      <c r="AA62" s="313"/>
      <c r="AB62" s="313"/>
      <c r="AC62" s="313"/>
      <c r="AD62" s="313"/>
      <c r="AE62" s="313"/>
      <c r="AF62" s="313"/>
      <c r="AG62" s="313"/>
      <c r="AH62" s="313"/>
      <c r="AI62" s="313"/>
      <c r="AJ62" s="287"/>
      <c r="AK62" s="287"/>
      <c r="AL62" s="287"/>
      <c r="AM62" s="287"/>
      <c r="AN62" s="287"/>
      <c r="AO62" s="314"/>
    </row>
    <row r="63" spans="1:41" ht="13.5" customHeight="1">
      <c r="A63" s="321" t="s">
        <v>146</v>
      </c>
      <c r="B63" s="287"/>
      <c r="C63" s="287"/>
      <c r="D63" s="287"/>
      <c r="E63" s="322">
        <v>24</v>
      </c>
      <c r="F63" s="323"/>
      <c r="G63" s="323"/>
      <c r="H63" s="324" t="str">
        <f>IFERROR(VLOOKUP(VLOOKUP(E63,haru,4,0),buin,8,0),"")</f>
        <v/>
      </c>
      <c r="I63" s="325"/>
      <c r="J63" s="325"/>
      <c r="K63" s="325"/>
      <c r="L63" s="325"/>
      <c r="M63" s="325"/>
      <c r="N63" s="325"/>
      <c r="O63" s="326"/>
      <c r="P63" s="327" t="str">
        <f>IFERROR(VLOOKUP(VLOOKUP(E63,haru,4,0),buin,3,0),"")</f>
        <v/>
      </c>
      <c r="Q63" s="327"/>
      <c r="R63" s="328" t="str">
        <f>IFERROR(VLOOKUP(VLOOKUP(E63,haru,4,0),buin,9,0),"")</f>
        <v/>
      </c>
      <c r="S63" s="329"/>
      <c r="T63" s="329"/>
      <c r="U63" s="329"/>
      <c r="V63" s="329"/>
      <c r="W63" s="330"/>
      <c r="X63" s="312" t="str">
        <f>IFERROR(VLOOKUP(VLOOKUP(E63,haru,4,0),buin,6,0),"")</f>
        <v/>
      </c>
      <c r="Y63" s="312"/>
      <c r="Z63" s="312"/>
      <c r="AA63" s="312"/>
      <c r="AB63" s="312"/>
      <c r="AC63" s="312"/>
      <c r="AD63" s="312" t="str">
        <f>IFERROR(VLOOKUP(VLOOKUP(E63,haru,4,0),buin,7,0),"")</f>
        <v/>
      </c>
      <c r="AE63" s="312"/>
      <c r="AF63" s="312"/>
      <c r="AG63" s="312"/>
      <c r="AH63" s="312"/>
      <c r="AI63" s="312"/>
      <c r="AJ63" s="287"/>
      <c r="AK63" s="287"/>
      <c r="AL63" s="287"/>
      <c r="AM63" s="287"/>
      <c r="AN63" s="287"/>
      <c r="AO63" s="314"/>
    </row>
    <row r="64" spans="1:41" ht="18.600000000000001" customHeight="1">
      <c r="A64" s="321"/>
      <c r="B64" s="287"/>
      <c r="C64" s="287"/>
      <c r="D64" s="287"/>
      <c r="E64" s="323"/>
      <c r="F64" s="323"/>
      <c r="G64" s="323"/>
      <c r="H64" s="315" t="str">
        <f>IFERROR(VLOOKUP(VLOOKUP(E63,haru,4,0),buin,2,0),"")</f>
        <v/>
      </c>
      <c r="I64" s="316"/>
      <c r="J64" s="316"/>
      <c r="K64" s="316"/>
      <c r="L64" s="316"/>
      <c r="M64" s="316"/>
      <c r="N64" s="316"/>
      <c r="O64" s="317"/>
      <c r="P64" s="327"/>
      <c r="Q64" s="327"/>
      <c r="R64" s="318" t="str">
        <f>IFERROR(IF(VLOOKUP(VLOOKUP(E63,haru,4,0),buin,5,0)=0,VLOOKUP(VLOOKUP(E63,haru,4,0),buin,4,0),VLOOKUP(VLOOKUP(E63,haru,4,0),buin,4,0)&amp;"("&amp;VLOOKUP(VLOOKUP(E63,haru,4,0),buin,5,0)&amp;")"),"")</f>
        <v/>
      </c>
      <c r="S64" s="319"/>
      <c r="T64" s="319"/>
      <c r="U64" s="319"/>
      <c r="V64" s="319"/>
      <c r="W64" s="320"/>
      <c r="X64" s="313"/>
      <c r="Y64" s="313"/>
      <c r="Z64" s="313"/>
      <c r="AA64" s="313"/>
      <c r="AB64" s="313"/>
      <c r="AC64" s="313"/>
      <c r="AD64" s="313"/>
      <c r="AE64" s="313"/>
      <c r="AF64" s="313"/>
      <c r="AG64" s="313"/>
      <c r="AH64" s="313"/>
      <c r="AI64" s="313"/>
      <c r="AJ64" s="287"/>
      <c r="AK64" s="287"/>
      <c r="AL64" s="287"/>
      <c r="AM64" s="287"/>
      <c r="AN64" s="287"/>
      <c r="AO64" s="314"/>
    </row>
    <row r="65" spans="1:41" ht="13.5" customHeight="1">
      <c r="A65" s="321" t="s">
        <v>146</v>
      </c>
      <c r="B65" s="287"/>
      <c r="C65" s="287"/>
      <c r="D65" s="287"/>
      <c r="E65" s="322">
        <v>25</v>
      </c>
      <c r="F65" s="323"/>
      <c r="G65" s="323"/>
      <c r="H65" s="324" t="str">
        <f>IFERROR(VLOOKUP(VLOOKUP(E65,haru,4,0),buin,8,0),"")</f>
        <v/>
      </c>
      <c r="I65" s="325"/>
      <c r="J65" s="325"/>
      <c r="K65" s="325"/>
      <c r="L65" s="325"/>
      <c r="M65" s="325"/>
      <c r="N65" s="325"/>
      <c r="O65" s="326"/>
      <c r="P65" s="327" t="str">
        <f>IFERROR(VLOOKUP(VLOOKUP(E65,haru,4,0),buin,3,0),"")</f>
        <v/>
      </c>
      <c r="Q65" s="327"/>
      <c r="R65" s="328" t="str">
        <f>IFERROR(VLOOKUP(VLOOKUP(E65,haru,4,0),buin,9,0),"")</f>
        <v/>
      </c>
      <c r="S65" s="329"/>
      <c r="T65" s="329"/>
      <c r="U65" s="329"/>
      <c r="V65" s="329"/>
      <c r="W65" s="330"/>
      <c r="X65" s="313" t="str">
        <f>IFERROR(VLOOKUP(VLOOKUP(E65,haru,4,0),buin,6,0),"")</f>
        <v/>
      </c>
      <c r="Y65" s="313"/>
      <c r="Z65" s="313"/>
      <c r="AA65" s="313"/>
      <c r="AB65" s="313"/>
      <c r="AC65" s="313"/>
      <c r="AD65" s="313" t="str">
        <f>IFERROR(VLOOKUP(VLOOKUP(E65,haru,4,0),buin,7,0),"")</f>
        <v/>
      </c>
      <c r="AE65" s="313"/>
      <c r="AF65" s="313"/>
      <c r="AG65" s="313"/>
      <c r="AH65" s="313"/>
      <c r="AI65" s="313"/>
      <c r="AJ65" s="287"/>
      <c r="AK65" s="287"/>
      <c r="AL65" s="287"/>
      <c r="AM65" s="287"/>
      <c r="AN65" s="287"/>
      <c r="AO65" s="314"/>
    </row>
    <row r="66" spans="1:41" ht="18.600000000000001" customHeight="1" thickBot="1">
      <c r="A66" s="342"/>
      <c r="B66" s="332"/>
      <c r="C66" s="332"/>
      <c r="D66" s="332"/>
      <c r="E66" s="343"/>
      <c r="F66" s="343"/>
      <c r="G66" s="343"/>
      <c r="H66" s="334" t="str">
        <f>IFERROR(VLOOKUP(VLOOKUP(E65,haru,4,0),buin,2,0),"")</f>
        <v/>
      </c>
      <c r="I66" s="335"/>
      <c r="J66" s="335"/>
      <c r="K66" s="335"/>
      <c r="L66" s="335"/>
      <c r="M66" s="335"/>
      <c r="N66" s="335"/>
      <c r="O66" s="336"/>
      <c r="P66" s="344"/>
      <c r="Q66" s="344"/>
      <c r="R66" s="337" t="str">
        <f>IFERROR(IF(VLOOKUP(VLOOKUP(E65,haru,4,0),buin,5,0)=0,VLOOKUP(VLOOKUP(E65,haru,4,0),buin,4,0),VLOOKUP(VLOOKUP(E65,haru,4,0),buin,4,0)&amp;"("&amp;VLOOKUP(VLOOKUP(E65,haru,4,0),buin,5,0)&amp;")"),"")</f>
        <v/>
      </c>
      <c r="S66" s="338"/>
      <c r="T66" s="338"/>
      <c r="U66" s="338"/>
      <c r="V66" s="338"/>
      <c r="W66" s="339"/>
      <c r="X66" s="331"/>
      <c r="Y66" s="331"/>
      <c r="Z66" s="331"/>
      <c r="AA66" s="331"/>
      <c r="AB66" s="331"/>
      <c r="AC66" s="331"/>
      <c r="AD66" s="331"/>
      <c r="AE66" s="331"/>
      <c r="AF66" s="331"/>
      <c r="AG66" s="331"/>
      <c r="AH66" s="331"/>
      <c r="AI66" s="331"/>
      <c r="AJ66" s="332"/>
      <c r="AK66" s="332"/>
      <c r="AL66" s="332"/>
      <c r="AM66" s="332"/>
      <c r="AN66" s="332"/>
      <c r="AO66" s="333"/>
    </row>
    <row r="67" spans="1:41">
      <c r="AE67" t="s">
        <v>147</v>
      </c>
    </row>
    <row r="68" spans="1:41" ht="6" customHeight="1"/>
    <row r="69" spans="1:41">
      <c r="D69" s="3" t="s">
        <v>148</v>
      </c>
    </row>
    <row r="70" spans="1:41" ht="6" customHeight="1"/>
    <row r="71" spans="1:41" ht="14.25">
      <c r="X71" s="340">
        <f>G8</f>
        <v>0</v>
      </c>
      <c r="Y71" s="340"/>
      <c r="Z71" s="340"/>
      <c r="AA71" s="340"/>
      <c r="AB71" s="340"/>
      <c r="AC71" s="340"/>
      <c r="AD71" s="340"/>
      <c r="AE71" s="340"/>
      <c r="AF71" s="340"/>
      <c r="AG71" s="340"/>
      <c r="AH71" s="340"/>
      <c r="AI71" s="340"/>
      <c r="AJ71" s="340"/>
      <c r="AK71" s="340"/>
      <c r="AL71" s="340"/>
    </row>
    <row r="72" spans="1:41" ht="21">
      <c r="R72" s="285" t="s">
        <v>149</v>
      </c>
      <c r="S72" s="285"/>
      <c r="T72" s="285"/>
      <c r="U72" s="285"/>
      <c r="V72" s="285"/>
      <c r="W72" s="62"/>
      <c r="X72" s="62"/>
      <c r="Y72" s="341">
        <f>G10</f>
        <v>0</v>
      </c>
      <c r="Z72" s="341"/>
      <c r="AA72" s="341"/>
      <c r="AB72" s="341"/>
      <c r="AC72" s="341"/>
      <c r="AD72" s="341"/>
      <c r="AE72" s="341"/>
      <c r="AF72" s="341"/>
      <c r="AG72" s="341"/>
      <c r="AH72" s="341"/>
      <c r="AI72" s="341"/>
      <c r="AJ72" s="341"/>
      <c r="AK72" s="341"/>
      <c r="AL72" s="341"/>
      <c r="AM72" s="63" t="s">
        <v>150</v>
      </c>
    </row>
  </sheetData>
  <mergeCells count="288">
    <mergeCell ref="B10:F10"/>
    <mergeCell ref="G10:O10"/>
    <mergeCell ref="P10:V10"/>
    <mergeCell ref="W10:AD10"/>
    <mergeCell ref="AE10:AF10"/>
    <mergeCell ref="AG10:AN10"/>
    <mergeCell ref="B1:G1"/>
    <mergeCell ref="B2:G4"/>
    <mergeCell ref="B8:F8"/>
    <mergeCell ref="G8:O8"/>
    <mergeCell ref="Q8:T8"/>
    <mergeCell ref="U8:AD8"/>
    <mergeCell ref="AE8:AF8"/>
    <mergeCell ref="AG8:AN8"/>
    <mergeCell ref="L3:AI3"/>
    <mergeCell ref="AI12:AN12"/>
    <mergeCell ref="A15:D16"/>
    <mergeCell ref="E15:G16"/>
    <mergeCell ref="H15:O15"/>
    <mergeCell ref="P15:Q16"/>
    <mergeCell ref="R15:W15"/>
    <mergeCell ref="X15:X16"/>
    <mergeCell ref="Y15:Z16"/>
    <mergeCell ref="AA15:AC16"/>
    <mergeCell ref="AD15:AI16"/>
    <mergeCell ref="B12:F12"/>
    <mergeCell ref="G12:M12"/>
    <mergeCell ref="N12:O12"/>
    <mergeCell ref="P12:U12"/>
    <mergeCell ref="Y12:AD12"/>
    <mergeCell ref="AE12:AH12"/>
    <mergeCell ref="AJ15:AO15"/>
    <mergeCell ref="H16:O16"/>
    <mergeCell ref="R16:W16"/>
    <mergeCell ref="AJ16:AO16"/>
    <mergeCell ref="A17:D18"/>
    <mergeCell ref="E17:G18"/>
    <mergeCell ref="H17:O17"/>
    <mergeCell ref="P17:Q18"/>
    <mergeCell ref="R17:W17"/>
    <mergeCell ref="X17:AC18"/>
    <mergeCell ref="AD17:AI18"/>
    <mergeCell ref="AJ17:AO18"/>
    <mergeCell ref="H18:O18"/>
    <mergeCell ref="R18:W18"/>
    <mergeCell ref="A19:D20"/>
    <mergeCell ref="E19:G20"/>
    <mergeCell ref="H19:O19"/>
    <mergeCell ref="P19:Q20"/>
    <mergeCell ref="R19:W19"/>
    <mergeCell ref="X19:AC20"/>
    <mergeCell ref="AD19:AI20"/>
    <mergeCell ref="AJ19:AO20"/>
    <mergeCell ref="H20:O20"/>
    <mergeCell ref="R20:W20"/>
    <mergeCell ref="A21:D22"/>
    <mergeCell ref="E21:G22"/>
    <mergeCell ref="H21:O21"/>
    <mergeCell ref="P21:Q22"/>
    <mergeCell ref="R21:W21"/>
    <mergeCell ref="X21:AC22"/>
    <mergeCell ref="AD21:AI22"/>
    <mergeCell ref="AJ21:AO22"/>
    <mergeCell ref="H22:O22"/>
    <mergeCell ref="R22:W22"/>
    <mergeCell ref="A23:D24"/>
    <mergeCell ref="E23:G24"/>
    <mergeCell ref="H23:O23"/>
    <mergeCell ref="P23:Q24"/>
    <mergeCell ref="R23:W23"/>
    <mergeCell ref="X23:AC24"/>
    <mergeCell ref="AD23:AI24"/>
    <mergeCell ref="AJ23:AO24"/>
    <mergeCell ref="H24:O24"/>
    <mergeCell ref="R24:W24"/>
    <mergeCell ref="A25:D26"/>
    <mergeCell ref="E25:G26"/>
    <mergeCell ref="H25:O25"/>
    <mergeCell ref="P25:Q26"/>
    <mergeCell ref="R25:W25"/>
    <mergeCell ref="X25:AC26"/>
    <mergeCell ref="AD25:AI26"/>
    <mergeCell ref="AJ25:AO26"/>
    <mergeCell ref="H26:O26"/>
    <mergeCell ref="R26:W26"/>
    <mergeCell ref="A27:D28"/>
    <mergeCell ref="E27:G28"/>
    <mergeCell ref="H27:O27"/>
    <mergeCell ref="P27:Q28"/>
    <mergeCell ref="R27:W27"/>
    <mergeCell ref="X27:AC28"/>
    <mergeCell ref="AD27:AI28"/>
    <mergeCell ref="AJ27:AO28"/>
    <mergeCell ref="H28:O28"/>
    <mergeCell ref="R28:W28"/>
    <mergeCell ref="A29:D30"/>
    <mergeCell ref="E29:G30"/>
    <mergeCell ref="H29:O29"/>
    <mergeCell ref="P29:Q30"/>
    <mergeCell ref="R29:W29"/>
    <mergeCell ref="X29:AC30"/>
    <mergeCell ref="AD29:AI30"/>
    <mergeCell ref="AJ29:AO30"/>
    <mergeCell ref="H30:O30"/>
    <mergeCell ref="R30:W30"/>
    <mergeCell ref="A31:D32"/>
    <mergeCell ref="E31:G32"/>
    <mergeCell ref="H31:O31"/>
    <mergeCell ref="P31:Q32"/>
    <mergeCell ref="R31:W31"/>
    <mergeCell ref="X31:AC32"/>
    <mergeCell ref="AD31:AI32"/>
    <mergeCell ref="AJ31:AO32"/>
    <mergeCell ref="H32:O32"/>
    <mergeCell ref="R32:W32"/>
    <mergeCell ref="A33:D34"/>
    <mergeCell ref="E33:G34"/>
    <mergeCell ref="H33:O33"/>
    <mergeCell ref="P33:Q34"/>
    <mergeCell ref="R33:W33"/>
    <mergeCell ref="X33:AC34"/>
    <mergeCell ref="AD33:AI34"/>
    <mergeCell ref="AJ33:AO34"/>
    <mergeCell ref="H34:O34"/>
    <mergeCell ref="R34:W34"/>
    <mergeCell ref="A35:D36"/>
    <mergeCell ref="E35:G36"/>
    <mergeCell ref="H35:O35"/>
    <mergeCell ref="P35:Q36"/>
    <mergeCell ref="R35:W35"/>
    <mergeCell ref="X35:AC36"/>
    <mergeCell ref="AD35:AI36"/>
    <mergeCell ref="AJ35:AO36"/>
    <mergeCell ref="H36:O36"/>
    <mergeCell ref="R36:W36"/>
    <mergeCell ref="A37:D38"/>
    <mergeCell ref="E37:G38"/>
    <mergeCell ref="H37:O37"/>
    <mergeCell ref="P37:Q38"/>
    <mergeCell ref="R37:W37"/>
    <mergeCell ref="X37:AC38"/>
    <mergeCell ref="AD37:AI38"/>
    <mergeCell ref="AJ37:AO38"/>
    <mergeCell ref="H38:O38"/>
    <mergeCell ref="R38:W38"/>
    <mergeCell ref="A39:D40"/>
    <mergeCell ref="E39:G40"/>
    <mergeCell ref="H39:O39"/>
    <mergeCell ref="P39:Q40"/>
    <mergeCell ref="R39:W39"/>
    <mergeCell ref="X39:AC40"/>
    <mergeCell ref="AD39:AI40"/>
    <mergeCell ref="AJ39:AO40"/>
    <mergeCell ref="H40:O40"/>
    <mergeCell ref="R40:W40"/>
    <mergeCell ref="A41:D42"/>
    <mergeCell ref="E41:G42"/>
    <mergeCell ref="H41:O41"/>
    <mergeCell ref="P41:Q42"/>
    <mergeCell ref="R41:W41"/>
    <mergeCell ref="X41:AC42"/>
    <mergeCell ref="AD41:AI42"/>
    <mergeCell ref="AJ41:AO42"/>
    <mergeCell ref="H42:O42"/>
    <mergeCell ref="R42:W42"/>
    <mergeCell ref="A43:D44"/>
    <mergeCell ref="E43:G44"/>
    <mergeCell ref="H43:O43"/>
    <mergeCell ref="P43:Q44"/>
    <mergeCell ref="R43:W43"/>
    <mergeCell ref="X43:AC44"/>
    <mergeCell ref="AD43:AI44"/>
    <mergeCell ref="AJ43:AO44"/>
    <mergeCell ref="H44:O44"/>
    <mergeCell ref="R44:W44"/>
    <mergeCell ref="A45:D46"/>
    <mergeCell ref="E45:G46"/>
    <mergeCell ref="H45:O45"/>
    <mergeCell ref="P45:Q46"/>
    <mergeCell ref="R45:W45"/>
    <mergeCell ref="X45:AC46"/>
    <mergeCell ref="AD45:AI46"/>
    <mergeCell ref="AJ45:AO46"/>
    <mergeCell ref="H46:O46"/>
    <mergeCell ref="R46:W46"/>
    <mergeCell ref="A47:D48"/>
    <mergeCell ref="E47:G48"/>
    <mergeCell ref="H47:O47"/>
    <mergeCell ref="P47:Q48"/>
    <mergeCell ref="R47:W47"/>
    <mergeCell ref="X47:AC48"/>
    <mergeCell ref="AD47:AI48"/>
    <mergeCell ref="AJ47:AO48"/>
    <mergeCell ref="H48:O48"/>
    <mergeCell ref="R48:W48"/>
    <mergeCell ref="A49:D50"/>
    <mergeCell ref="E49:G50"/>
    <mergeCell ref="H49:O49"/>
    <mergeCell ref="P49:Q50"/>
    <mergeCell ref="R49:W49"/>
    <mergeCell ref="X49:AC50"/>
    <mergeCell ref="AD49:AI50"/>
    <mergeCell ref="AJ49:AO50"/>
    <mergeCell ref="H50:O50"/>
    <mergeCell ref="R50:W50"/>
    <mergeCell ref="A65:D66"/>
    <mergeCell ref="E65:G66"/>
    <mergeCell ref="H65:O65"/>
    <mergeCell ref="P65:Q66"/>
    <mergeCell ref="R65:W65"/>
    <mergeCell ref="X65:AC66"/>
    <mergeCell ref="A55:D56"/>
    <mergeCell ref="E55:G56"/>
    <mergeCell ref="A63:D64"/>
    <mergeCell ref="E63:G64"/>
    <mergeCell ref="A59:D60"/>
    <mergeCell ref="E59:G60"/>
    <mergeCell ref="H59:O59"/>
    <mergeCell ref="P59:Q60"/>
    <mergeCell ref="R59:W59"/>
    <mergeCell ref="X59:AC60"/>
    <mergeCell ref="AD51:AI52"/>
    <mergeCell ref="AJ51:AO52"/>
    <mergeCell ref="H52:O52"/>
    <mergeCell ref="R52:W52"/>
    <mergeCell ref="A53:D54"/>
    <mergeCell ref="E53:G54"/>
    <mergeCell ref="H53:O53"/>
    <mergeCell ref="P53:Q54"/>
    <mergeCell ref="R53:W53"/>
    <mergeCell ref="X53:AC54"/>
    <mergeCell ref="A51:D52"/>
    <mergeCell ref="E51:G52"/>
    <mergeCell ref="H51:O51"/>
    <mergeCell ref="P51:Q52"/>
    <mergeCell ref="R51:W51"/>
    <mergeCell ref="X51:AC52"/>
    <mergeCell ref="AD65:AI66"/>
    <mergeCell ref="AJ65:AO66"/>
    <mergeCell ref="H66:O66"/>
    <mergeCell ref="R66:W66"/>
    <mergeCell ref="X71:AL71"/>
    <mergeCell ref="R72:V72"/>
    <mergeCell ref="Y72:AL72"/>
    <mergeCell ref="AD53:AI54"/>
    <mergeCell ref="AJ53:AO54"/>
    <mergeCell ref="H54:O54"/>
    <mergeCell ref="R54:W54"/>
    <mergeCell ref="AD63:AI64"/>
    <mergeCell ref="AJ63:AO64"/>
    <mergeCell ref="H64:O64"/>
    <mergeCell ref="R64:W64"/>
    <mergeCell ref="H55:O55"/>
    <mergeCell ref="P55:Q56"/>
    <mergeCell ref="R55:W55"/>
    <mergeCell ref="X55:AC56"/>
    <mergeCell ref="H63:O63"/>
    <mergeCell ref="P63:Q64"/>
    <mergeCell ref="R63:W63"/>
    <mergeCell ref="X63:AC64"/>
    <mergeCell ref="AD55:AI56"/>
    <mergeCell ref="AJ55:AO56"/>
    <mergeCell ref="H56:O56"/>
    <mergeCell ref="R56:W56"/>
    <mergeCell ref="A57:D58"/>
    <mergeCell ref="E57:G58"/>
    <mergeCell ref="H57:O57"/>
    <mergeCell ref="P57:Q58"/>
    <mergeCell ref="R57:W57"/>
    <mergeCell ref="X57:AC58"/>
    <mergeCell ref="AD57:AI58"/>
    <mergeCell ref="AJ57:AO58"/>
    <mergeCell ref="H58:O58"/>
    <mergeCell ref="R58:W58"/>
    <mergeCell ref="AD61:AI62"/>
    <mergeCell ref="AJ61:AO62"/>
    <mergeCell ref="H62:O62"/>
    <mergeCell ref="R62:W62"/>
    <mergeCell ref="AD59:AI60"/>
    <mergeCell ref="AJ59:AO60"/>
    <mergeCell ref="H60:O60"/>
    <mergeCell ref="R60:W60"/>
    <mergeCell ref="A61:D62"/>
    <mergeCell ref="E61:G62"/>
    <mergeCell ref="H61:O61"/>
    <mergeCell ref="P61:Q62"/>
    <mergeCell ref="R61:W61"/>
    <mergeCell ref="X61:AC62"/>
  </mergeCells>
  <phoneticPr fontId="6"/>
  <printOptions horizontalCentered="1"/>
  <pageMargins left="0.23622047244094491" right="0.23622047244094491" top="0.31496062992125984" bottom="0.31496062992125984" header="0.31496062992125984" footer="0.31496062992125984"/>
  <pageSetup paperSize="8" scale="114" orientation="portrait" r:id="rId1"/>
  <headerFooter alignWithMargins="0"/>
  <ignoredErrors>
    <ignoredError sqref="H17:W27 H65:W66 H29:W47 I28:W28 H49:W64 P48:W48 H48"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sheetPr>
  <dimension ref="A1:L188"/>
  <sheetViews>
    <sheetView view="pageLayout" zoomScaleNormal="100" workbookViewId="0">
      <selection sqref="A1:B1"/>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17.625" style="35" customWidth="1"/>
    <col min="7" max="7" width="5.125" style="35" customWidth="1"/>
    <col min="8" max="16384" width="8.875" style="35"/>
  </cols>
  <sheetData>
    <row r="1" spans="1:12" ht="21.6" customHeight="1" thickBot="1">
      <c r="A1" s="400" t="s">
        <v>340</v>
      </c>
      <c r="B1" s="401"/>
      <c r="D1" s="34"/>
      <c r="E1" s="34"/>
      <c r="F1" s="34"/>
      <c r="G1" s="36" t="s">
        <v>351</v>
      </c>
    </row>
    <row r="2" spans="1:12" ht="20.25" customHeight="1">
      <c r="B2" s="34" t="s">
        <v>352</v>
      </c>
      <c r="D2" s="34"/>
      <c r="E2" s="34"/>
      <c r="F2" s="37"/>
      <c r="G2" s="36"/>
    </row>
    <row r="3" spans="1:12" ht="34.5" customHeight="1">
      <c r="A3" s="37"/>
      <c r="B3" s="34"/>
      <c r="C3" s="34"/>
      <c r="D3" s="38" t="s">
        <v>88</v>
      </c>
      <c r="E3" s="402">
        <f>入力画面!C3</f>
        <v>0</v>
      </c>
      <c r="F3" s="402"/>
      <c r="G3" s="39"/>
      <c r="H3" s="40"/>
      <c r="I3" s="40"/>
    </row>
    <row r="4" spans="1:12" ht="24.6" customHeight="1">
      <c r="D4" s="38" t="s">
        <v>89</v>
      </c>
      <c r="E4" s="403">
        <f>入力画面!C8</f>
        <v>0</v>
      </c>
      <c r="F4" s="403"/>
      <c r="H4" s="41"/>
      <c r="I4" s="41"/>
      <c r="J4" s="41"/>
      <c r="K4" s="41"/>
      <c r="L4" s="41"/>
    </row>
    <row r="5" spans="1:12" ht="5.85" customHeight="1">
      <c r="D5" s="38"/>
      <c r="H5" s="41"/>
      <c r="I5" s="41"/>
      <c r="J5" s="41"/>
      <c r="K5" s="41"/>
      <c r="L5" s="41"/>
    </row>
    <row r="6" spans="1:12" ht="18" customHeight="1">
      <c r="A6" s="42" t="s">
        <v>90</v>
      </c>
      <c r="B6" s="43" t="s">
        <v>91</v>
      </c>
      <c r="C6" s="44" t="s">
        <v>92</v>
      </c>
      <c r="D6" s="404" t="s">
        <v>93</v>
      </c>
      <c r="E6" s="405"/>
      <c r="F6" s="404" t="s">
        <v>94</v>
      </c>
      <c r="G6" s="406"/>
    </row>
    <row r="7" spans="1:12" ht="18.95" customHeight="1">
      <c r="A7" s="45" t="s">
        <v>95</v>
      </c>
      <c r="B7" s="46">
        <f>入力画面!C8</f>
        <v>0</v>
      </c>
      <c r="C7" s="47" t="s">
        <v>96</v>
      </c>
      <c r="D7" s="397" t="s">
        <v>97</v>
      </c>
      <c r="E7" s="398"/>
      <c r="F7" s="397"/>
      <c r="G7" s="399"/>
    </row>
    <row r="8" spans="1:12" ht="18.95" customHeight="1">
      <c r="A8" s="48" t="s">
        <v>98</v>
      </c>
      <c r="B8" s="49">
        <f>入力画面!C12</f>
        <v>0</v>
      </c>
      <c r="C8" s="50" t="s">
        <v>96</v>
      </c>
      <c r="D8" s="391" t="s">
        <v>97</v>
      </c>
      <c r="E8" s="392"/>
      <c r="F8" s="391"/>
      <c r="G8" s="393"/>
    </row>
    <row r="9" spans="1:12" ht="18.95" customHeight="1">
      <c r="A9" s="48">
        <v>1</v>
      </c>
      <c r="B9" s="49" t="str">
        <f t="shared" ref="B9:B33" si="0">IFERROR(VLOOKUP(VLOOKUP(A9,haru,4,0),buin,2,0),"")</f>
        <v/>
      </c>
      <c r="C9" s="50" t="s">
        <v>96</v>
      </c>
      <c r="D9" s="391" t="s">
        <v>97</v>
      </c>
      <c r="E9" s="392"/>
      <c r="F9" s="391"/>
      <c r="G9" s="393"/>
    </row>
    <row r="10" spans="1:12" ht="18.95" customHeight="1">
      <c r="A10" s="48">
        <v>2</v>
      </c>
      <c r="B10" s="49" t="str">
        <f t="shared" si="0"/>
        <v/>
      </c>
      <c r="C10" s="50" t="s">
        <v>96</v>
      </c>
      <c r="D10" s="391" t="s">
        <v>97</v>
      </c>
      <c r="E10" s="392"/>
      <c r="F10" s="391"/>
      <c r="G10" s="393"/>
    </row>
    <row r="11" spans="1:12" ht="18.95" customHeight="1">
      <c r="A11" s="48">
        <v>3</v>
      </c>
      <c r="B11" s="49" t="str">
        <f t="shared" si="0"/>
        <v/>
      </c>
      <c r="C11" s="50" t="s">
        <v>96</v>
      </c>
      <c r="D11" s="391" t="s">
        <v>97</v>
      </c>
      <c r="E11" s="392"/>
      <c r="F11" s="391"/>
      <c r="G11" s="393"/>
    </row>
    <row r="12" spans="1:12" ht="18.95" customHeight="1">
      <c r="A12" s="48">
        <v>4</v>
      </c>
      <c r="B12" s="49" t="str">
        <f t="shared" si="0"/>
        <v/>
      </c>
      <c r="C12" s="50" t="s">
        <v>96</v>
      </c>
      <c r="D12" s="391" t="s">
        <v>97</v>
      </c>
      <c r="E12" s="392"/>
      <c r="F12" s="391"/>
      <c r="G12" s="393"/>
    </row>
    <row r="13" spans="1:12" ht="18.95" customHeight="1">
      <c r="A13" s="48">
        <v>5</v>
      </c>
      <c r="B13" s="49" t="str">
        <f t="shared" si="0"/>
        <v/>
      </c>
      <c r="C13" s="50" t="s">
        <v>96</v>
      </c>
      <c r="D13" s="391" t="s">
        <v>97</v>
      </c>
      <c r="E13" s="392"/>
      <c r="F13" s="391"/>
      <c r="G13" s="393"/>
    </row>
    <row r="14" spans="1:12" ht="18.95" customHeight="1">
      <c r="A14" s="48">
        <v>6</v>
      </c>
      <c r="B14" s="49" t="str">
        <f t="shared" si="0"/>
        <v/>
      </c>
      <c r="C14" s="50" t="s">
        <v>96</v>
      </c>
      <c r="D14" s="391" t="s">
        <v>97</v>
      </c>
      <c r="E14" s="392"/>
      <c r="F14" s="391"/>
      <c r="G14" s="393"/>
    </row>
    <row r="15" spans="1:12" ht="18.95" customHeight="1">
      <c r="A15" s="48">
        <v>7</v>
      </c>
      <c r="B15" s="49" t="str">
        <f t="shared" si="0"/>
        <v/>
      </c>
      <c r="C15" s="50" t="s">
        <v>96</v>
      </c>
      <c r="D15" s="391" t="s">
        <v>97</v>
      </c>
      <c r="E15" s="392"/>
      <c r="F15" s="391"/>
      <c r="G15" s="393"/>
    </row>
    <row r="16" spans="1:12" ht="18.95" customHeight="1">
      <c r="A16" s="48">
        <v>8</v>
      </c>
      <c r="B16" s="49" t="str">
        <f t="shared" si="0"/>
        <v/>
      </c>
      <c r="C16" s="50" t="s">
        <v>96</v>
      </c>
      <c r="D16" s="391" t="s">
        <v>97</v>
      </c>
      <c r="E16" s="392"/>
      <c r="F16" s="391"/>
      <c r="G16" s="393"/>
    </row>
    <row r="17" spans="1:7" ht="18.95" customHeight="1">
      <c r="A17" s="48">
        <v>9</v>
      </c>
      <c r="B17" s="49" t="str">
        <f t="shared" si="0"/>
        <v/>
      </c>
      <c r="C17" s="50" t="s">
        <v>96</v>
      </c>
      <c r="D17" s="391" t="s">
        <v>97</v>
      </c>
      <c r="E17" s="392"/>
      <c r="F17" s="391"/>
      <c r="G17" s="393"/>
    </row>
    <row r="18" spans="1:7" ht="18.95" customHeight="1">
      <c r="A18" s="48">
        <v>10</v>
      </c>
      <c r="B18" s="49" t="str">
        <f t="shared" si="0"/>
        <v/>
      </c>
      <c r="C18" s="50" t="s">
        <v>96</v>
      </c>
      <c r="D18" s="391" t="s">
        <v>97</v>
      </c>
      <c r="E18" s="392"/>
      <c r="F18" s="391"/>
      <c r="G18" s="393"/>
    </row>
    <row r="19" spans="1:7" ht="18.95" customHeight="1">
      <c r="A19" s="48">
        <v>11</v>
      </c>
      <c r="B19" s="49" t="str">
        <f t="shared" si="0"/>
        <v/>
      </c>
      <c r="C19" s="50" t="s">
        <v>96</v>
      </c>
      <c r="D19" s="391" t="s">
        <v>97</v>
      </c>
      <c r="E19" s="392"/>
      <c r="F19" s="391"/>
      <c r="G19" s="393"/>
    </row>
    <row r="20" spans="1:7" ht="18.95" customHeight="1">
      <c r="A20" s="48">
        <v>12</v>
      </c>
      <c r="B20" s="49" t="str">
        <f t="shared" si="0"/>
        <v/>
      </c>
      <c r="C20" s="50" t="s">
        <v>96</v>
      </c>
      <c r="D20" s="391" t="s">
        <v>97</v>
      </c>
      <c r="E20" s="392"/>
      <c r="F20" s="391"/>
      <c r="G20" s="393"/>
    </row>
    <row r="21" spans="1:7" ht="18.95" customHeight="1">
      <c r="A21" s="48">
        <v>13</v>
      </c>
      <c r="B21" s="49" t="str">
        <f t="shared" si="0"/>
        <v/>
      </c>
      <c r="C21" s="50" t="s">
        <v>96</v>
      </c>
      <c r="D21" s="391" t="s">
        <v>97</v>
      </c>
      <c r="E21" s="392"/>
      <c r="F21" s="391"/>
      <c r="G21" s="393"/>
    </row>
    <row r="22" spans="1:7" ht="18.95" customHeight="1">
      <c r="A22" s="48">
        <v>14</v>
      </c>
      <c r="B22" s="49" t="str">
        <f t="shared" si="0"/>
        <v/>
      </c>
      <c r="C22" s="50" t="s">
        <v>96</v>
      </c>
      <c r="D22" s="391" t="s">
        <v>97</v>
      </c>
      <c r="E22" s="392"/>
      <c r="F22" s="391"/>
      <c r="G22" s="393"/>
    </row>
    <row r="23" spans="1:7" ht="18.95" customHeight="1">
      <c r="A23" s="48">
        <v>15</v>
      </c>
      <c r="B23" s="49" t="str">
        <f t="shared" si="0"/>
        <v/>
      </c>
      <c r="C23" s="50" t="s">
        <v>96</v>
      </c>
      <c r="D23" s="391" t="s">
        <v>97</v>
      </c>
      <c r="E23" s="392"/>
      <c r="F23" s="391"/>
      <c r="G23" s="393"/>
    </row>
    <row r="24" spans="1:7" ht="18.95" customHeight="1">
      <c r="A24" s="48">
        <v>16</v>
      </c>
      <c r="B24" s="49" t="str">
        <f t="shared" si="0"/>
        <v/>
      </c>
      <c r="C24" s="50" t="s">
        <v>96</v>
      </c>
      <c r="D24" s="391" t="s">
        <v>97</v>
      </c>
      <c r="E24" s="392"/>
      <c r="F24" s="391"/>
      <c r="G24" s="393"/>
    </row>
    <row r="25" spans="1:7" ht="18.95" customHeight="1">
      <c r="A25" s="48">
        <v>17</v>
      </c>
      <c r="B25" s="49" t="str">
        <f t="shared" si="0"/>
        <v/>
      </c>
      <c r="C25" s="50" t="s">
        <v>96</v>
      </c>
      <c r="D25" s="391" t="s">
        <v>97</v>
      </c>
      <c r="E25" s="392"/>
      <c r="F25" s="391"/>
      <c r="G25" s="393"/>
    </row>
    <row r="26" spans="1:7" ht="18.95" customHeight="1">
      <c r="A26" s="48">
        <v>18</v>
      </c>
      <c r="B26" s="49" t="str">
        <f t="shared" si="0"/>
        <v/>
      </c>
      <c r="C26" s="50" t="s">
        <v>96</v>
      </c>
      <c r="D26" s="391" t="s">
        <v>97</v>
      </c>
      <c r="E26" s="392"/>
      <c r="F26" s="391"/>
      <c r="G26" s="393"/>
    </row>
    <row r="27" spans="1:7" ht="18.95" customHeight="1">
      <c r="A27" s="48">
        <v>19</v>
      </c>
      <c r="B27" s="49" t="str">
        <f t="shared" si="0"/>
        <v/>
      </c>
      <c r="C27" s="50" t="s">
        <v>96</v>
      </c>
      <c r="D27" s="391" t="s">
        <v>97</v>
      </c>
      <c r="E27" s="392"/>
      <c r="F27" s="391"/>
      <c r="G27" s="393"/>
    </row>
    <row r="28" spans="1:7" ht="18.95" customHeight="1">
      <c r="A28" s="48">
        <v>20</v>
      </c>
      <c r="B28" s="49" t="str">
        <f t="shared" si="0"/>
        <v/>
      </c>
      <c r="C28" s="50" t="s">
        <v>96</v>
      </c>
      <c r="D28" s="391" t="s">
        <v>97</v>
      </c>
      <c r="E28" s="392"/>
      <c r="F28" s="391"/>
      <c r="G28" s="393"/>
    </row>
    <row r="29" spans="1:7" ht="18.95" customHeight="1">
      <c r="A29" s="48">
        <v>21</v>
      </c>
      <c r="B29" s="49" t="str">
        <f t="shared" si="0"/>
        <v/>
      </c>
      <c r="C29" s="50" t="s">
        <v>96</v>
      </c>
      <c r="D29" s="391" t="s">
        <v>97</v>
      </c>
      <c r="E29" s="392"/>
      <c r="F29" s="391"/>
      <c r="G29" s="393"/>
    </row>
    <row r="30" spans="1:7" ht="18.95" customHeight="1">
      <c r="A30" s="48">
        <v>22</v>
      </c>
      <c r="B30" s="49" t="str">
        <f t="shared" si="0"/>
        <v/>
      </c>
      <c r="C30" s="50" t="s">
        <v>96</v>
      </c>
      <c r="D30" s="391" t="s">
        <v>97</v>
      </c>
      <c r="E30" s="392"/>
      <c r="F30" s="391"/>
      <c r="G30" s="393"/>
    </row>
    <row r="31" spans="1:7" ht="18.95" customHeight="1">
      <c r="A31" s="48">
        <v>23</v>
      </c>
      <c r="B31" s="49" t="str">
        <f t="shared" si="0"/>
        <v/>
      </c>
      <c r="C31" s="50" t="s">
        <v>96</v>
      </c>
      <c r="D31" s="391" t="s">
        <v>97</v>
      </c>
      <c r="E31" s="392"/>
      <c r="F31" s="391"/>
      <c r="G31" s="393"/>
    </row>
    <row r="32" spans="1:7" ht="18.95" customHeight="1">
      <c r="A32" s="48">
        <v>24</v>
      </c>
      <c r="B32" s="49" t="str">
        <f t="shared" si="0"/>
        <v/>
      </c>
      <c r="C32" s="50" t="s">
        <v>96</v>
      </c>
      <c r="D32" s="391" t="s">
        <v>97</v>
      </c>
      <c r="E32" s="392"/>
      <c r="F32" s="391"/>
      <c r="G32" s="393"/>
    </row>
    <row r="33" spans="1:7" ht="18.95" customHeight="1">
      <c r="A33" s="48">
        <v>25</v>
      </c>
      <c r="B33" s="49" t="str">
        <f t="shared" si="0"/>
        <v/>
      </c>
      <c r="C33" s="50" t="s">
        <v>96</v>
      </c>
      <c r="D33" s="391" t="s">
        <v>97</v>
      </c>
      <c r="E33" s="392"/>
      <c r="F33" s="391"/>
      <c r="G33" s="393"/>
    </row>
    <row r="34" spans="1:7" ht="18.95" customHeight="1">
      <c r="A34" s="264">
        <f>入力画面!Q22</f>
        <v>1</v>
      </c>
      <c r="B34" s="49" t="str">
        <f t="shared" ref="B34" si="1">IFERROR(VLOOKUP(A34,buin,2,0),"")&amp;""</f>
        <v/>
      </c>
      <c r="C34" s="50" t="s">
        <v>96</v>
      </c>
      <c r="D34" s="391" t="s">
        <v>97</v>
      </c>
      <c r="E34" s="392"/>
      <c r="F34" s="391"/>
      <c r="G34" s="393"/>
    </row>
    <row r="35" spans="1:7" ht="18.95" customHeight="1">
      <c r="A35" s="264">
        <f>入力画面!Q23</f>
        <v>2</v>
      </c>
      <c r="B35" s="49" t="str">
        <f t="shared" ref="B35:B98" si="2">IFERROR(VLOOKUP(A35,buin,2,0),"")&amp;""</f>
        <v/>
      </c>
      <c r="C35" s="50" t="s">
        <v>96</v>
      </c>
      <c r="D35" s="391" t="s">
        <v>97</v>
      </c>
      <c r="E35" s="392"/>
      <c r="F35" s="391"/>
      <c r="G35" s="393"/>
    </row>
    <row r="36" spans="1:7" ht="18.95" customHeight="1">
      <c r="A36" s="264">
        <f>入力画面!Q24</f>
        <v>3</v>
      </c>
      <c r="B36" s="49" t="str">
        <f t="shared" si="2"/>
        <v/>
      </c>
      <c r="C36" s="50" t="s">
        <v>96</v>
      </c>
      <c r="D36" s="391" t="s">
        <v>97</v>
      </c>
      <c r="E36" s="392"/>
      <c r="F36" s="391"/>
      <c r="G36" s="393"/>
    </row>
    <row r="37" spans="1:7" ht="18.95" customHeight="1">
      <c r="A37" s="264">
        <f>入力画面!Q25</f>
        <v>4</v>
      </c>
      <c r="B37" s="49" t="str">
        <f t="shared" si="2"/>
        <v/>
      </c>
      <c r="C37" s="50" t="s">
        <v>96</v>
      </c>
      <c r="D37" s="391" t="s">
        <v>97</v>
      </c>
      <c r="E37" s="392"/>
      <c r="F37" s="391"/>
      <c r="G37" s="393"/>
    </row>
    <row r="38" spans="1:7" ht="18.95" customHeight="1">
      <c r="A38" s="264">
        <f>入力画面!Q26</f>
        <v>5</v>
      </c>
      <c r="B38" s="49" t="str">
        <f t="shared" si="2"/>
        <v/>
      </c>
      <c r="C38" s="50" t="s">
        <v>96</v>
      </c>
      <c r="D38" s="391" t="s">
        <v>97</v>
      </c>
      <c r="E38" s="392"/>
      <c r="F38" s="391"/>
      <c r="G38" s="393"/>
    </row>
    <row r="39" spans="1:7" ht="18.95" customHeight="1">
      <c r="A39" s="264">
        <f>入力画面!Q27</f>
        <v>6</v>
      </c>
      <c r="B39" s="49" t="str">
        <f t="shared" si="2"/>
        <v/>
      </c>
      <c r="C39" s="50" t="s">
        <v>96</v>
      </c>
      <c r="D39" s="391" t="s">
        <v>97</v>
      </c>
      <c r="E39" s="392"/>
      <c r="F39" s="391"/>
      <c r="G39" s="393"/>
    </row>
    <row r="40" spans="1:7" ht="18.95" customHeight="1">
      <c r="A40" s="264">
        <f>入力画面!Q28</f>
        <v>7</v>
      </c>
      <c r="B40" s="49" t="str">
        <f t="shared" si="2"/>
        <v/>
      </c>
      <c r="C40" s="50" t="s">
        <v>96</v>
      </c>
      <c r="D40" s="391" t="s">
        <v>97</v>
      </c>
      <c r="E40" s="392"/>
      <c r="F40" s="391"/>
      <c r="G40" s="393"/>
    </row>
    <row r="41" spans="1:7" ht="18.95" customHeight="1">
      <c r="A41" s="264">
        <f>入力画面!Q29</f>
        <v>8</v>
      </c>
      <c r="B41" s="49" t="str">
        <f t="shared" si="2"/>
        <v/>
      </c>
      <c r="C41" s="50" t="s">
        <v>96</v>
      </c>
      <c r="D41" s="391" t="s">
        <v>97</v>
      </c>
      <c r="E41" s="392"/>
      <c r="F41" s="391"/>
      <c r="G41" s="393"/>
    </row>
    <row r="42" spans="1:7" ht="18.95" customHeight="1">
      <c r="A42" s="264">
        <f>入力画面!Q30</f>
        <v>9</v>
      </c>
      <c r="B42" s="49" t="str">
        <f t="shared" si="2"/>
        <v/>
      </c>
      <c r="C42" s="50" t="s">
        <v>96</v>
      </c>
      <c r="D42" s="391" t="s">
        <v>97</v>
      </c>
      <c r="E42" s="392"/>
      <c r="F42" s="391"/>
      <c r="G42" s="393"/>
    </row>
    <row r="43" spans="1:7" ht="18.95" customHeight="1">
      <c r="A43" s="264">
        <f>入力画面!Q31</f>
        <v>10</v>
      </c>
      <c r="B43" s="49" t="str">
        <f t="shared" si="2"/>
        <v/>
      </c>
      <c r="C43" s="50" t="s">
        <v>96</v>
      </c>
      <c r="D43" s="391" t="s">
        <v>97</v>
      </c>
      <c r="E43" s="392"/>
      <c r="F43" s="391"/>
      <c r="G43" s="393"/>
    </row>
    <row r="44" spans="1:7" ht="18.95" customHeight="1">
      <c r="A44" s="264">
        <f>入力画面!Q32</f>
        <v>11</v>
      </c>
      <c r="B44" s="49" t="str">
        <f t="shared" si="2"/>
        <v/>
      </c>
      <c r="C44" s="50" t="s">
        <v>96</v>
      </c>
      <c r="D44" s="391" t="s">
        <v>97</v>
      </c>
      <c r="E44" s="392"/>
      <c r="F44" s="391"/>
      <c r="G44" s="393"/>
    </row>
    <row r="45" spans="1:7" ht="18.95" customHeight="1">
      <c r="A45" s="265">
        <f>入力画面!Q33</f>
        <v>12</v>
      </c>
      <c r="B45" s="52" t="str">
        <f t="shared" si="2"/>
        <v/>
      </c>
      <c r="C45" s="53" t="s">
        <v>96</v>
      </c>
      <c r="D45" s="394" t="s">
        <v>97</v>
      </c>
      <c r="E45" s="395"/>
      <c r="F45" s="394"/>
      <c r="G45" s="396"/>
    </row>
    <row r="46" spans="1:7" ht="18.95" customHeight="1">
      <c r="A46" s="268">
        <f>入力画面!Q34</f>
        <v>13</v>
      </c>
      <c r="B46" s="269" t="str">
        <f t="shared" si="2"/>
        <v/>
      </c>
      <c r="C46" s="211" t="s">
        <v>96</v>
      </c>
      <c r="D46" s="397" t="s">
        <v>97</v>
      </c>
      <c r="E46" s="398"/>
      <c r="F46" s="397"/>
      <c r="G46" s="399"/>
    </row>
    <row r="47" spans="1:7" ht="18.95" customHeight="1">
      <c r="A47" s="264">
        <f>入力画面!Q35</f>
        <v>14</v>
      </c>
      <c r="B47" s="49" t="str">
        <f t="shared" si="2"/>
        <v/>
      </c>
      <c r="C47" s="50" t="s">
        <v>96</v>
      </c>
      <c r="D47" s="391" t="s">
        <v>97</v>
      </c>
      <c r="E47" s="392"/>
      <c r="F47" s="391"/>
      <c r="G47" s="393"/>
    </row>
    <row r="48" spans="1:7" ht="18.95" customHeight="1">
      <c r="A48" s="264">
        <f>入力画面!Q36</f>
        <v>15</v>
      </c>
      <c r="B48" s="49" t="str">
        <f t="shared" si="2"/>
        <v/>
      </c>
      <c r="C48" s="50" t="s">
        <v>96</v>
      </c>
      <c r="D48" s="391" t="s">
        <v>97</v>
      </c>
      <c r="E48" s="392"/>
      <c r="F48" s="391"/>
      <c r="G48" s="393"/>
    </row>
    <row r="49" spans="1:7" ht="18.95" customHeight="1">
      <c r="A49" s="264">
        <f>入力画面!Q37</f>
        <v>16</v>
      </c>
      <c r="B49" s="49" t="str">
        <f t="shared" si="2"/>
        <v/>
      </c>
      <c r="C49" s="50" t="s">
        <v>96</v>
      </c>
      <c r="D49" s="391" t="s">
        <v>97</v>
      </c>
      <c r="E49" s="392"/>
      <c r="F49" s="391"/>
      <c r="G49" s="393"/>
    </row>
    <row r="50" spans="1:7" ht="18.95" customHeight="1">
      <c r="A50" s="264">
        <f>入力画面!Q38</f>
        <v>17</v>
      </c>
      <c r="B50" s="49" t="str">
        <f t="shared" si="2"/>
        <v/>
      </c>
      <c r="C50" s="50" t="s">
        <v>96</v>
      </c>
      <c r="D50" s="391" t="s">
        <v>97</v>
      </c>
      <c r="E50" s="392"/>
      <c r="F50" s="391"/>
      <c r="G50" s="393"/>
    </row>
    <row r="51" spans="1:7" ht="18.95" customHeight="1">
      <c r="A51" s="264">
        <f>入力画面!Q39</f>
        <v>18</v>
      </c>
      <c r="B51" s="49" t="str">
        <f t="shared" si="2"/>
        <v/>
      </c>
      <c r="C51" s="50" t="s">
        <v>96</v>
      </c>
      <c r="D51" s="391" t="s">
        <v>97</v>
      </c>
      <c r="E51" s="392"/>
      <c r="F51" s="391"/>
      <c r="G51" s="393"/>
    </row>
    <row r="52" spans="1:7" ht="18.95" customHeight="1">
      <c r="A52" s="264">
        <f>入力画面!Q40</f>
        <v>19</v>
      </c>
      <c r="B52" s="49" t="str">
        <f t="shared" si="2"/>
        <v/>
      </c>
      <c r="C52" s="50" t="s">
        <v>96</v>
      </c>
      <c r="D52" s="391" t="s">
        <v>97</v>
      </c>
      <c r="E52" s="392"/>
      <c r="F52" s="391"/>
      <c r="G52" s="393"/>
    </row>
    <row r="53" spans="1:7" ht="18.95" customHeight="1">
      <c r="A53" s="264">
        <f>入力画面!Q41</f>
        <v>20</v>
      </c>
      <c r="B53" s="49" t="str">
        <f t="shared" si="2"/>
        <v/>
      </c>
      <c r="C53" s="50" t="s">
        <v>96</v>
      </c>
      <c r="D53" s="391" t="s">
        <v>97</v>
      </c>
      <c r="E53" s="392"/>
      <c r="F53" s="391"/>
      <c r="G53" s="393"/>
    </row>
    <row r="54" spans="1:7" ht="18.95" customHeight="1">
      <c r="A54" s="264">
        <f>入力画面!Q42</f>
        <v>21</v>
      </c>
      <c r="B54" s="49" t="str">
        <f t="shared" si="2"/>
        <v/>
      </c>
      <c r="C54" s="50" t="s">
        <v>96</v>
      </c>
      <c r="D54" s="391" t="s">
        <v>97</v>
      </c>
      <c r="E54" s="392"/>
      <c r="F54" s="391"/>
      <c r="G54" s="393"/>
    </row>
    <row r="55" spans="1:7" ht="18.95" customHeight="1">
      <c r="A55" s="264">
        <f>入力画面!Q43</f>
        <v>22</v>
      </c>
      <c r="B55" s="49" t="str">
        <f t="shared" si="2"/>
        <v/>
      </c>
      <c r="C55" s="50" t="s">
        <v>96</v>
      </c>
      <c r="D55" s="391" t="s">
        <v>97</v>
      </c>
      <c r="E55" s="392"/>
      <c r="F55" s="391"/>
      <c r="G55" s="393"/>
    </row>
    <row r="56" spans="1:7" ht="18.95" customHeight="1">
      <c r="A56" s="264">
        <f>入力画面!Q44</f>
        <v>23</v>
      </c>
      <c r="B56" s="49" t="str">
        <f t="shared" si="2"/>
        <v/>
      </c>
      <c r="C56" s="50" t="s">
        <v>96</v>
      </c>
      <c r="D56" s="391" t="s">
        <v>97</v>
      </c>
      <c r="E56" s="392"/>
      <c r="F56" s="391"/>
      <c r="G56" s="393"/>
    </row>
    <row r="57" spans="1:7" ht="18.95" customHeight="1">
      <c r="A57" s="264">
        <f>入力画面!Q45</f>
        <v>24</v>
      </c>
      <c r="B57" s="49" t="str">
        <f t="shared" si="2"/>
        <v/>
      </c>
      <c r="C57" s="50" t="s">
        <v>96</v>
      </c>
      <c r="D57" s="391" t="s">
        <v>97</v>
      </c>
      <c r="E57" s="392"/>
      <c r="F57" s="391"/>
      <c r="G57" s="393"/>
    </row>
    <row r="58" spans="1:7" ht="18.95" customHeight="1">
      <c r="A58" s="264">
        <f>入力画面!Q46</f>
        <v>25</v>
      </c>
      <c r="B58" s="49" t="str">
        <f t="shared" si="2"/>
        <v/>
      </c>
      <c r="C58" s="50" t="s">
        <v>96</v>
      </c>
      <c r="D58" s="391" t="s">
        <v>97</v>
      </c>
      <c r="E58" s="392"/>
      <c r="F58" s="391"/>
      <c r="G58" s="393"/>
    </row>
    <row r="59" spans="1:7" ht="18.95" customHeight="1">
      <c r="A59" s="264">
        <f>入力画面!Q47</f>
        <v>26</v>
      </c>
      <c r="B59" s="49" t="str">
        <f t="shared" si="2"/>
        <v/>
      </c>
      <c r="C59" s="50" t="s">
        <v>96</v>
      </c>
      <c r="D59" s="391" t="s">
        <v>97</v>
      </c>
      <c r="E59" s="392"/>
      <c r="F59" s="391"/>
      <c r="G59" s="393"/>
    </row>
    <row r="60" spans="1:7" ht="18.95" customHeight="1">
      <c r="A60" s="264">
        <f>入力画面!Q48</f>
        <v>27</v>
      </c>
      <c r="B60" s="49" t="str">
        <f t="shared" si="2"/>
        <v/>
      </c>
      <c r="C60" s="50" t="s">
        <v>96</v>
      </c>
      <c r="D60" s="391" t="s">
        <v>97</v>
      </c>
      <c r="E60" s="392"/>
      <c r="F60" s="391"/>
      <c r="G60" s="393"/>
    </row>
    <row r="61" spans="1:7" ht="18.95" customHeight="1">
      <c r="A61" s="264">
        <f>入力画面!Q49</f>
        <v>28</v>
      </c>
      <c r="B61" s="49" t="str">
        <f t="shared" si="2"/>
        <v/>
      </c>
      <c r="C61" s="50" t="s">
        <v>96</v>
      </c>
      <c r="D61" s="391" t="s">
        <v>97</v>
      </c>
      <c r="E61" s="392"/>
      <c r="F61" s="391"/>
      <c r="G61" s="393"/>
    </row>
    <row r="62" spans="1:7" ht="18.95" customHeight="1">
      <c r="A62" s="264">
        <f>入力画面!Q50</f>
        <v>29</v>
      </c>
      <c r="B62" s="49" t="str">
        <f t="shared" si="2"/>
        <v/>
      </c>
      <c r="C62" s="50" t="s">
        <v>96</v>
      </c>
      <c r="D62" s="391" t="s">
        <v>97</v>
      </c>
      <c r="E62" s="392"/>
      <c r="F62" s="391"/>
      <c r="G62" s="393"/>
    </row>
    <row r="63" spans="1:7" ht="18.95" customHeight="1">
      <c r="A63" s="264">
        <f>入力画面!Q51</f>
        <v>30</v>
      </c>
      <c r="B63" s="49" t="str">
        <f t="shared" si="2"/>
        <v/>
      </c>
      <c r="C63" s="50" t="s">
        <v>96</v>
      </c>
      <c r="D63" s="391" t="s">
        <v>97</v>
      </c>
      <c r="E63" s="392"/>
      <c r="F63" s="391"/>
      <c r="G63" s="393"/>
    </row>
    <row r="64" spans="1:7" ht="18.95" customHeight="1">
      <c r="A64" s="264">
        <f>入力画面!Q52</f>
        <v>31</v>
      </c>
      <c r="B64" s="49" t="str">
        <f t="shared" si="2"/>
        <v/>
      </c>
      <c r="C64" s="50" t="s">
        <v>96</v>
      </c>
      <c r="D64" s="391" t="s">
        <v>97</v>
      </c>
      <c r="E64" s="392"/>
      <c r="F64" s="391"/>
      <c r="G64" s="393"/>
    </row>
    <row r="65" spans="1:7" ht="18.95" customHeight="1">
      <c r="A65" s="264">
        <f>入力画面!Q53</f>
        <v>32</v>
      </c>
      <c r="B65" s="49" t="str">
        <f t="shared" si="2"/>
        <v/>
      </c>
      <c r="C65" s="50" t="s">
        <v>96</v>
      </c>
      <c r="D65" s="391" t="s">
        <v>97</v>
      </c>
      <c r="E65" s="392"/>
      <c r="F65" s="391"/>
      <c r="G65" s="393"/>
    </row>
    <row r="66" spans="1:7" ht="18.95" customHeight="1">
      <c r="A66" s="264">
        <f>入力画面!Q54</f>
        <v>33</v>
      </c>
      <c r="B66" s="49" t="str">
        <f t="shared" si="2"/>
        <v/>
      </c>
      <c r="C66" s="50" t="s">
        <v>96</v>
      </c>
      <c r="D66" s="391" t="s">
        <v>97</v>
      </c>
      <c r="E66" s="392"/>
      <c r="F66" s="391"/>
      <c r="G66" s="393"/>
    </row>
    <row r="67" spans="1:7" ht="18.95" customHeight="1">
      <c r="A67" s="264">
        <f>入力画面!Q55</f>
        <v>34</v>
      </c>
      <c r="B67" s="49" t="str">
        <f t="shared" si="2"/>
        <v/>
      </c>
      <c r="C67" s="50" t="s">
        <v>96</v>
      </c>
      <c r="D67" s="391" t="s">
        <v>97</v>
      </c>
      <c r="E67" s="392"/>
      <c r="F67" s="391"/>
      <c r="G67" s="393"/>
    </row>
    <row r="68" spans="1:7" ht="18.95" customHeight="1">
      <c r="A68" s="264">
        <f>入力画面!Q56</f>
        <v>35</v>
      </c>
      <c r="B68" s="49" t="str">
        <f t="shared" si="2"/>
        <v/>
      </c>
      <c r="C68" s="50" t="s">
        <v>96</v>
      </c>
      <c r="D68" s="391" t="s">
        <v>97</v>
      </c>
      <c r="E68" s="392"/>
      <c r="F68" s="391"/>
      <c r="G68" s="393"/>
    </row>
    <row r="69" spans="1:7" ht="18.95" customHeight="1">
      <c r="A69" s="264">
        <f>入力画面!Q57</f>
        <v>36</v>
      </c>
      <c r="B69" s="49" t="str">
        <f t="shared" si="2"/>
        <v/>
      </c>
      <c r="C69" s="50" t="s">
        <v>96</v>
      </c>
      <c r="D69" s="391" t="s">
        <v>97</v>
      </c>
      <c r="E69" s="392"/>
      <c r="F69" s="391"/>
      <c r="G69" s="393"/>
    </row>
    <row r="70" spans="1:7" ht="18.95" customHeight="1">
      <c r="A70" s="264">
        <f>入力画面!Q58</f>
        <v>37</v>
      </c>
      <c r="B70" s="49" t="str">
        <f t="shared" si="2"/>
        <v/>
      </c>
      <c r="C70" s="50" t="s">
        <v>96</v>
      </c>
      <c r="D70" s="391" t="s">
        <v>97</v>
      </c>
      <c r="E70" s="392"/>
      <c r="F70" s="391"/>
      <c r="G70" s="393"/>
    </row>
    <row r="71" spans="1:7" ht="18.95" customHeight="1">
      <c r="A71" s="264">
        <f>入力画面!Q59</f>
        <v>38</v>
      </c>
      <c r="B71" s="49" t="str">
        <f t="shared" si="2"/>
        <v/>
      </c>
      <c r="C71" s="50" t="s">
        <v>96</v>
      </c>
      <c r="D71" s="391" t="s">
        <v>97</v>
      </c>
      <c r="E71" s="392"/>
      <c r="F71" s="391"/>
      <c r="G71" s="393"/>
    </row>
    <row r="72" spans="1:7" ht="18.95" customHeight="1">
      <c r="A72" s="264">
        <f>入力画面!Q60</f>
        <v>39</v>
      </c>
      <c r="B72" s="49" t="str">
        <f t="shared" si="2"/>
        <v/>
      </c>
      <c r="C72" s="50" t="s">
        <v>96</v>
      </c>
      <c r="D72" s="391" t="s">
        <v>97</v>
      </c>
      <c r="E72" s="392"/>
      <c r="F72" s="391"/>
      <c r="G72" s="393"/>
    </row>
    <row r="73" spans="1:7" ht="18.95" customHeight="1">
      <c r="A73" s="264">
        <f>入力画面!Q61</f>
        <v>40</v>
      </c>
      <c r="B73" s="49" t="str">
        <f t="shared" si="2"/>
        <v/>
      </c>
      <c r="C73" s="50" t="s">
        <v>96</v>
      </c>
      <c r="D73" s="391" t="s">
        <v>97</v>
      </c>
      <c r="E73" s="392"/>
      <c r="F73" s="391"/>
      <c r="G73" s="393"/>
    </row>
    <row r="74" spans="1:7" ht="18.95" customHeight="1">
      <c r="A74" s="264">
        <f>入力画面!Q62</f>
        <v>41</v>
      </c>
      <c r="B74" s="49" t="str">
        <f t="shared" si="2"/>
        <v/>
      </c>
      <c r="C74" s="50" t="s">
        <v>96</v>
      </c>
      <c r="D74" s="391" t="s">
        <v>97</v>
      </c>
      <c r="E74" s="392"/>
      <c r="F74" s="391"/>
      <c r="G74" s="393"/>
    </row>
    <row r="75" spans="1:7" ht="18.95" customHeight="1">
      <c r="A75" s="264">
        <f>入力画面!Q63</f>
        <v>42</v>
      </c>
      <c r="B75" s="49" t="str">
        <f t="shared" si="2"/>
        <v/>
      </c>
      <c r="C75" s="50" t="s">
        <v>96</v>
      </c>
      <c r="D75" s="391" t="s">
        <v>97</v>
      </c>
      <c r="E75" s="392"/>
      <c r="F75" s="391"/>
      <c r="G75" s="393"/>
    </row>
    <row r="76" spans="1:7" ht="18.95" customHeight="1">
      <c r="A76" s="264">
        <f>入力画面!Q64</f>
        <v>43</v>
      </c>
      <c r="B76" s="49" t="str">
        <f t="shared" si="2"/>
        <v/>
      </c>
      <c r="C76" s="50" t="s">
        <v>96</v>
      </c>
      <c r="D76" s="391" t="s">
        <v>97</v>
      </c>
      <c r="E76" s="392"/>
      <c r="F76" s="391"/>
      <c r="G76" s="393"/>
    </row>
    <row r="77" spans="1:7" ht="18.95" customHeight="1">
      <c r="A77" s="264">
        <f>入力画面!Q65</f>
        <v>44</v>
      </c>
      <c r="B77" s="49" t="str">
        <f t="shared" si="2"/>
        <v/>
      </c>
      <c r="C77" s="50" t="s">
        <v>96</v>
      </c>
      <c r="D77" s="391" t="s">
        <v>97</v>
      </c>
      <c r="E77" s="392"/>
      <c r="F77" s="391"/>
      <c r="G77" s="393"/>
    </row>
    <row r="78" spans="1:7" ht="18.95" customHeight="1">
      <c r="A78" s="264">
        <f>入力画面!Q66</f>
        <v>45</v>
      </c>
      <c r="B78" s="49" t="str">
        <f t="shared" si="2"/>
        <v/>
      </c>
      <c r="C78" s="50" t="s">
        <v>96</v>
      </c>
      <c r="D78" s="391" t="s">
        <v>97</v>
      </c>
      <c r="E78" s="392"/>
      <c r="F78" s="391"/>
      <c r="G78" s="393"/>
    </row>
    <row r="79" spans="1:7" ht="18.95" customHeight="1">
      <c r="A79" s="264">
        <f>入力画面!Q67</f>
        <v>46</v>
      </c>
      <c r="B79" s="49" t="str">
        <f t="shared" si="2"/>
        <v/>
      </c>
      <c r="C79" s="50" t="s">
        <v>96</v>
      </c>
      <c r="D79" s="391" t="s">
        <v>97</v>
      </c>
      <c r="E79" s="392"/>
      <c r="F79" s="391"/>
      <c r="G79" s="393"/>
    </row>
    <row r="80" spans="1:7" ht="18.95" customHeight="1">
      <c r="A80" s="264">
        <f>入力画面!Q68</f>
        <v>47</v>
      </c>
      <c r="B80" s="49" t="str">
        <f t="shared" si="2"/>
        <v/>
      </c>
      <c r="C80" s="50" t="s">
        <v>96</v>
      </c>
      <c r="D80" s="391" t="s">
        <v>97</v>
      </c>
      <c r="E80" s="392"/>
      <c r="F80" s="391"/>
      <c r="G80" s="393"/>
    </row>
    <row r="81" spans="1:7" ht="18.95" customHeight="1">
      <c r="A81" s="264">
        <f>入力画面!Q69</f>
        <v>48</v>
      </c>
      <c r="B81" s="49" t="str">
        <f t="shared" si="2"/>
        <v/>
      </c>
      <c r="C81" s="50" t="s">
        <v>96</v>
      </c>
      <c r="D81" s="391" t="s">
        <v>97</v>
      </c>
      <c r="E81" s="392"/>
      <c r="F81" s="391"/>
      <c r="G81" s="393"/>
    </row>
    <row r="82" spans="1:7" ht="18.95" customHeight="1">
      <c r="A82" s="264">
        <f>入力画面!Q70</f>
        <v>49</v>
      </c>
      <c r="B82" s="49" t="str">
        <f t="shared" si="2"/>
        <v/>
      </c>
      <c r="C82" s="50" t="s">
        <v>96</v>
      </c>
      <c r="D82" s="391" t="s">
        <v>97</v>
      </c>
      <c r="E82" s="392"/>
      <c r="F82" s="391"/>
      <c r="G82" s="393"/>
    </row>
    <row r="83" spans="1:7" ht="18.95" customHeight="1">
      <c r="A83" s="264">
        <f>入力画面!Q71</f>
        <v>50</v>
      </c>
      <c r="B83" s="49" t="str">
        <f t="shared" si="2"/>
        <v/>
      </c>
      <c r="C83" s="50" t="s">
        <v>96</v>
      </c>
      <c r="D83" s="391" t="s">
        <v>97</v>
      </c>
      <c r="E83" s="392"/>
      <c r="F83" s="391"/>
      <c r="G83" s="393"/>
    </row>
    <row r="84" spans="1:7" ht="18.95" customHeight="1">
      <c r="A84" s="264">
        <f>入力画面!Q72</f>
        <v>51</v>
      </c>
      <c r="B84" s="49" t="str">
        <f t="shared" si="2"/>
        <v/>
      </c>
      <c r="C84" s="50" t="s">
        <v>96</v>
      </c>
      <c r="D84" s="391" t="s">
        <v>97</v>
      </c>
      <c r="E84" s="392"/>
      <c r="F84" s="391"/>
      <c r="G84" s="393"/>
    </row>
    <row r="85" spans="1:7" ht="18.95" customHeight="1">
      <c r="A85" s="264">
        <f>入力画面!Q73</f>
        <v>52</v>
      </c>
      <c r="B85" s="49" t="str">
        <f t="shared" si="2"/>
        <v/>
      </c>
      <c r="C85" s="50" t="s">
        <v>96</v>
      </c>
      <c r="D85" s="391" t="s">
        <v>97</v>
      </c>
      <c r="E85" s="392"/>
      <c r="F85" s="391"/>
      <c r="G85" s="393"/>
    </row>
    <row r="86" spans="1:7" ht="18.95" customHeight="1">
      <c r="A86" s="264">
        <f>入力画面!Q74</f>
        <v>53</v>
      </c>
      <c r="B86" s="49" t="str">
        <f t="shared" si="2"/>
        <v/>
      </c>
      <c r="C86" s="50" t="s">
        <v>96</v>
      </c>
      <c r="D86" s="391" t="s">
        <v>97</v>
      </c>
      <c r="E86" s="392"/>
      <c r="F86" s="391"/>
      <c r="G86" s="393"/>
    </row>
    <row r="87" spans="1:7" ht="18.95" customHeight="1">
      <c r="A87" s="264">
        <f>入力画面!Q75</f>
        <v>54</v>
      </c>
      <c r="B87" s="49" t="str">
        <f t="shared" si="2"/>
        <v/>
      </c>
      <c r="C87" s="50" t="s">
        <v>96</v>
      </c>
      <c r="D87" s="391" t="s">
        <v>97</v>
      </c>
      <c r="E87" s="392"/>
      <c r="F87" s="391"/>
      <c r="G87" s="393"/>
    </row>
    <row r="88" spans="1:7" ht="18.95" customHeight="1">
      <c r="A88" s="264">
        <f>入力画面!Q76</f>
        <v>55</v>
      </c>
      <c r="B88" s="49" t="str">
        <f t="shared" si="2"/>
        <v/>
      </c>
      <c r="C88" s="50" t="s">
        <v>96</v>
      </c>
      <c r="D88" s="391" t="s">
        <v>97</v>
      </c>
      <c r="E88" s="392"/>
      <c r="F88" s="391"/>
      <c r="G88" s="393"/>
    </row>
    <row r="89" spans="1:7" ht="18.95" customHeight="1">
      <c r="A89" s="264">
        <f>入力画面!Q77</f>
        <v>56</v>
      </c>
      <c r="B89" s="49" t="str">
        <f t="shared" si="2"/>
        <v/>
      </c>
      <c r="C89" s="50" t="s">
        <v>96</v>
      </c>
      <c r="D89" s="391" t="s">
        <v>97</v>
      </c>
      <c r="E89" s="392"/>
      <c r="F89" s="391"/>
      <c r="G89" s="393"/>
    </row>
    <row r="90" spans="1:7" ht="18.95" customHeight="1">
      <c r="A90" s="265">
        <f>入力画面!Q78</f>
        <v>57</v>
      </c>
      <c r="B90" s="52" t="str">
        <f t="shared" si="2"/>
        <v/>
      </c>
      <c r="C90" s="53" t="s">
        <v>96</v>
      </c>
      <c r="D90" s="394" t="s">
        <v>97</v>
      </c>
      <c r="E90" s="395"/>
      <c r="F90" s="394"/>
      <c r="G90" s="396"/>
    </row>
    <row r="91" spans="1:7" ht="18.95" customHeight="1">
      <c r="A91" s="268">
        <f>入力画面!Q79</f>
        <v>58</v>
      </c>
      <c r="B91" s="269" t="str">
        <f t="shared" si="2"/>
        <v/>
      </c>
      <c r="C91" s="211" t="s">
        <v>96</v>
      </c>
      <c r="D91" s="397" t="s">
        <v>97</v>
      </c>
      <c r="E91" s="398"/>
      <c r="F91" s="397"/>
      <c r="G91" s="399"/>
    </row>
    <row r="92" spans="1:7" ht="18.95" customHeight="1">
      <c r="A92" s="264">
        <f>入力画面!Q80</f>
        <v>59</v>
      </c>
      <c r="B92" s="49" t="str">
        <f t="shared" si="2"/>
        <v/>
      </c>
      <c r="C92" s="50" t="s">
        <v>96</v>
      </c>
      <c r="D92" s="391" t="s">
        <v>97</v>
      </c>
      <c r="E92" s="392"/>
      <c r="F92" s="391"/>
      <c r="G92" s="393"/>
    </row>
    <row r="93" spans="1:7" ht="18.95" customHeight="1">
      <c r="A93" s="264">
        <f>入力画面!Q81</f>
        <v>60</v>
      </c>
      <c r="B93" s="49" t="str">
        <f t="shared" si="2"/>
        <v/>
      </c>
      <c r="C93" s="50" t="s">
        <v>96</v>
      </c>
      <c r="D93" s="391" t="s">
        <v>97</v>
      </c>
      <c r="E93" s="392"/>
      <c r="F93" s="391"/>
      <c r="G93" s="393"/>
    </row>
    <row r="94" spans="1:7" ht="18.95" customHeight="1">
      <c r="A94" s="264">
        <f>入力画面!Q82</f>
        <v>61</v>
      </c>
      <c r="B94" s="49" t="str">
        <f t="shared" si="2"/>
        <v/>
      </c>
      <c r="C94" s="50" t="s">
        <v>96</v>
      </c>
      <c r="D94" s="391" t="s">
        <v>97</v>
      </c>
      <c r="E94" s="392"/>
      <c r="F94" s="391"/>
      <c r="G94" s="393"/>
    </row>
    <row r="95" spans="1:7" ht="18.95" customHeight="1">
      <c r="A95" s="264">
        <f>入力画面!Q83</f>
        <v>62</v>
      </c>
      <c r="B95" s="49" t="str">
        <f t="shared" si="2"/>
        <v/>
      </c>
      <c r="C95" s="50" t="s">
        <v>96</v>
      </c>
      <c r="D95" s="391" t="s">
        <v>97</v>
      </c>
      <c r="E95" s="392"/>
      <c r="F95" s="391"/>
      <c r="G95" s="393"/>
    </row>
    <row r="96" spans="1:7" ht="18.95" customHeight="1">
      <c r="A96" s="264">
        <f>入力画面!Q84</f>
        <v>63</v>
      </c>
      <c r="B96" s="49" t="str">
        <f t="shared" si="2"/>
        <v/>
      </c>
      <c r="C96" s="50" t="s">
        <v>96</v>
      </c>
      <c r="D96" s="391" t="s">
        <v>97</v>
      </c>
      <c r="E96" s="392"/>
      <c r="F96" s="391"/>
      <c r="G96" s="393"/>
    </row>
    <row r="97" spans="1:7" ht="18.95" customHeight="1">
      <c r="A97" s="264">
        <f>入力画面!Q85</f>
        <v>64</v>
      </c>
      <c r="B97" s="49" t="str">
        <f t="shared" si="2"/>
        <v/>
      </c>
      <c r="C97" s="50" t="s">
        <v>96</v>
      </c>
      <c r="D97" s="391" t="s">
        <v>97</v>
      </c>
      <c r="E97" s="392"/>
      <c r="F97" s="391"/>
      <c r="G97" s="393"/>
    </row>
    <row r="98" spans="1:7" ht="18.95" customHeight="1">
      <c r="A98" s="264">
        <f>入力画面!Q86</f>
        <v>65</v>
      </c>
      <c r="B98" s="49" t="str">
        <f t="shared" si="2"/>
        <v/>
      </c>
      <c r="C98" s="50" t="s">
        <v>96</v>
      </c>
      <c r="D98" s="391" t="s">
        <v>97</v>
      </c>
      <c r="E98" s="392"/>
      <c r="F98" s="391"/>
      <c r="G98" s="393"/>
    </row>
    <row r="99" spans="1:7" ht="18.95" customHeight="1">
      <c r="A99" s="264">
        <f>入力画面!Q87</f>
        <v>66</v>
      </c>
      <c r="B99" s="49" t="str">
        <f t="shared" ref="B99:B162" si="3">IFERROR(VLOOKUP(A99,buin,2,0),"")&amp;""</f>
        <v/>
      </c>
      <c r="C99" s="50" t="s">
        <v>96</v>
      </c>
      <c r="D99" s="391" t="s">
        <v>97</v>
      </c>
      <c r="E99" s="392"/>
      <c r="F99" s="391"/>
      <c r="G99" s="393"/>
    </row>
    <row r="100" spans="1:7" ht="18.95" customHeight="1">
      <c r="A100" s="264">
        <f>入力画面!Q88</f>
        <v>67</v>
      </c>
      <c r="B100" s="49" t="str">
        <f t="shared" si="3"/>
        <v/>
      </c>
      <c r="C100" s="50" t="s">
        <v>96</v>
      </c>
      <c r="D100" s="391" t="s">
        <v>97</v>
      </c>
      <c r="E100" s="392"/>
      <c r="F100" s="391"/>
      <c r="G100" s="393"/>
    </row>
    <row r="101" spans="1:7" ht="18.95" customHeight="1">
      <c r="A101" s="264">
        <f>入力画面!Q89</f>
        <v>68</v>
      </c>
      <c r="B101" s="49" t="str">
        <f t="shared" si="3"/>
        <v/>
      </c>
      <c r="C101" s="50" t="s">
        <v>96</v>
      </c>
      <c r="D101" s="391" t="s">
        <v>97</v>
      </c>
      <c r="E101" s="392"/>
      <c r="F101" s="391"/>
      <c r="G101" s="393"/>
    </row>
    <row r="102" spans="1:7" ht="18.95" customHeight="1">
      <c r="A102" s="264">
        <f>入力画面!Q90</f>
        <v>69</v>
      </c>
      <c r="B102" s="49" t="str">
        <f t="shared" si="3"/>
        <v/>
      </c>
      <c r="C102" s="50" t="s">
        <v>96</v>
      </c>
      <c r="D102" s="391" t="s">
        <v>97</v>
      </c>
      <c r="E102" s="392"/>
      <c r="F102" s="391"/>
      <c r="G102" s="393"/>
    </row>
    <row r="103" spans="1:7" ht="18.95" customHeight="1">
      <c r="A103" s="264">
        <f>入力画面!Q91</f>
        <v>70</v>
      </c>
      <c r="B103" s="49" t="str">
        <f t="shared" si="3"/>
        <v/>
      </c>
      <c r="C103" s="50" t="s">
        <v>96</v>
      </c>
      <c r="D103" s="391" t="s">
        <v>97</v>
      </c>
      <c r="E103" s="392"/>
      <c r="F103" s="391"/>
      <c r="G103" s="393"/>
    </row>
    <row r="104" spans="1:7" ht="18.95" customHeight="1">
      <c r="A104" s="264">
        <f>入力画面!Q92</f>
        <v>71</v>
      </c>
      <c r="B104" s="49" t="str">
        <f t="shared" si="3"/>
        <v/>
      </c>
      <c r="C104" s="50" t="s">
        <v>96</v>
      </c>
      <c r="D104" s="391" t="s">
        <v>97</v>
      </c>
      <c r="E104" s="392"/>
      <c r="F104" s="391"/>
      <c r="G104" s="393"/>
    </row>
    <row r="105" spans="1:7" ht="18.95" customHeight="1">
      <c r="A105" s="264">
        <f>入力画面!Q93</f>
        <v>72</v>
      </c>
      <c r="B105" s="49" t="str">
        <f t="shared" si="3"/>
        <v/>
      </c>
      <c r="C105" s="50" t="s">
        <v>96</v>
      </c>
      <c r="D105" s="391" t="s">
        <v>97</v>
      </c>
      <c r="E105" s="392"/>
      <c r="F105" s="391"/>
      <c r="G105" s="393"/>
    </row>
    <row r="106" spans="1:7" ht="18.95" customHeight="1">
      <c r="A106" s="264">
        <f>入力画面!Q94</f>
        <v>73</v>
      </c>
      <c r="B106" s="49" t="str">
        <f t="shared" si="3"/>
        <v/>
      </c>
      <c r="C106" s="50" t="s">
        <v>96</v>
      </c>
      <c r="D106" s="391" t="s">
        <v>97</v>
      </c>
      <c r="E106" s="392"/>
      <c r="F106" s="391"/>
      <c r="G106" s="393"/>
    </row>
    <row r="107" spans="1:7" ht="18.95" customHeight="1">
      <c r="A107" s="264">
        <f>入力画面!Q95</f>
        <v>74</v>
      </c>
      <c r="B107" s="49" t="str">
        <f t="shared" si="3"/>
        <v/>
      </c>
      <c r="C107" s="50" t="s">
        <v>96</v>
      </c>
      <c r="D107" s="391" t="s">
        <v>97</v>
      </c>
      <c r="E107" s="392"/>
      <c r="F107" s="391"/>
      <c r="G107" s="393"/>
    </row>
    <row r="108" spans="1:7" ht="18.95" customHeight="1">
      <c r="A108" s="264">
        <f>入力画面!Q96</f>
        <v>75</v>
      </c>
      <c r="B108" s="49" t="str">
        <f t="shared" si="3"/>
        <v/>
      </c>
      <c r="C108" s="50" t="s">
        <v>96</v>
      </c>
      <c r="D108" s="391" t="s">
        <v>97</v>
      </c>
      <c r="E108" s="392"/>
      <c r="F108" s="391"/>
      <c r="G108" s="393"/>
    </row>
    <row r="109" spans="1:7" ht="18.95" customHeight="1">
      <c r="A109" s="264">
        <f>入力画面!Q97</f>
        <v>76</v>
      </c>
      <c r="B109" s="49" t="str">
        <f t="shared" si="3"/>
        <v/>
      </c>
      <c r="C109" s="50" t="s">
        <v>96</v>
      </c>
      <c r="D109" s="391" t="s">
        <v>97</v>
      </c>
      <c r="E109" s="392"/>
      <c r="F109" s="391"/>
      <c r="G109" s="393"/>
    </row>
    <row r="110" spans="1:7" ht="18.95" customHeight="1">
      <c r="A110" s="264">
        <f>入力画面!Q98</f>
        <v>77</v>
      </c>
      <c r="B110" s="49" t="str">
        <f t="shared" si="3"/>
        <v/>
      </c>
      <c r="C110" s="50" t="s">
        <v>96</v>
      </c>
      <c r="D110" s="391" t="s">
        <v>97</v>
      </c>
      <c r="E110" s="392"/>
      <c r="F110" s="391"/>
      <c r="G110" s="393"/>
    </row>
    <row r="111" spans="1:7" ht="18.95" customHeight="1">
      <c r="A111" s="264">
        <f>入力画面!Q99</f>
        <v>78</v>
      </c>
      <c r="B111" s="49" t="str">
        <f t="shared" si="3"/>
        <v/>
      </c>
      <c r="C111" s="50" t="s">
        <v>96</v>
      </c>
      <c r="D111" s="391" t="s">
        <v>97</v>
      </c>
      <c r="E111" s="392"/>
      <c r="F111" s="391"/>
      <c r="G111" s="393"/>
    </row>
    <row r="112" spans="1:7" ht="18.95" customHeight="1">
      <c r="A112" s="264">
        <f>入力画面!Q100</f>
        <v>79</v>
      </c>
      <c r="B112" s="49" t="str">
        <f t="shared" si="3"/>
        <v/>
      </c>
      <c r="C112" s="50" t="s">
        <v>96</v>
      </c>
      <c r="D112" s="391" t="s">
        <v>97</v>
      </c>
      <c r="E112" s="392"/>
      <c r="F112" s="391"/>
      <c r="G112" s="393"/>
    </row>
    <row r="113" spans="1:7" ht="18.95" customHeight="1">
      <c r="A113" s="264">
        <f>入力画面!Q101</f>
        <v>80</v>
      </c>
      <c r="B113" s="49" t="str">
        <f t="shared" si="3"/>
        <v/>
      </c>
      <c r="C113" s="50" t="s">
        <v>96</v>
      </c>
      <c r="D113" s="391" t="s">
        <v>97</v>
      </c>
      <c r="E113" s="392"/>
      <c r="F113" s="391"/>
      <c r="G113" s="393"/>
    </row>
    <row r="114" spans="1:7" ht="18.95" customHeight="1">
      <c r="A114" s="264">
        <f>入力画面!Q102</f>
        <v>81</v>
      </c>
      <c r="B114" s="49" t="str">
        <f t="shared" si="3"/>
        <v/>
      </c>
      <c r="C114" s="50" t="s">
        <v>96</v>
      </c>
      <c r="D114" s="391" t="s">
        <v>97</v>
      </c>
      <c r="E114" s="392"/>
      <c r="F114" s="391"/>
      <c r="G114" s="393"/>
    </row>
    <row r="115" spans="1:7" ht="18.95" customHeight="1">
      <c r="A115" s="264">
        <f>入力画面!Q103</f>
        <v>82</v>
      </c>
      <c r="B115" s="49" t="str">
        <f t="shared" si="3"/>
        <v/>
      </c>
      <c r="C115" s="50" t="s">
        <v>96</v>
      </c>
      <c r="D115" s="391" t="s">
        <v>97</v>
      </c>
      <c r="E115" s="392"/>
      <c r="F115" s="391"/>
      <c r="G115" s="393"/>
    </row>
    <row r="116" spans="1:7" ht="18.95" customHeight="1">
      <c r="A116" s="264">
        <f>入力画面!Q104</f>
        <v>83</v>
      </c>
      <c r="B116" s="49" t="str">
        <f t="shared" si="3"/>
        <v/>
      </c>
      <c r="C116" s="50" t="s">
        <v>96</v>
      </c>
      <c r="D116" s="391" t="s">
        <v>97</v>
      </c>
      <c r="E116" s="392"/>
      <c r="F116" s="391"/>
      <c r="G116" s="393"/>
    </row>
    <row r="117" spans="1:7" ht="18.95" customHeight="1">
      <c r="A117" s="264">
        <f>入力画面!Q105</f>
        <v>84</v>
      </c>
      <c r="B117" s="49" t="str">
        <f t="shared" si="3"/>
        <v/>
      </c>
      <c r="C117" s="50" t="s">
        <v>96</v>
      </c>
      <c r="D117" s="391" t="s">
        <v>97</v>
      </c>
      <c r="E117" s="392"/>
      <c r="F117" s="391"/>
      <c r="G117" s="393"/>
    </row>
    <row r="118" spans="1:7" ht="18.95" customHeight="1">
      <c r="A118" s="264">
        <f>入力画面!Q106</f>
        <v>85</v>
      </c>
      <c r="B118" s="49" t="str">
        <f t="shared" si="3"/>
        <v/>
      </c>
      <c r="C118" s="50" t="s">
        <v>96</v>
      </c>
      <c r="D118" s="391" t="s">
        <v>97</v>
      </c>
      <c r="E118" s="392"/>
      <c r="F118" s="391"/>
      <c r="G118" s="393"/>
    </row>
    <row r="119" spans="1:7" ht="18.95" customHeight="1">
      <c r="A119" s="264">
        <f>入力画面!Q107</f>
        <v>86</v>
      </c>
      <c r="B119" s="49" t="str">
        <f t="shared" si="3"/>
        <v/>
      </c>
      <c r="C119" s="50" t="s">
        <v>96</v>
      </c>
      <c r="D119" s="391" t="s">
        <v>97</v>
      </c>
      <c r="E119" s="392"/>
      <c r="F119" s="391"/>
      <c r="G119" s="393"/>
    </row>
    <row r="120" spans="1:7" ht="18.95" customHeight="1">
      <c r="A120" s="264">
        <f>入力画面!Q108</f>
        <v>87</v>
      </c>
      <c r="B120" s="49" t="str">
        <f t="shared" si="3"/>
        <v/>
      </c>
      <c r="C120" s="50" t="s">
        <v>96</v>
      </c>
      <c r="D120" s="391" t="s">
        <v>97</v>
      </c>
      <c r="E120" s="392"/>
      <c r="F120" s="391"/>
      <c r="G120" s="393"/>
    </row>
    <row r="121" spans="1:7" ht="18.95" customHeight="1">
      <c r="A121" s="264">
        <f>入力画面!Q109</f>
        <v>88</v>
      </c>
      <c r="B121" s="49" t="str">
        <f t="shared" si="3"/>
        <v/>
      </c>
      <c r="C121" s="50" t="s">
        <v>96</v>
      </c>
      <c r="D121" s="391" t="s">
        <v>97</v>
      </c>
      <c r="E121" s="392"/>
      <c r="F121" s="391"/>
      <c r="G121" s="393"/>
    </row>
    <row r="122" spans="1:7" ht="18.95" customHeight="1">
      <c r="A122" s="264">
        <f>入力画面!Q110</f>
        <v>89</v>
      </c>
      <c r="B122" s="49" t="str">
        <f t="shared" si="3"/>
        <v/>
      </c>
      <c r="C122" s="50" t="s">
        <v>96</v>
      </c>
      <c r="D122" s="391" t="s">
        <v>97</v>
      </c>
      <c r="E122" s="392"/>
      <c r="F122" s="391"/>
      <c r="G122" s="393"/>
    </row>
    <row r="123" spans="1:7" ht="18.95" customHeight="1">
      <c r="A123" s="264">
        <f>入力画面!Q111</f>
        <v>90</v>
      </c>
      <c r="B123" s="49" t="str">
        <f t="shared" si="3"/>
        <v/>
      </c>
      <c r="C123" s="50" t="s">
        <v>96</v>
      </c>
      <c r="D123" s="391" t="s">
        <v>97</v>
      </c>
      <c r="E123" s="392"/>
      <c r="F123" s="391"/>
      <c r="G123" s="393"/>
    </row>
    <row r="124" spans="1:7" ht="18.95" customHeight="1">
      <c r="A124" s="264">
        <f>入力画面!Q112</f>
        <v>91</v>
      </c>
      <c r="B124" s="49" t="str">
        <f t="shared" si="3"/>
        <v/>
      </c>
      <c r="C124" s="50" t="s">
        <v>96</v>
      </c>
      <c r="D124" s="391" t="s">
        <v>97</v>
      </c>
      <c r="E124" s="392"/>
      <c r="F124" s="391"/>
      <c r="G124" s="393"/>
    </row>
    <row r="125" spans="1:7" ht="18.95" customHeight="1">
      <c r="A125" s="264">
        <f>入力画面!Q113</f>
        <v>92</v>
      </c>
      <c r="B125" s="49" t="str">
        <f t="shared" si="3"/>
        <v/>
      </c>
      <c r="C125" s="50" t="s">
        <v>96</v>
      </c>
      <c r="D125" s="391" t="s">
        <v>97</v>
      </c>
      <c r="E125" s="392"/>
      <c r="F125" s="391"/>
      <c r="G125" s="393"/>
    </row>
    <row r="126" spans="1:7" ht="18.95" customHeight="1">
      <c r="A126" s="264">
        <f>入力画面!Q114</f>
        <v>93</v>
      </c>
      <c r="B126" s="49" t="str">
        <f t="shared" si="3"/>
        <v/>
      </c>
      <c r="C126" s="50" t="s">
        <v>96</v>
      </c>
      <c r="D126" s="391" t="s">
        <v>97</v>
      </c>
      <c r="E126" s="392"/>
      <c r="F126" s="391"/>
      <c r="G126" s="393"/>
    </row>
    <row r="127" spans="1:7" ht="18.95" customHeight="1">
      <c r="A127" s="264">
        <f>入力画面!Q115</f>
        <v>94</v>
      </c>
      <c r="B127" s="49" t="str">
        <f t="shared" si="3"/>
        <v/>
      </c>
      <c r="C127" s="50" t="s">
        <v>96</v>
      </c>
      <c r="D127" s="391" t="s">
        <v>97</v>
      </c>
      <c r="E127" s="392"/>
      <c r="F127" s="391"/>
      <c r="G127" s="393"/>
    </row>
    <row r="128" spans="1:7" ht="18.95" customHeight="1">
      <c r="A128" s="264">
        <f>入力画面!Q116</f>
        <v>95</v>
      </c>
      <c r="B128" s="49" t="str">
        <f t="shared" si="3"/>
        <v/>
      </c>
      <c r="C128" s="50" t="s">
        <v>96</v>
      </c>
      <c r="D128" s="391" t="s">
        <v>97</v>
      </c>
      <c r="E128" s="392"/>
      <c r="F128" s="391"/>
      <c r="G128" s="393"/>
    </row>
    <row r="129" spans="1:7" ht="18.95" customHeight="1">
      <c r="A129" s="264">
        <f>入力画面!Q117</f>
        <v>96</v>
      </c>
      <c r="B129" s="49" t="str">
        <f t="shared" si="3"/>
        <v/>
      </c>
      <c r="C129" s="50" t="s">
        <v>96</v>
      </c>
      <c r="D129" s="391" t="s">
        <v>97</v>
      </c>
      <c r="E129" s="392"/>
      <c r="F129" s="391"/>
      <c r="G129" s="393"/>
    </row>
    <row r="130" spans="1:7" ht="18.95" customHeight="1">
      <c r="A130" s="264">
        <f>入力画面!Q118</f>
        <v>97</v>
      </c>
      <c r="B130" s="49" t="str">
        <f t="shared" si="3"/>
        <v/>
      </c>
      <c r="C130" s="50" t="s">
        <v>96</v>
      </c>
      <c r="D130" s="391" t="s">
        <v>97</v>
      </c>
      <c r="E130" s="392"/>
      <c r="F130" s="391"/>
      <c r="G130" s="393"/>
    </row>
    <row r="131" spans="1:7" ht="18.95" customHeight="1">
      <c r="A131" s="264">
        <f>入力画面!Q119</f>
        <v>98</v>
      </c>
      <c r="B131" s="49" t="str">
        <f t="shared" si="3"/>
        <v/>
      </c>
      <c r="C131" s="50" t="s">
        <v>96</v>
      </c>
      <c r="D131" s="391" t="s">
        <v>97</v>
      </c>
      <c r="E131" s="392"/>
      <c r="F131" s="391"/>
      <c r="G131" s="393"/>
    </row>
    <row r="132" spans="1:7" ht="18.95" customHeight="1">
      <c r="A132" s="264">
        <f>入力画面!Q120</f>
        <v>99</v>
      </c>
      <c r="B132" s="49" t="str">
        <f t="shared" si="3"/>
        <v/>
      </c>
      <c r="C132" s="50" t="s">
        <v>96</v>
      </c>
      <c r="D132" s="391" t="s">
        <v>97</v>
      </c>
      <c r="E132" s="392"/>
      <c r="F132" s="391"/>
      <c r="G132" s="393"/>
    </row>
    <row r="133" spans="1:7" ht="18.95" customHeight="1">
      <c r="A133" s="264">
        <f>入力画面!Q121</f>
        <v>100</v>
      </c>
      <c r="B133" s="49" t="str">
        <f t="shared" si="3"/>
        <v/>
      </c>
      <c r="C133" s="50" t="s">
        <v>96</v>
      </c>
      <c r="D133" s="391" t="s">
        <v>97</v>
      </c>
      <c r="E133" s="392"/>
      <c r="F133" s="391"/>
      <c r="G133" s="393"/>
    </row>
    <row r="134" spans="1:7" ht="18.95" customHeight="1">
      <c r="A134" s="264">
        <f>入力画面!Q122</f>
        <v>101</v>
      </c>
      <c r="B134" s="49" t="str">
        <f t="shared" si="3"/>
        <v/>
      </c>
      <c r="C134" s="50" t="s">
        <v>96</v>
      </c>
      <c r="D134" s="391" t="s">
        <v>97</v>
      </c>
      <c r="E134" s="392"/>
      <c r="F134" s="391"/>
      <c r="G134" s="393"/>
    </row>
    <row r="135" spans="1:7" ht="18.95" customHeight="1">
      <c r="A135" s="265">
        <f>入力画面!Q123</f>
        <v>102</v>
      </c>
      <c r="B135" s="52" t="str">
        <f t="shared" si="3"/>
        <v/>
      </c>
      <c r="C135" s="53" t="s">
        <v>96</v>
      </c>
      <c r="D135" s="394" t="s">
        <v>97</v>
      </c>
      <c r="E135" s="395"/>
      <c r="F135" s="394"/>
      <c r="G135" s="396"/>
    </row>
    <row r="136" spans="1:7" ht="18.95" customHeight="1">
      <c r="A136" s="268">
        <f>入力画面!Q124</f>
        <v>103</v>
      </c>
      <c r="B136" s="269" t="str">
        <f t="shared" si="3"/>
        <v/>
      </c>
      <c r="C136" s="211" t="s">
        <v>96</v>
      </c>
      <c r="D136" s="397" t="s">
        <v>97</v>
      </c>
      <c r="E136" s="398"/>
      <c r="F136" s="397"/>
      <c r="G136" s="399"/>
    </row>
    <row r="137" spans="1:7" ht="18.95" customHeight="1">
      <c r="A137" s="264">
        <f>入力画面!Q125</f>
        <v>104</v>
      </c>
      <c r="B137" s="49" t="str">
        <f t="shared" si="3"/>
        <v/>
      </c>
      <c r="C137" s="50" t="s">
        <v>96</v>
      </c>
      <c r="D137" s="391" t="s">
        <v>97</v>
      </c>
      <c r="E137" s="392"/>
      <c r="F137" s="391"/>
      <c r="G137" s="393"/>
    </row>
    <row r="138" spans="1:7" ht="18.95" customHeight="1">
      <c r="A138" s="264">
        <f>入力画面!Q126</f>
        <v>105</v>
      </c>
      <c r="B138" s="49" t="str">
        <f t="shared" si="3"/>
        <v/>
      </c>
      <c r="C138" s="50" t="s">
        <v>96</v>
      </c>
      <c r="D138" s="391" t="s">
        <v>97</v>
      </c>
      <c r="E138" s="392"/>
      <c r="F138" s="391"/>
      <c r="G138" s="393"/>
    </row>
    <row r="139" spans="1:7" ht="18.95" customHeight="1">
      <c r="A139" s="264">
        <f>入力画面!Q127</f>
        <v>106</v>
      </c>
      <c r="B139" s="49" t="str">
        <f t="shared" si="3"/>
        <v/>
      </c>
      <c r="C139" s="50" t="s">
        <v>96</v>
      </c>
      <c r="D139" s="391" t="s">
        <v>97</v>
      </c>
      <c r="E139" s="392"/>
      <c r="F139" s="391"/>
      <c r="G139" s="393"/>
    </row>
    <row r="140" spans="1:7" ht="18.95" customHeight="1">
      <c r="A140" s="264">
        <f>入力画面!Q128</f>
        <v>107</v>
      </c>
      <c r="B140" s="49" t="str">
        <f t="shared" si="3"/>
        <v/>
      </c>
      <c r="C140" s="50" t="s">
        <v>96</v>
      </c>
      <c r="D140" s="391" t="s">
        <v>97</v>
      </c>
      <c r="E140" s="392"/>
      <c r="F140" s="391"/>
      <c r="G140" s="393"/>
    </row>
    <row r="141" spans="1:7" ht="18.95" customHeight="1">
      <c r="A141" s="264">
        <f>入力画面!Q129</f>
        <v>108</v>
      </c>
      <c r="B141" s="49" t="str">
        <f t="shared" si="3"/>
        <v/>
      </c>
      <c r="C141" s="50" t="s">
        <v>96</v>
      </c>
      <c r="D141" s="391" t="s">
        <v>97</v>
      </c>
      <c r="E141" s="392"/>
      <c r="F141" s="391"/>
      <c r="G141" s="393"/>
    </row>
    <row r="142" spans="1:7" ht="18.95" customHeight="1">
      <c r="A142" s="264">
        <f>入力画面!Q130</f>
        <v>109</v>
      </c>
      <c r="B142" s="49" t="str">
        <f t="shared" si="3"/>
        <v/>
      </c>
      <c r="C142" s="50" t="s">
        <v>96</v>
      </c>
      <c r="D142" s="391" t="s">
        <v>97</v>
      </c>
      <c r="E142" s="392"/>
      <c r="F142" s="391"/>
      <c r="G142" s="393"/>
    </row>
    <row r="143" spans="1:7" ht="18.95" customHeight="1">
      <c r="A143" s="264">
        <f>入力画面!Q131</f>
        <v>110</v>
      </c>
      <c r="B143" s="49" t="str">
        <f t="shared" si="3"/>
        <v/>
      </c>
      <c r="C143" s="50" t="s">
        <v>96</v>
      </c>
      <c r="D143" s="391" t="s">
        <v>97</v>
      </c>
      <c r="E143" s="392"/>
      <c r="F143" s="391"/>
      <c r="G143" s="393"/>
    </row>
    <row r="144" spans="1:7" ht="18.95" customHeight="1">
      <c r="A144" s="264">
        <f>入力画面!Q132</f>
        <v>111</v>
      </c>
      <c r="B144" s="49" t="str">
        <f t="shared" si="3"/>
        <v/>
      </c>
      <c r="C144" s="50" t="s">
        <v>96</v>
      </c>
      <c r="D144" s="391" t="s">
        <v>97</v>
      </c>
      <c r="E144" s="392"/>
      <c r="F144" s="391"/>
      <c r="G144" s="393"/>
    </row>
    <row r="145" spans="1:7" ht="18.95" customHeight="1">
      <c r="A145" s="264">
        <f>入力画面!Q133</f>
        <v>112</v>
      </c>
      <c r="B145" s="49" t="str">
        <f t="shared" si="3"/>
        <v/>
      </c>
      <c r="C145" s="50" t="s">
        <v>96</v>
      </c>
      <c r="D145" s="391" t="s">
        <v>97</v>
      </c>
      <c r="E145" s="392"/>
      <c r="F145" s="391"/>
      <c r="G145" s="393"/>
    </row>
    <row r="146" spans="1:7" ht="18.95" customHeight="1">
      <c r="A146" s="264">
        <f>入力画面!Q134</f>
        <v>113</v>
      </c>
      <c r="B146" s="49" t="str">
        <f t="shared" si="3"/>
        <v/>
      </c>
      <c r="C146" s="50" t="s">
        <v>96</v>
      </c>
      <c r="D146" s="391" t="s">
        <v>97</v>
      </c>
      <c r="E146" s="392"/>
      <c r="F146" s="391"/>
      <c r="G146" s="393"/>
    </row>
    <row r="147" spans="1:7" ht="18.95" customHeight="1">
      <c r="A147" s="264">
        <f>入力画面!Q135</f>
        <v>114</v>
      </c>
      <c r="B147" s="49" t="str">
        <f t="shared" si="3"/>
        <v/>
      </c>
      <c r="C147" s="50" t="s">
        <v>96</v>
      </c>
      <c r="D147" s="391" t="s">
        <v>97</v>
      </c>
      <c r="E147" s="392"/>
      <c r="F147" s="391"/>
      <c r="G147" s="393"/>
    </row>
    <row r="148" spans="1:7" ht="18.95" customHeight="1">
      <c r="A148" s="264">
        <f>入力画面!Q136</f>
        <v>115</v>
      </c>
      <c r="B148" s="49" t="str">
        <f t="shared" si="3"/>
        <v/>
      </c>
      <c r="C148" s="50" t="s">
        <v>96</v>
      </c>
      <c r="D148" s="391" t="s">
        <v>97</v>
      </c>
      <c r="E148" s="392"/>
      <c r="F148" s="391"/>
      <c r="G148" s="393"/>
    </row>
    <row r="149" spans="1:7" ht="18.95" customHeight="1">
      <c r="A149" s="264">
        <f>入力画面!Q137</f>
        <v>116</v>
      </c>
      <c r="B149" s="49" t="str">
        <f t="shared" si="3"/>
        <v/>
      </c>
      <c r="C149" s="50" t="s">
        <v>96</v>
      </c>
      <c r="D149" s="391" t="s">
        <v>97</v>
      </c>
      <c r="E149" s="392"/>
      <c r="F149" s="391"/>
      <c r="G149" s="393"/>
    </row>
    <row r="150" spans="1:7" ht="18.95" customHeight="1">
      <c r="A150" s="264">
        <f>入力画面!Q138</f>
        <v>117</v>
      </c>
      <c r="B150" s="49" t="str">
        <f t="shared" si="3"/>
        <v/>
      </c>
      <c r="C150" s="50" t="s">
        <v>96</v>
      </c>
      <c r="D150" s="391" t="s">
        <v>97</v>
      </c>
      <c r="E150" s="392"/>
      <c r="F150" s="391"/>
      <c r="G150" s="393"/>
    </row>
    <row r="151" spans="1:7" ht="18.95" customHeight="1">
      <c r="A151" s="264">
        <f>入力画面!Q139</f>
        <v>118</v>
      </c>
      <c r="B151" s="49" t="str">
        <f t="shared" si="3"/>
        <v/>
      </c>
      <c r="C151" s="50" t="s">
        <v>96</v>
      </c>
      <c r="D151" s="391" t="s">
        <v>97</v>
      </c>
      <c r="E151" s="392"/>
      <c r="F151" s="391"/>
      <c r="G151" s="393"/>
    </row>
    <row r="152" spans="1:7" ht="18.95" customHeight="1">
      <c r="A152" s="264">
        <f>入力画面!Q140</f>
        <v>119</v>
      </c>
      <c r="B152" s="49" t="str">
        <f t="shared" si="3"/>
        <v/>
      </c>
      <c r="C152" s="50" t="s">
        <v>96</v>
      </c>
      <c r="D152" s="391" t="s">
        <v>97</v>
      </c>
      <c r="E152" s="392"/>
      <c r="F152" s="391"/>
      <c r="G152" s="393"/>
    </row>
    <row r="153" spans="1:7" ht="18.95" customHeight="1">
      <c r="A153" s="264">
        <f>入力画面!Q141</f>
        <v>120</v>
      </c>
      <c r="B153" s="49" t="str">
        <f t="shared" si="3"/>
        <v/>
      </c>
      <c r="C153" s="50" t="s">
        <v>96</v>
      </c>
      <c r="D153" s="391" t="s">
        <v>97</v>
      </c>
      <c r="E153" s="392"/>
      <c r="F153" s="391"/>
      <c r="G153" s="393"/>
    </row>
    <row r="154" spans="1:7" ht="18.95" customHeight="1">
      <c r="A154" s="264">
        <f>入力画面!Q142</f>
        <v>121</v>
      </c>
      <c r="B154" s="49" t="str">
        <f t="shared" si="3"/>
        <v/>
      </c>
      <c r="C154" s="50" t="s">
        <v>96</v>
      </c>
      <c r="D154" s="391" t="s">
        <v>97</v>
      </c>
      <c r="E154" s="392"/>
      <c r="F154" s="391"/>
      <c r="G154" s="393"/>
    </row>
    <row r="155" spans="1:7" ht="18.95" customHeight="1">
      <c r="A155" s="264">
        <f>入力画面!Q143</f>
        <v>122</v>
      </c>
      <c r="B155" s="49" t="str">
        <f t="shared" si="3"/>
        <v/>
      </c>
      <c r="C155" s="50" t="s">
        <v>96</v>
      </c>
      <c r="D155" s="391" t="s">
        <v>97</v>
      </c>
      <c r="E155" s="392"/>
      <c r="F155" s="391"/>
      <c r="G155" s="393"/>
    </row>
    <row r="156" spans="1:7" ht="18.95" customHeight="1">
      <c r="A156" s="264">
        <f>入力画面!Q144</f>
        <v>123</v>
      </c>
      <c r="B156" s="49" t="str">
        <f t="shared" si="3"/>
        <v/>
      </c>
      <c r="C156" s="50" t="s">
        <v>96</v>
      </c>
      <c r="D156" s="391" t="s">
        <v>97</v>
      </c>
      <c r="E156" s="392"/>
      <c r="F156" s="391"/>
      <c r="G156" s="393"/>
    </row>
    <row r="157" spans="1:7" ht="18.95" customHeight="1">
      <c r="A157" s="264">
        <f>入力画面!Q145</f>
        <v>124</v>
      </c>
      <c r="B157" s="49" t="str">
        <f t="shared" si="3"/>
        <v/>
      </c>
      <c r="C157" s="50" t="s">
        <v>96</v>
      </c>
      <c r="D157" s="391" t="s">
        <v>97</v>
      </c>
      <c r="E157" s="392"/>
      <c r="F157" s="391"/>
      <c r="G157" s="393"/>
    </row>
    <row r="158" spans="1:7" ht="18.95" customHeight="1">
      <c r="A158" s="264">
        <f>入力画面!Q146</f>
        <v>125</v>
      </c>
      <c r="B158" s="49" t="str">
        <f t="shared" si="3"/>
        <v/>
      </c>
      <c r="C158" s="50" t="s">
        <v>96</v>
      </c>
      <c r="D158" s="391" t="s">
        <v>97</v>
      </c>
      <c r="E158" s="392"/>
      <c r="F158" s="391"/>
      <c r="G158" s="393"/>
    </row>
    <row r="159" spans="1:7" ht="18.95" customHeight="1">
      <c r="A159" s="264">
        <f>入力画面!Q147</f>
        <v>126</v>
      </c>
      <c r="B159" s="49" t="str">
        <f t="shared" si="3"/>
        <v/>
      </c>
      <c r="C159" s="50" t="s">
        <v>96</v>
      </c>
      <c r="D159" s="391" t="s">
        <v>97</v>
      </c>
      <c r="E159" s="392"/>
      <c r="F159" s="391"/>
      <c r="G159" s="393"/>
    </row>
    <row r="160" spans="1:7" ht="18.95" customHeight="1">
      <c r="A160" s="264">
        <f>入力画面!Q148</f>
        <v>127</v>
      </c>
      <c r="B160" s="49" t="str">
        <f t="shared" si="3"/>
        <v/>
      </c>
      <c r="C160" s="50" t="s">
        <v>96</v>
      </c>
      <c r="D160" s="391" t="s">
        <v>97</v>
      </c>
      <c r="E160" s="392"/>
      <c r="F160" s="391"/>
      <c r="G160" s="393"/>
    </row>
    <row r="161" spans="1:7" ht="18.95" customHeight="1">
      <c r="A161" s="264">
        <f>入力画面!Q149</f>
        <v>128</v>
      </c>
      <c r="B161" s="49" t="str">
        <f t="shared" si="3"/>
        <v/>
      </c>
      <c r="C161" s="50" t="s">
        <v>96</v>
      </c>
      <c r="D161" s="391" t="s">
        <v>97</v>
      </c>
      <c r="E161" s="392"/>
      <c r="F161" s="391"/>
      <c r="G161" s="393"/>
    </row>
    <row r="162" spans="1:7" ht="18.95" customHeight="1">
      <c r="A162" s="264">
        <f>入力画面!Q150</f>
        <v>129</v>
      </c>
      <c r="B162" s="49" t="str">
        <f t="shared" si="3"/>
        <v/>
      </c>
      <c r="C162" s="50" t="s">
        <v>96</v>
      </c>
      <c r="D162" s="391" t="s">
        <v>97</v>
      </c>
      <c r="E162" s="392"/>
      <c r="F162" s="391"/>
      <c r="G162" s="393"/>
    </row>
    <row r="163" spans="1:7" ht="18.95" customHeight="1">
      <c r="A163" s="264">
        <f>入力画面!Q151</f>
        <v>130</v>
      </c>
      <c r="B163" s="49" t="str">
        <f t="shared" ref="B163:B188" si="4">IFERROR(VLOOKUP(A163,buin,2,0),"")&amp;""</f>
        <v/>
      </c>
      <c r="C163" s="50" t="s">
        <v>96</v>
      </c>
      <c r="D163" s="391" t="s">
        <v>97</v>
      </c>
      <c r="E163" s="392"/>
      <c r="F163" s="391"/>
      <c r="G163" s="393"/>
    </row>
    <row r="164" spans="1:7" ht="18.95" customHeight="1">
      <c r="A164" s="264">
        <f>入力画面!Q152</f>
        <v>131</v>
      </c>
      <c r="B164" s="49" t="str">
        <f t="shared" si="4"/>
        <v/>
      </c>
      <c r="C164" s="50" t="s">
        <v>96</v>
      </c>
      <c r="D164" s="391" t="s">
        <v>97</v>
      </c>
      <c r="E164" s="392"/>
      <c r="F164" s="391"/>
      <c r="G164" s="393"/>
    </row>
    <row r="165" spans="1:7" ht="18.95" customHeight="1">
      <c r="A165" s="264">
        <f>入力画面!Q153</f>
        <v>132</v>
      </c>
      <c r="B165" s="49" t="str">
        <f t="shared" si="4"/>
        <v/>
      </c>
      <c r="C165" s="50" t="s">
        <v>96</v>
      </c>
      <c r="D165" s="391" t="s">
        <v>97</v>
      </c>
      <c r="E165" s="392"/>
      <c r="F165" s="391"/>
      <c r="G165" s="393"/>
    </row>
    <row r="166" spans="1:7" ht="18.95" customHeight="1">
      <c r="A166" s="264">
        <f>入力画面!Q154</f>
        <v>133</v>
      </c>
      <c r="B166" s="49" t="str">
        <f t="shared" si="4"/>
        <v/>
      </c>
      <c r="C166" s="50" t="s">
        <v>96</v>
      </c>
      <c r="D166" s="391" t="s">
        <v>97</v>
      </c>
      <c r="E166" s="392"/>
      <c r="F166" s="391"/>
      <c r="G166" s="393"/>
    </row>
    <row r="167" spans="1:7" ht="18.95" customHeight="1">
      <c r="A167" s="264">
        <f>入力画面!Q155</f>
        <v>134</v>
      </c>
      <c r="B167" s="49" t="str">
        <f t="shared" si="4"/>
        <v/>
      </c>
      <c r="C167" s="50" t="s">
        <v>96</v>
      </c>
      <c r="D167" s="391" t="s">
        <v>97</v>
      </c>
      <c r="E167" s="392"/>
      <c r="F167" s="391"/>
      <c r="G167" s="393"/>
    </row>
    <row r="168" spans="1:7" ht="18.95" customHeight="1">
      <c r="A168" s="264">
        <f>入力画面!Q156</f>
        <v>135</v>
      </c>
      <c r="B168" s="49" t="str">
        <f t="shared" si="4"/>
        <v/>
      </c>
      <c r="C168" s="50" t="s">
        <v>96</v>
      </c>
      <c r="D168" s="391" t="s">
        <v>97</v>
      </c>
      <c r="E168" s="392"/>
      <c r="F168" s="391"/>
      <c r="G168" s="393"/>
    </row>
    <row r="169" spans="1:7" ht="18.95" customHeight="1">
      <c r="A169" s="264">
        <f>入力画面!Q157</f>
        <v>136</v>
      </c>
      <c r="B169" s="49" t="str">
        <f t="shared" si="4"/>
        <v/>
      </c>
      <c r="C169" s="50" t="s">
        <v>96</v>
      </c>
      <c r="D169" s="391" t="s">
        <v>97</v>
      </c>
      <c r="E169" s="392"/>
      <c r="F169" s="391"/>
      <c r="G169" s="393"/>
    </row>
    <row r="170" spans="1:7" ht="18.95" customHeight="1">
      <c r="A170" s="264">
        <f>入力画面!Q158</f>
        <v>137</v>
      </c>
      <c r="B170" s="49" t="str">
        <f t="shared" si="4"/>
        <v/>
      </c>
      <c r="C170" s="50" t="s">
        <v>96</v>
      </c>
      <c r="D170" s="391" t="s">
        <v>97</v>
      </c>
      <c r="E170" s="392"/>
      <c r="F170" s="391"/>
      <c r="G170" s="393"/>
    </row>
    <row r="171" spans="1:7" ht="18.95" customHeight="1">
      <c r="A171" s="264">
        <f>入力画面!Q159</f>
        <v>138</v>
      </c>
      <c r="B171" s="49" t="str">
        <f t="shared" si="4"/>
        <v/>
      </c>
      <c r="C171" s="50" t="s">
        <v>96</v>
      </c>
      <c r="D171" s="391" t="s">
        <v>97</v>
      </c>
      <c r="E171" s="392"/>
      <c r="F171" s="391"/>
      <c r="G171" s="393"/>
    </row>
    <row r="172" spans="1:7" ht="18.95" customHeight="1">
      <c r="A172" s="264">
        <f>入力画面!Q160</f>
        <v>139</v>
      </c>
      <c r="B172" s="49" t="str">
        <f t="shared" si="4"/>
        <v/>
      </c>
      <c r="C172" s="50" t="s">
        <v>96</v>
      </c>
      <c r="D172" s="391" t="s">
        <v>97</v>
      </c>
      <c r="E172" s="392"/>
      <c r="F172" s="391"/>
      <c r="G172" s="393"/>
    </row>
    <row r="173" spans="1:7" ht="18.95" customHeight="1">
      <c r="A173" s="264">
        <f>入力画面!Q161</f>
        <v>140</v>
      </c>
      <c r="B173" s="49" t="str">
        <f t="shared" si="4"/>
        <v/>
      </c>
      <c r="C173" s="50" t="s">
        <v>96</v>
      </c>
      <c r="D173" s="391" t="s">
        <v>97</v>
      </c>
      <c r="E173" s="392"/>
      <c r="F173" s="391"/>
      <c r="G173" s="393"/>
    </row>
    <row r="174" spans="1:7" ht="18.95" customHeight="1">
      <c r="A174" s="264">
        <f>入力画面!Q162</f>
        <v>141</v>
      </c>
      <c r="B174" s="49" t="str">
        <f t="shared" si="4"/>
        <v/>
      </c>
      <c r="C174" s="50" t="s">
        <v>96</v>
      </c>
      <c r="D174" s="391" t="s">
        <v>97</v>
      </c>
      <c r="E174" s="392"/>
      <c r="F174" s="391"/>
      <c r="G174" s="393"/>
    </row>
    <row r="175" spans="1:7" ht="18.95" customHeight="1">
      <c r="A175" s="264">
        <f>入力画面!Q163</f>
        <v>142</v>
      </c>
      <c r="B175" s="49" t="str">
        <f t="shared" si="4"/>
        <v/>
      </c>
      <c r="C175" s="50" t="s">
        <v>96</v>
      </c>
      <c r="D175" s="391" t="s">
        <v>97</v>
      </c>
      <c r="E175" s="392"/>
      <c r="F175" s="391"/>
      <c r="G175" s="393"/>
    </row>
    <row r="176" spans="1:7" ht="18.95" customHeight="1">
      <c r="A176" s="264">
        <f>入力画面!Q164</f>
        <v>143</v>
      </c>
      <c r="B176" s="49" t="str">
        <f t="shared" si="4"/>
        <v/>
      </c>
      <c r="C176" s="50" t="s">
        <v>96</v>
      </c>
      <c r="D176" s="391" t="s">
        <v>97</v>
      </c>
      <c r="E176" s="392"/>
      <c r="F176" s="391"/>
      <c r="G176" s="393"/>
    </row>
    <row r="177" spans="1:7" ht="18.95" customHeight="1">
      <c r="A177" s="264">
        <f>入力画面!Q165</f>
        <v>144</v>
      </c>
      <c r="B177" s="49" t="str">
        <f t="shared" si="4"/>
        <v/>
      </c>
      <c r="C177" s="50" t="s">
        <v>96</v>
      </c>
      <c r="D177" s="391" t="s">
        <v>97</v>
      </c>
      <c r="E177" s="392"/>
      <c r="F177" s="391"/>
      <c r="G177" s="393"/>
    </row>
    <row r="178" spans="1:7" ht="18.95" customHeight="1">
      <c r="A178" s="264">
        <f>入力画面!Q166</f>
        <v>145</v>
      </c>
      <c r="B178" s="49" t="str">
        <f t="shared" si="4"/>
        <v/>
      </c>
      <c r="C178" s="50" t="s">
        <v>96</v>
      </c>
      <c r="D178" s="391" t="s">
        <v>97</v>
      </c>
      <c r="E178" s="392"/>
      <c r="F178" s="391"/>
      <c r="G178" s="393"/>
    </row>
    <row r="179" spans="1:7" ht="18.95" customHeight="1">
      <c r="A179" s="264">
        <f>入力画面!Q167</f>
        <v>146</v>
      </c>
      <c r="B179" s="49" t="str">
        <f t="shared" si="4"/>
        <v/>
      </c>
      <c r="C179" s="50" t="s">
        <v>96</v>
      </c>
      <c r="D179" s="391" t="s">
        <v>97</v>
      </c>
      <c r="E179" s="392"/>
      <c r="F179" s="391"/>
      <c r="G179" s="393"/>
    </row>
    <row r="180" spans="1:7" ht="18.95" customHeight="1">
      <c r="A180" s="265">
        <f>入力画面!Q168</f>
        <v>147</v>
      </c>
      <c r="B180" s="52" t="str">
        <f t="shared" si="4"/>
        <v/>
      </c>
      <c r="C180" s="53" t="s">
        <v>96</v>
      </c>
      <c r="D180" s="394" t="s">
        <v>97</v>
      </c>
      <c r="E180" s="395"/>
      <c r="F180" s="394"/>
      <c r="G180" s="396"/>
    </row>
    <row r="181" spans="1:7" ht="18.95" customHeight="1">
      <c r="A181" s="268">
        <f>入力画面!Q169</f>
        <v>148</v>
      </c>
      <c r="B181" s="269" t="str">
        <f t="shared" si="4"/>
        <v/>
      </c>
      <c r="C181" s="211" t="s">
        <v>96</v>
      </c>
      <c r="D181" s="397" t="s">
        <v>97</v>
      </c>
      <c r="E181" s="398"/>
      <c r="F181" s="397"/>
      <c r="G181" s="399"/>
    </row>
    <row r="182" spans="1:7" ht="18.95" customHeight="1">
      <c r="A182" s="264">
        <f>入力画面!Q170</f>
        <v>149</v>
      </c>
      <c r="B182" s="49" t="str">
        <f t="shared" si="4"/>
        <v/>
      </c>
      <c r="C182" s="50" t="s">
        <v>96</v>
      </c>
      <c r="D182" s="391" t="s">
        <v>97</v>
      </c>
      <c r="E182" s="392"/>
      <c r="F182" s="391"/>
      <c r="G182" s="393"/>
    </row>
    <row r="183" spans="1:7" ht="18.95" customHeight="1">
      <c r="A183" s="264">
        <f>入力画面!Q171</f>
        <v>150</v>
      </c>
      <c r="B183" s="49" t="str">
        <f t="shared" si="4"/>
        <v/>
      </c>
      <c r="C183" s="50" t="s">
        <v>96</v>
      </c>
      <c r="D183" s="391" t="s">
        <v>97</v>
      </c>
      <c r="E183" s="392"/>
      <c r="F183" s="391"/>
      <c r="G183" s="393"/>
    </row>
    <row r="184" spans="1:7" ht="18.95" customHeight="1">
      <c r="A184" s="264">
        <f>入力画面!Q172</f>
        <v>151</v>
      </c>
      <c r="B184" s="49" t="str">
        <f t="shared" si="4"/>
        <v/>
      </c>
      <c r="C184" s="50" t="s">
        <v>96</v>
      </c>
      <c r="D184" s="391" t="s">
        <v>97</v>
      </c>
      <c r="E184" s="392"/>
      <c r="F184" s="391"/>
      <c r="G184" s="393"/>
    </row>
    <row r="185" spans="1:7" ht="18.95" customHeight="1">
      <c r="A185" s="264">
        <f>入力画面!Q173</f>
        <v>152</v>
      </c>
      <c r="B185" s="49" t="str">
        <f t="shared" si="4"/>
        <v/>
      </c>
      <c r="C185" s="50" t="s">
        <v>96</v>
      </c>
      <c r="D185" s="391" t="s">
        <v>97</v>
      </c>
      <c r="E185" s="392"/>
      <c r="F185" s="391"/>
      <c r="G185" s="393"/>
    </row>
    <row r="186" spans="1:7" ht="18.95" customHeight="1">
      <c r="A186" s="264">
        <f>入力画面!Q174</f>
        <v>153</v>
      </c>
      <c r="B186" s="49" t="str">
        <f t="shared" si="4"/>
        <v/>
      </c>
      <c r="C186" s="50" t="s">
        <v>96</v>
      </c>
      <c r="D186" s="391" t="s">
        <v>97</v>
      </c>
      <c r="E186" s="392"/>
      <c r="F186" s="391"/>
      <c r="G186" s="393"/>
    </row>
    <row r="187" spans="1:7" ht="18.95" customHeight="1">
      <c r="A187" s="264">
        <f>入力画面!Q175</f>
        <v>154</v>
      </c>
      <c r="B187" s="49" t="str">
        <f t="shared" si="4"/>
        <v/>
      </c>
      <c r="C187" s="50" t="s">
        <v>96</v>
      </c>
      <c r="D187" s="391" t="s">
        <v>97</v>
      </c>
      <c r="E187" s="392"/>
      <c r="F187" s="391"/>
      <c r="G187" s="393"/>
    </row>
    <row r="188" spans="1:7" ht="18.95" customHeight="1">
      <c r="A188" s="265">
        <f>入力画面!Q176</f>
        <v>155</v>
      </c>
      <c r="B188" s="52" t="str">
        <f t="shared" si="4"/>
        <v/>
      </c>
      <c r="C188" s="53" t="s">
        <v>96</v>
      </c>
      <c r="D188" s="394" t="s">
        <v>97</v>
      </c>
      <c r="E188" s="395"/>
      <c r="F188" s="394"/>
      <c r="G188" s="396"/>
    </row>
  </sheetData>
  <mergeCells count="369">
    <mergeCell ref="D8:E8"/>
    <mergeCell ref="F8:G8"/>
    <mergeCell ref="D9:E9"/>
    <mergeCell ref="F9:G9"/>
    <mergeCell ref="D10:E10"/>
    <mergeCell ref="F10:G10"/>
    <mergeCell ref="A1:B1"/>
    <mergeCell ref="E3:F3"/>
    <mergeCell ref="E4:F4"/>
    <mergeCell ref="D6:E6"/>
    <mergeCell ref="F6:G6"/>
    <mergeCell ref="D7:E7"/>
    <mergeCell ref="F7:G7"/>
    <mergeCell ref="D14:E14"/>
    <mergeCell ref="F14:G14"/>
    <mergeCell ref="D15:E15"/>
    <mergeCell ref="F15:G15"/>
    <mergeCell ref="D16:E16"/>
    <mergeCell ref="F16:G16"/>
    <mergeCell ref="D11:E11"/>
    <mergeCell ref="F11:G11"/>
    <mergeCell ref="D12:E12"/>
    <mergeCell ref="F12:G12"/>
    <mergeCell ref="D13:E13"/>
    <mergeCell ref="F13:G13"/>
    <mergeCell ref="D20:E20"/>
    <mergeCell ref="F20:G20"/>
    <mergeCell ref="D21:E21"/>
    <mergeCell ref="F21:G21"/>
    <mergeCell ref="D22:E22"/>
    <mergeCell ref="F22:G22"/>
    <mergeCell ref="D17:E17"/>
    <mergeCell ref="F17:G17"/>
    <mergeCell ref="D18:E18"/>
    <mergeCell ref="F18:G18"/>
    <mergeCell ref="D19:E19"/>
    <mergeCell ref="F19:G19"/>
    <mergeCell ref="D26:E26"/>
    <mergeCell ref="F26:G26"/>
    <mergeCell ref="D27:E27"/>
    <mergeCell ref="F27:G27"/>
    <mergeCell ref="D28:E28"/>
    <mergeCell ref="F28:G28"/>
    <mergeCell ref="D23:E23"/>
    <mergeCell ref="F23:G23"/>
    <mergeCell ref="D24:E24"/>
    <mergeCell ref="F24:G24"/>
    <mergeCell ref="D25:E25"/>
    <mergeCell ref="F25:G25"/>
    <mergeCell ref="D180:E180"/>
    <mergeCell ref="F180:G180"/>
    <mergeCell ref="D181:E181"/>
    <mergeCell ref="F181:G181"/>
    <mergeCell ref="D29:E29"/>
    <mergeCell ref="F29:G29"/>
    <mergeCell ref="D169:E169"/>
    <mergeCell ref="F169:G169"/>
    <mergeCell ref="D170:E170"/>
    <mergeCell ref="F170:G170"/>
    <mergeCell ref="D34:E34"/>
    <mergeCell ref="F34:G34"/>
    <mergeCell ref="D35:E35"/>
    <mergeCell ref="F35:G35"/>
    <mergeCell ref="D39:E39"/>
    <mergeCell ref="F39:G39"/>
    <mergeCell ref="D40:E40"/>
    <mergeCell ref="F40:G40"/>
    <mergeCell ref="D41:E41"/>
    <mergeCell ref="F41:G41"/>
    <mergeCell ref="D36:E36"/>
    <mergeCell ref="F36:G36"/>
    <mergeCell ref="D37:E37"/>
    <mergeCell ref="F37:G37"/>
    <mergeCell ref="D188:E188"/>
    <mergeCell ref="F188:G188"/>
    <mergeCell ref="D30:E30"/>
    <mergeCell ref="F30:G30"/>
    <mergeCell ref="D31:E31"/>
    <mergeCell ref="F31:G31"/>
    <mergeCell ref="D32:E32"/>
    <mergeCell ref="F32:G32"/>
    <mergeCell ref="D33:E33"/>
    <mergeCell ref="F33:G33"/>
    <mergeCell ref="D185:E185"/>
    <mergeCell ref="F185:G185"/>
    <mergeCell ref="D186:E186"/>
    <mergeCell ref="F186:G186"/>
    <mergeCell ref="D187:E187"/>
    <mergeCell ref="F187:G187"/>
    <mergeCell ref="D182:E182"/>
    <mergeCell ref="F182:G182"/>
    <mergeCell ref="D183:E183"/>
    <mergeCell ref="F183:G183"/>
    <mergeCell ref="D184:E184"/>
    <mergeCell ref="F184:G184"/>
    <mergeCell ref="D171:E171"/>
    <mergeCell ref="F171:G171"/>
    <mergeCell ref="D38:E38"/>
    <mergeCell ref="F38:G38"/>
    <mergeCell ref="D45:E45"/>
    <mergeCell ref="F45:G45"/>
    <mergeCell ref="D46:E46"/>
    <mergeCell ref="F46:G46"/>
    <mergeCell ref="D47:E47"/>
    <mergeCell ref="F47:G47"/>
    <mergeCell ref="D42:E42"/>
    <mergeCell ref="F42:G42"/>
    <mergeCell ref="D43:E43"/>
    <mergeCell ref="F43:G43"/>
    <mergeCell ref="D44:E44"/>
    <mergeCell ref="F44:G44"/>
    <mergeCell ref="D51:E51"/>
    <mergeCell ref="F51:G51"/>
    <mergeCell ref="D52:E52"/>
    <mergeCell ref="F52:G52"/>
    <mergeCell ref="D53:E53"/>
    <mergeCell ref="F53:G53"/>
    <mergeCell ref="D48:E48"/>
    <mergeCell ref="F48:G48"/>
    <mergeCell ref="D49:E49"/>
    <mergeCell ref="F49:G49"/>
    <mergeCell ref="D50:E50"/>
    <mergeCell ref="F50:G50"/>
    <mergeCell ref="D57:E57"/>
    <mergeCell ref="F57:G57"/>
    <mergeCell ref="D58:E58"/>
    <mergeCell ref="F58:G58"/>
    <mergeCell ref="D59:E59"/>
    <mergeCell ref="F59:G59"/>
    <mergeCell ref="D54:E54"/>
    <mergeCell ref="F54:G54"/>
    <mergeCell ref="D55:E55"/>
    <mergeCell ref="F55:G55"/>
    <mergeCell ref="D56:E56"/>
    <mergeCell ref="F56:G56"/>
    <mergeCell ref="D63:E63"/>
    <mergeCell ref="F63:G63"/>
    <mergeCell ref="D64:E64"/>
    <mergeCell ref="F64:G64"/>
    <mergeCell ref="D65:E65"/>
    <mergeCell ref="F65:G65"/>
    <mergeCell ref="D60:E60"/>
    <mergeCell ref="F60:G60"/>
    <mergeCell ref="D61:E61"/>
    <mergeCell ref="F61:G61"/>
    <mergeCell ref="D62:E62"/>
    <mergeCell ref="F62:G62"/>
    <mergeCell ref="D69:E69"/>
    <mergeCell ref="F69:G69"/>
    <mergeCell ref="D70:E70"/>
    <mergeCell ref="F70:G70"/>
    <mergeCell ref="D71:E71"/>
    <mergeCell ref="F71:G71"/>
    <mergeCell ref="D66:E66"/>
    <mergeCell ref="F66:G66"/>
    <mergeCell ref="D67:E67"/>
    <mergeCell ref="F67:G67"/>
    <mergeCell ref="D68:E68"/>
    <mergeCell ref="F68:G68"/>
    <mergeCell ref="D75:E75"/>
    <mergeCell ref="F75:G75"/>
    <mergeCell ref="D76:E76"/>
    <mergeCell ref="F76:G76"/>
    <mergeCell ref="D77:E77"/>
    <mergeCell ref="F77:G77"/>
    <mergeCell ref="D72:E72"/>
    <mergeCell ref="F72:G72"/>
    <mergeCell ref="D73:E73"/>
    <mergeCell ref="F73:G73"/>
    <mergeCell ref="D74:E74"/>
    <mergeCell ref="F74:G74"/>
    <mergeCell ref="D81:E81"/>
    <mergeCell ref="F81:G81"/>
    <mergeCell ref="D82:E82"/>
    <mergeCell ref="F82:G82"/>
    <mergeCell ref="D83:E83"/>
    <mergeCell ref="F83:G83"/>
    <mergeCell ref="D78:E78"/>
    <mergeCell ref="F78:G78"/>
    <mergeCell ref="D79:E79"/>
    <mergeCell ref="F79:G79"/>
    <mergeCell ref="D80:E80"/>
    <mergeCell ref="F80:G80"/>
    <mergeCell ref="D87:E87"/>
    <mergeCell ref="F87:G87"/>
    <mergeCell ref="D88:E88"/>
    <mergeCell ref="F88:G88"/>
    <mergeCell ref="D89:E89"/>
    <mergeCell ref="F89:G89"/>
    <mergeCell ref="D84:E84"/>
    <mergeCell ref="F84:G84"/>
    <mergeCell ref="D85:E85"/>
    <mergeCell ref="F85:G85"/>
    <mergeCell ref="D86:E86"/>
    <mergeCell ref="F86:G86"/>
    <mergeCell ref="D93:E93"/>
    <mergeCell ref="F93:G93"/>
    <mergeCell ref="D94:E94"/>
    <mergeCell ref="F94:G94"/>
    <mergeCell ref="D95:E95"/>
    <mergeCell ref="F95:G95"/>
    <mergeCell ref="D90:E90"/>
    <mergeCell ref="F90:G90"/>
    <mergeCell ref="D91:E91"/>
    <mergeCell ref="F91:G91"/>
    <mergeCell ref="D92:E92"/>
    <mergeCell ref="F92:G92"/>
    <mergeCell ref="D99:E99"/>
    <mergeCell ref="F99:G99"/>
    <mergeCell ref="D100:E100"/>
    <mergeCell ref="F100:G100"/>
    <mergeCell ref="D101:E101"/>
    <mergeCell ref="F101:G101"/>
    <mergeCell ref="D96:E96"/>
    <mergeCell ref="F96:G96"/>
    <mergeCell ref="D97:E97"/>
    <mergeCell ref="F97:G97"/>
    <mergeCell ref="D98:E98"/>
    <mergeCell ref="F98:G98"/>
    <mergeCell ref="D105:E105"/>
    <mergeCell ref="F105:G105"/>
    <mergeCell ref="D106:E106"/>
    <mergeCell ref="F106:G106"/>
    <mergeCell ref="D107:E107"/>
    <mergeCell ref="F107:G107"/>
    <mergeCell ref="D102:E102"/>
    <mergeCell ref="F102:G102"/>
    <mergeCell ref="D103:E103"/>
    <mergeCell ref="F103:G103"/>
    <mergeCell ref="D104:E104"/>
    <mergeCell ref="F104:G104"/>
    <mergeCell ref="D111:E111"/>
    <mergeCell ref="F111:G111"/>
    <mergeCell ref="D112:E112"/>
    <mergeCell ref="F112:G112"/>
    <mergeCell ref="D113:E113"/>
    <mergeCell ref="F113:G113"/>
    <mergeCell ref="D108:E108"/>
    <mergeCell ref="F108:G108"/>
    <mergeCell ref="D109:E109"/>
    <mergeCell ref="F109:G109"/>
    <mergeCell ref="D110:E110"/>
    <mergeCell ref="F110:G110"/>
    <mergeCell ref="D117:E117"/>
    <mergeCell ref="F117:G117"/>
    <mergeCell ref="D118:E118"/>
    <mergeCell ref="F118:G118"/>
    <mergeCell ref="D119:E119"/>
    <mergeCell ref="F119:G119"/>
    <mergeCell ref="D114:E114"/>
    <mergeCell ref="F114:G114"/>
    <mergeCell ref="D115:E115"/>
    <mergeCell ref="F115:G115"/>
    <mergeCell ref="D116:E116"/>
    <mergeCell ref="F116:G116"/>
    <mergeCell ref="D123:E123"/>
    <mergeCell ref="F123:G123"/>
    <mergeCell ref="D124:E124"/>
    <mergeCell ref="F124:G124"/>
    <mergeCell ref="D125:E125"/>
    <mergeCell ref="F125:G125"/>
    <mergeCell ref="D120:E120"/>
    <mergeCell ref="F120:G120"/>
    <mergeCell ref="D121:E121"/>
    <mergeCell ref="F121:G121"/>
    <mergeCell ref="D122:E122"/>
    <mergeCell ref="F122:G122"/>
    <mergeCell ref="D129:E129"/>
    <mergeCell ref="F129:G129"/>
    <mergeCell ref="D130:E130"/>
    <mergeCell ref="F130:G130"/>
    <mergeCell ref="D131:E131"/>
    <mergeCell ref="F131:G131"/>
    <mergeCell ref="D126:E126"/>
    <mergeCell ref="F126:G126"/>
    <mergeCell ref="D127:E127"/>
    <mergeCell ref="F127:G127"/>
    <mergeCell ref="D128:E128"/>
    <mergeCell ref="F128:G128"/>
    <mergeCell ref="D135:E135"/>
    <mergeCell ref="F135:G135"/>
    <mergeCell ref="D136:E136"/>
    <mergeCell ref="F136:G136"/>
    <mergeCell ref="D137:E137"/>
    <mergeCell ref="F137:G137"/>
    <mergeCell ref="D132:E132"/>
    <mergeCell ref="F132:G132"/>
    <mergeCell ref="D133:E133"/>
    <mergeCell ref="F133:G133"/>
    <mergeCell ref="D134:E134"/>
    <mergeCell ref="F134:G134"/>
    <mergeCell ref="D141:E141"/>
    <mergeCell ref="F141:G141"/>
    <mergeCell ref="D142:E142"/>
    <mergeCell ref="F142:G142"/>
    <mergeCell ref="D143:E143"/>
    <mergeCell ref="F143:G143"/>
    <mergeCell ref="D138:E138"/>
    <mergeCell ref="F138:G138"/>
    <mergeCell ref="D139:E139"/>
    <mergeCell ref="F139:G139"/>
    <mergeCell ref="D140:E140"/>
    <mergeCell ref="F140:G140"/>
    <mergeCell ref="D147:E147"/>
    <mergeCell ref="F147:G147"/>
    <mergeCell ref="D148:E148"/>
    <mergeCell ref="F148:G148"/>
    <mergeCell ref="D149:E149"/>
    <mergeCell ref="F149:G149"/>
    <mergeCell ref="D144:E144"/>
    <mergeCell ref="F144:G144"/>
    <mergeCell ref="D145:E145"/>
    <mergeCell ref="F145:G145"/>
    <mergeCell ref="D146:E146"/>
    <mergeCell ref="F146:G146"/>
    <mergeCell ref="D153:E153"/>
    <mergeCell ref="F153:G153"/>
    <mergeCell ref="D154:E154"/>
    <mergeCell ref="F154:G154"/>
    <mergeCell ref="D155:E155"/>
    <mergeCell ref="F155:G155"/>
    <mergeCell ref="D150:E150"/>
    <mergeCell ref="F150:G150"/>
    <mergeCell ref="D151:E151"/>
    <mergeCell ref="F151:G151"/>
    <mergeCell ref="D152:E152"/>
    <mergeCell ref="F152:G152"/>
    <mergeCell ref="D159:E159"/>
    <mergeCell ref="F159:G159"/>
    <mergeCell ref="D160:E160"/>
    <mergeCell ref="F160:G160"/>
    <mergeCell ref="D161:E161"/>
    <mergeCell ref="F161:G161"/>
    <mergeCell ref="D156:E156"/>
    <mergeCell ref="F156:G156"/>
    <mergeCell ref="D157:E157"/>
    <mergeCell ref="F157:G157"/>
    <mergeCell ref="D158:E158"/>
    <mergeCell ref="F158:G158"/>
    <mergeCell ref="D168:E168"/>
    <mergeCell ref="F168:G168"/>
    <mergeCell ref="D165:E165"/>
    <mergeCell ref="F165:G165"/>
    <mergeCell ref="D166:E166"/>
    <mergeCell ref="F166:G166"/>
    <mergeCell ref="D167:E167"/>
    <mergeCell ref="F167:G167"/>
    <mergeCell ref="D162:E162"/>
    <mergeCell ref="F162:G162"/>
    <mergeCell ref="D163:E163"/>
    <mergeCell ref="F163:G163"/>
    <mergeCell ref="D164:E164"/>
    <mergeCell ref="F164:G164"/>
    <mergeCell ref="D177:E177"/>
    <mergeCell ref="F177:G177"/>
    <mergeCell ref="D178:E178"/>
    <mergeCell ref="F178:G178"/>
    <mergeCell ref="D179:E179"/>
    <mergeCell ref="F179:G179"/>
    <mergeCell ref="D172:E172"/>
    <mergeCell ref="F172:G172"/>
    <mergeCell ref="D173:E173"/>
    <mergeCell ref="F173:G173"/>
    <mergeCell ref="D174:E174"/>
    <mergeCell ref="F174:G174"/>
    <mergeCell ref="D175:E175"/>
    <mergeCell ref="F175:G175"/>
    <mergeCell ref="D176:E176"/>
    <mergeCell ref="F176:G176"/>
  </mergeCells>
  <phoneticPr fontId="6"/>
  <printOptions horizontalCentered="1"/>
  <pageMargins left="0" right="0" top="0.59055118110236227" bottom="0.19685039370078741" header="0" footer="0"/>
  <pageSetup paperSize="9" scale="98" orientation="portrait" r:id="rId1"/>
  <headerFooter>
    <oddFooter>&amp;C&amp;P/&amp;N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FF"/>
  </sheetPr>
  <dimension ref="A1:L27"/>
  <sheetViews>
    <sheetView view="pageLayout" zoomScaleNormal="100" workbookViewId="0">
      <selection sqref="A1:B1"/>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17.625" style="35" customWidth="1"/>
    <col min="7" max="7" width="5.125" style="35" customWidth="1"/>
    <col min="8" max="16384" width="8.875" style="35"/>
  </cols>
  <sheetData>
    <row r="1" spans="1:12" ht="21.6" customHeight="1" thickBot="1">
      <c r="A1" s="400" t="s">
        <v>343</v>
      </c>
      <c r="B1" s="401"/>
      <c r="D1" s="34"/>
      <c r="E1" s="34"/>
      <c r="F1" s="34"/>
      <c r="G1" s="36" t="s">
        <v>351</v>
      </c>
    </row>
    <row r="2" spans="1:12" ht="20.25" customHeight="1">
      <c r="A2" s="413" t="s">
        <v>353</v>
      </c>
      <c r="B2" s="413"/>
      <c r="C2" s="413"/>
      <c r="D2" s="413"/>
      <c r="E2" s="413"/>
      <c r="F2" s="413"/>
      <c r="G2" s="413"/>
    </row>
    <row r="3" spans="1:12" ht="34.5" customHeight="1">
      <c r="A3" s="37"/>
      <c r="B3" s="34"/>
      <c r="C3" s="34"/>
      <c r="D3" s="38" t="s">
        <v>88</v>
      </c>
      <c r="E3" s="402">
        <f>入力画面!C3</f>
        <v>0</v>
      </c>
      <c r="F3" s="402"/>
      <c r="G3" s="39"/>
      <c r="H3" s="40"/>
      <c r="I3" s="40"/>
    </row>
    <row r="4" spans="1:12" ht="24.6" customHeight="1">
      <c r="D4" s="38" t="s">
        <v>89</v>
      </c>
      <c r="E4" s="403">
        <f>入力画面!C8</f>
        <v>0</v>
      </c>
      <c r="F4" s="403"/>
      <c r="H4" s="41"/>
      <c r="I4" s="41"/>
      <c r="J4" s="41"/>
      <c r="K4" s="41"/>
      <c r="L4" s="41"/>
    </row>
    <row r="5" spans="1:12" ht="5.85" customHeight="1">
      <c r="D5" s="38"/>
      <c r="H5" s="41"/>
      <c r="I5" s="41"/>
      <c r="J5" s="41"/>
      <c r="K5" s="41"/>
      <c r="L5" s="41"/>
    </row>
    <row r="6" spans="1:12" ht="18" customHeight="1">
      <c r="A6" s="42" t="s">
        <v>112</v>
      </c>
      <c r="B6" s="43" t="s">
        <v>91</v>
      </c>
      <c r="C6" s="44" t="s">
        <v>92</v>
      </c>
      <c r="D6" s="404" t="s">
        <v>93</v>
      </c>
      <c r="E6" s="405"/>
      <c r="F6" s="404" t="s">
        <v>94</v>
      </c>
      <c r="G6" s="406"/>
    </row>
    <row r="7" spans="1:12" ht="18" customHeight="1">
      <c r="A7" s="42" t="s">
        <v>173</v>
      </c>
      <c r="B7" s="43" t="s">
        <v>113</v>
      </c>
      <c r="C7" s="57" t="s">
        <v>114</v>
      </c>
      <c r="D7" s="407" t="s">
        <v>97</v>
      </c>
      <c r="E7" s="408"/>
      <c r="F7" s="407"/>
      <c r="G7" s="409"/>
    </row>
    <row r="8" spans="1:12" ht="26.25" customHeight="1">
      <c r="A8" s="45"/>
      <c r="B8" s="46"/>
      <c r="C8" s="47" t="s">
        <v>96</v>
      </c>
      <c r="D8" s="410" t="s">
        <v>97</v>
      </c>
      <c r="E8" s="411"/>
      <c r="F8" s="410"/>
      <c r="G8" s="412"/>
    </row>
    <row r="9" spans="1:12" ht="26.25" customHeight="1">
      <c r="A9" s="48"/>
      <c r="B9" s="49"/>
      <c r="C9" s="50" t="s">
        <v>96</v>
      </c>
      <c r="D9" s="391" t="s">
        <v>97</v>
      </c>
      <c r="E9" s="392"/>
      <c r="F9" s="391"/>
      <c r="G9" s="393"/>
    </row>
    <row r="10" spans="1:12" ht="26.25" customHeight="1">
      <c r="A10" s="48"/>
      <c r="B10" s="49"/>
      <c r="C10" s="50" t="s">
        <v>96</v>
      </c>
      <c r="D10" s="391" t="s">
        <v>97</v>
      </c>
      <c r="E10" s="392"/>
      <c r="F10" s="391"/>
      <c r="G10" s="393"/>
    </row>
    <row r="11" spans="1:12" ht="26.25" customHeight="1">
      <c r="A11" s="48"/>
      <c r="B11" s="49"/>
      <c r="C11" s="50" t="s">
        <v>96</v>
      </c>
      <c r="D11" s="391" t="s">
        <v>97</v>
      </c>
      <c r="E11" s="392"/>
      <c r="F11" s="391"/>
      <c r="G11" s="393"/>
    </row>
    <row r="12" spans="1:12" ht="26.25" customHeight="1">
      <c r="A12" s="48"/>
      <c r="B12" s="49"/>
      <c r="C12" s="50" t="s">
        <v>96</v>
      </c>
      <c r="D12" s="391" t="s">
        <v>97</v>
      </c>
      <c r="E12" s="392"/>
      <c r="F12" s="391"/>
      <c r="G12" s="393"/>
    </row>
    <row r="13" spans="1:12" ht="26.25" customHeight="1">
      <c r="A13" s="48"/>
      <c r="B13" s="49"/>
      <c r="C13" s="50" t="s">
        <v>96</v>
      </c>
      <c r="D13" s="391" t="s">
        <v>97</v>
      </c>
      <c r="E13" s="392"/>
      <c r="F13" s="391"/>
      <c r="G13" s="393"/>
    </row>
    <row r="14" spans="1:12" ht="26.25" customHeight="1">
      <c r="A14" s="48"/>
      <c r="B14" s="49"/>
      <c r="C14" s="50" t="s">
        <v>96</v>
      </c>
      <c r="D14" s="391" t="s">
        <v>97</v>
      </c>
      <c r="E14" s="392"/>
      <c r="F14" s="391"/>
      <c r="G14" s="393"/>
    </row>
    <row r="15" spans="1:12" ht="26.25" customHeight="1">
      <c r="A15" s="48"/>
      <c r="B15" s="49"/>
      <c r="C15" s="50" t="s">
        <v>96</v>
      </c>
      <c r="D15" s="391" t="s">
        <v>97</v>
      </c>
      <c r="E15" s="392"/>
      <c r="F15" s="391"/>
      <c r="G15" s="393"/>
    </row>
    <row r="16" spans="1:12" ht="26.25" customHeight="1">
      <c r="A16" s="48"/>
      <c r="B16" s="49"/>
      <c r="C16" s="50" t="s">
        <v>96</v>
      </c>
      <c r="D16" s="391" t="s">
        <v>97</v>
      </c>
      <c r="E16" s="392"/>
      <c r="F16" s="391"/>
      <c r="G16" s="393"/>
    </row>
    <row r="17" spans="1:7" ht="26.25" customHeight="1">
      <c r="A17" s="51"/>
      <c r="B17" s="52"/>
      <c r="C17" s="53" t="s">
        <v>96</v>
      </c>
      <c r="D17" s="394" t="s">
        <v>97</v>
      </c>
      <c r="E17" s="395"/>
      <c r="F17" s="394"/>
      <c r="G17" s="396"/>
    </row>
    <row r="19" spans="1:7">
      <c r="A19" s="58" t="s">
        <v>115</v>
      </c>
      <c r="B19" s="35" t="s">
        <v>174</v>
      </c>
    </row>
    <row r="20" spans="1:7">
      <c r="B20" s="35" t="s">
        <v>116</v>
      </c>
    </row>
    <row r="21" spans="1:7">
      <c r="B21" s="35" t="s">
        <v>117</v>
      </c>
    </row>
    <row r="24" spans="1:7">
      <c r="A24" s="58" t="s">
        <v>115</v>
      </c>
      <c r="B24" s="35" t="s">
        <v>118</v>
      </c>
    </row>
    <row r="25" spans="1:7">
      <c r="B25" s="35" t="s">
        <v>119</v>
      </c>
    </row>
    <row r="26" spans="1:7">
      <c r="B26" s="35" t="s">
        <v>120</v>
      </c>
    </row>
    <row r="27" spans="1:7">
      <c r="B27" s="35" t="s">
        <v>121</v>
      </c>
    </row>
  </sheetData>
  <mergeCells count="28">
    <mergeCell ref="A1:B1"/>
    <mergeCell ref="A2:G2"/>
    <mergeCell ref="E3:F3"/>
    <mergeCell ref="E4:F4"/>
    <mergeCell ref="D6:E6"/>
    <mergeCell ref="F6:G6"/>
    <mergeCell ref="D7:E7"/>
    <mergeCell ref="F7:G7"/>
    <mergeCell ref="D8:E8"/>
    <mergeCell ref="F8:G8"/>
    <mergeCell ref="D9:E9"/>
    <mergeCell ref="F9:G9"/>
    <mergeCell ref="D10:E10"/>
    <mergeCell ref="F10:G10"/>
    <mergeCell ref="D11:E11"/>
    <mergeCell ref="F11:G11"/>
    <mergeCell ref="D12:E12"/>
    <mergeCell ref="F12:G12"/>
    <mergeCell ref="D16:E16"/>
    <mergeCell ref="F16:G16"/>
    <mergeCell ref="D17:E17"/>
    <mergeCell ref="F17:G17"/>
    <mergeCell ref="D13:E13"/>
    <mergeCell ref="F13:G13"/>
    <mergeCell ref="D14:E14"/>
    <mergeCell ref="F14:G14"/>
    <mergeCell ref="D15:E15"/>
    <mergeCell ref="F15:G15"/>
  </mergeCells>
  <phoneticPr fontId="6"/>
  <printOptions horizontalCentered="1"/>
  <pageMargins left="0" right="0" top="0.59055118110236227" bottom="0.19685039370078741" header="0" footer="0"/>
  <pageSetup paperSize="9" scale="98" orientation="portrait" r:id="rId1"/>
  <headerFooter>
    <oddFooter>&amp;C20</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88"/>
  <sheetViews>
    <sheetView zoomScaleNormal="100" workbookViewId="0">
      <selection activeCell="E3" sqref="E3:G4"/>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5.5" style="35" bestFit="1" customWidth="1"/>
    <col min="7" max="7" width="17.625" style="35" customWidth="1"/>
    <col min="8" max="8" width="5.125" style="35" customWidth="1"/>
    <col min="9" max="16384" width="8.875" style="35"/>
  </cols>
  <sheetData>
    <row r="1" spans="1:13" ht="21" customHeight="1">
      <c r="B1" s="34"/>
      <c r="D1" s="34"/>
      <c r="E1" s="414" t="s">
        <v>318</v>
      </c>
      <c r="F1" s="414"/>
      <c r="G1" s="414"/>
      <c r="H1" s="414"/>
    </row>
    <row r="2" spans="1:13" ht="20.25" customHeight="1">
      <c r="B2" s="34" t="s">
        <v>315</v>
      </c>
      <c r="D2" s="34"/>
      <c r="E2" s="34"/>
      <c r="F2" s="34"/>
      <c r="G2" s="37"/>
      <c r="H2" s="36"/>
    </row>
    <row r="3" spans="1:13" ht="34.5" customHeight="1">
      <c r="A3" s="37"/>
      <c r="B3" s="34"/>
      <c r="C3" s="34"/>
      <c r="D3" s="38" t="s">
        <v>88</v>
      </c>
      <c r="E3" s="402">
        <f>入力画面!C3</f>
        <v>0</v>
      </c>
      <c r="F3" s="402"/>
      <c r="G3" s="402"/>
      <c r="H3" s="39"/>
      <c r="I3" s="40"/>
      <c r="J3" s="40"/>
    </row>
    <row r="4" spans="1:13" ht="24.6" customHeight="1">
      <c r="D4" s="38" t="s">
        <v>89</v>
      </c>
      <c r="E4" s="403">
        <f>入力画面!C8</f>
        <v>0</v>
      </c>
      <c r="F4" s="403"/>
      <c r="G4" s="403"/>
      <c r="I4" s="41"/>
      <c r="J4" s="41"/>
      <c r="K4" s="41"/>
      <c r="L4" s="41"/>
      <c r="M4" s="41"/>
    </row>
    <row r="5" spans="1:13" ht="14.25">
      <c r="D5" s="38"/>
      <c r="I5" s="41"/>
      <c r="J5" s="41"/>
      <c r="K5" s="41"/>
      <c r="L5" s="41"/>
      <c r="M5" s="41"/>
    </row>
    <row r="6" spans="1:13" ht="22.5" customHeight="1">
      <c r="A6" s="42" t="s">
        <v>90</v>
      </c>
      <c r="B6" s="43" t="s">
        <v>91</v>
      </c>
      <c r="C6" s="44" t="s">
        <v>92</v>
      </c>
      <c r="D6" s="404" t="s">
        <v>93</v>
      </c>
      <c r="E6" s="405"/>
      <c r="F6" s="64" t="s">
        <v>4</v>
      </c>
      <c r="G6" s="404" t="s">
        <v>94</v>
      </c>
      <c r="H6" s="406"/>
    </row>
    <row r="7" spans="1:13" ht="22.5" customHeight="1">
      <c r="A7" s="45" t="s">
        <v>95</v>
      </c>
      <c r="B7" s="46">
        <f>入力画面!C8</f>
        <v>0</v>
      </c>
      <c r="C7" s="47" t="s">
        <v>96</v>
      </c>
      <c r="D7" s="397" t="s">
        <v>97</v>
      </c>
      <c r="E7" s="398"/>
      <c r="F7" s="65"/>
      <c r="G7" s="397"/>
      <c r="H7" s="399"/>
    </row>
    <row r="8" spans="1:13" ht="22.5" customHeight="1">
      <c r="A8" s="48" t="s">
        <v>98</v>
      </c>
      <c r="B8" s="49">
        <f>入力画面!C12</f>
        <v>0</v>
      </c>
      <c r="C8" s="50" t="s">
        <v>96</v>
      </c>
      <c r="D8" s="391" t="s">
        <v>97</v>
      </c>
      <c r="E8" s="392"/>
      <c r="F8" s="66"/>
      <c r="G8" s="391"/>
      <c r="H8" s="393"/>
    </row>
    <row r="9" spans="1:13" ht="22.5" customHeight="1">
      <c r="A9" s="48">
        <v>1</v>
      </c>
      <c r="B9" s="49" t="str">
        <f t="shared" ref="B9:B33" si="0">IFERROR(VLOOKUP(VLOOKUP(A9,haru,4,0),buin,2,0),"")</f>
        <v/>
      </c>
      <c r="C9" s="50" t="s">
        <v>96</v>
      </c>
      <c r="D9" s="391" t="s">
        <v>97</v>
      </c>
      <c r="E9" s="392"/>
      <c r="F9" s="66" t="str">
        <f t="shared" ref="F9:F33" si="1">IFERROR(VLOOKUP(VLOOKUP(A9,haru,4,0),buin,3,0),"")</f>
        <v/>
      </c>
      <c r="G9" s="391"/>
      <c r="H9" s="393"/>
    </row>
    <row r="10" spans="1:13" ht="22.5" customHeight="1">
      <c r="A10" s="48">
        <v>2</v>
      </c>
      <c r="B10" s="49" t="str">
        <f t="shared" si="0"/>
        <v/>
      </c>
      <c r="C10" s="50" t="s">
        <v>99</v>
      </c>
      <c r="D10" s="391" t="s">
        <v>97</v>
      </c>
      <c r="E10" s="392"/>
      <c r="F10" s="66" t="str">
        <f t="shared" si="1"/>
        <v/>
      </c>
      <c r="G10" s="391"/>
      <c r="H10" s="393"/>
    </row>
    <row r="11" spans="1:13" ht="22.5" customHeight="1">
      <c r="A11" s="48">
        <v>3</v>
      </c>
      <c r="B11" s="49" t="str">
        <f t="shared" si="0"/>
        <v/>
      </c>
      <c r="C11" s="50" t="s">
        <v>96</v>
      </c>
      <c r="D11" s="391" t="s">
        <v>97</v>
      </c>
      <c r="E11" s="392"/>
      <c r="F11" s="66" t="str">
        <f t="shared" si="1"/>
        <v/>
      </c>
      <c r="G11" s="391"/>
      <c r="H11" s="393"/>
    </row>
    <row r="12" spans="1:13" ht="22.5" customHeight="1">
      <c r="A12" s="48">
        <v>4</v>
      </c>
      <c r="B12" s="49" t="str">
        <f t="shared" si="0"/>
        <v/>
      </c>
      <c r="C12" s="50" t="s">
        <v>96</v>
      </c>
      <c r="D12" s="391" t="s">
        <v>97</v>
      </c>
      <c r="E12" s="392"/>
      <c r="F12" s="66" t="str">
        <f t="shared" si="1"/>
        <v/>
      </c>
      <c r="G12" s="391"/>
      <c r="H12" s="393"/>
    </row>
    <row r="13" spans="1:13" ht="22.5" customHeight="1">
      <c r="A13" s="48">
        <v>5</v>
      </c>
      <c r="B13" s="49" t="str">
        <f t="shared" si="0"/>
        <v/>
      </c>
      <c r="C13" s="50" t="s">
        <v>96</v>
      </c>
      <c r="D13" s="391" t="s">
        <v>97</v>
      </c>
      <c r="E13" s="392"/>
      <c r="F13" s="66" t="str">
        <f t="shared" si="1"/>
        <v/>
      </c>
      <c r="G13" s="391"/>
      <c r="H13" s="393"/>
    </row>
    <row r="14" spans="1:13" ht="22.5" customHeight="1">
      <c r="A14" s="48">
        <v>6</v>
      </c>
      <c r="B14" s="49" t="str">
        <f t="shared" si="0"/>
        <v/>
      </c>
      <c r="C14" s="50" t="s">
        <v>99</v>
      </c>
      <c r="D14" s="391" t="s">
        <v>97</v>
      </c>
      <c r="E14" s="392"/>
      <c r="F14" s="66" t="str">
        <f t="shared" si="1"/>
        <v/>
      </c>
      <c r="G14" s="391"/>
      <c r="H14" s="393"/>
    </row>
    <row r="15" spans="1:13" ht="22.5" customHeight="1">
      <c r="A15" s="48">
        <v>7</v>
      </c>
      <c r="B15" s="49" t="str">
        <f t="shared" si="0"/>
        <v/>
      </c>
      <c r="C15" s="50" t="s">
        <v>99</v>
      </c>
      <c r="D15" s="391" t="s">
        <v>97</v>
      </c>
      <c r="E15" s="392"/>
      <c r="F15" s="66" t="str">
        <f t="shared" si="1"/>
        <v/>
      </c>
      <c r="G15" s="391"/>
      <c r="H15" s="393"/>
    </row>
    <row r="16" spans="1:13" ht="22.5" customHeight="1">
      <c r="A16" s="48">
        <v>8</v>
      </c>
      <c r="B16" s="49" t="str">
        <f t="shared" si="0"/>
        <v/>
      </c>
      <c r="C16" s="50" t="s">
        <v>96</v>
      </c>
      <c r="D16" s="391" t="s">
        <v>97</v>
      </c>
      <c r="E16" s="392"/>
      <c r="F16" s="66" t="str">
        <f t="shared" si="1"/>
        <v/>
      </c>
      <c r="G16" s="391"/>
      <c r="H16" s="393"/>
    </row>
    <row r="17" spans="1:8" ht="22.5" customHeight="1">
      <c r="A17" s="48">
        <v>9</v>
      </c>
      <c r="B17" s="49" t="str">
        <f t="shared" si="0"/>
        <v/>
      </c>
      <c r="C17" s="50" t="s">
        <v>96</v>
      </c>
      <c r="D17" s="391" t="s">
        <v>97</v>
      </c>
      <c r="E17" s="392"/>
      <c r="F17" s="66" t="str">
        <f t="shared" si="1"/>
        <v/>
      </c>
      <c r="G17" s="391"/>
      <c r="H17" s="393"/>
    </row>
    <row r="18" spans="1:8" ht="22.5" customHeight="1">
      <c r="A18" s="48">
        <v>10</v>
      </c>
      <c r="B18" s="49" t="str">
        <f t="shared" si="0"/>
        <v/>
      </c>
      <c r="C18" s="50" t="s">
        <v>96</v>
      </c>
      <c r="D18" s="391" t="s">
        <v>97</v>
      </c>
      <c r="E18" s="392"/>
      <c r="F18" s="66" t="str">
        <f t="shared" si="1"/>
        <v/>
      </c>
      <c r="G18" s="391"/>
      <c r="H18" s="393"/>
    </row>
    <row r="19" spans="1:8" ht="22.5" customHeight="1">
      <c r="A19" s="48">
        <v>11</v>
      </c>
      <c r="B19" s="49" t="str">
        <f t="shared" si="0"/>
        <v/>
      </c>
      <c r="C19" s="50" t="s">
        <v>96</v>
      </c>
      <c r="D19" s="391" t="s">
        <v>97</v>
      </c>
      <c r="E19" s="392"/>
      <c r="F19" s="66" t="str">
        <f t="shared" si="1"/>
        <v/>
      </c>
      <c r="G19" s="391"/>
      <c r="H19" s="393"/>
    </row>
    <row r="20" spans="1:8" ht="22.5" customHeight="1">
      <c r="A20" s="48">
        <v>12</v>
      </c>
      <c r="B20" s="49" t="str">
        <f t="shared" si="0"/>
        <v/>
      </c>
      <c r="C20" s="50" t="s">
        <v>99</v>
      </c>
      <c r="D20" s="391" t="s">
        <v>97</v>
      </c>
      <c r="E20" s="392"/>
      <c r="F20" s="66" t="str">
        <f t="shared" si="1"/>
        <v/>
      </c>
      <c r="G20" s="391"/>
      <c r="H20" s="393"/>
    </row>
    <row r="21" spans="1:8" ht="22.5" customHeight="1">
      <c r="A21" s="48">
        <v>13</v>
      </c>
      <c r="B21" s="49" t="str">
        <f t="shared" si="0"/>
        <v/>
      </c>
      <c r="C21" s="50" t="s">
        <v>96</v>
      </c>
      <c r="D21" s="391" t="s">
        <v>97</v>
      </c>
      <c r="E21" s="392"/>
      <c r="F21" s="66" t="str">
        <f t="shared" si="1"/>
        <v/>
      </c>
      <c r="G21" s="391"/>
      <c r="H21" s="393"/>
    </row>
    <row r="22" spans="1:8" ht="22.5" customHeight="1">
      <c r="A22" s="48">
        <v>14</v>
      </c>
      <c r="B22" s="49" t="str">
        <f t="shared" si="0"/>
        <v/>
      </c>
      <c r="C22" s="50" t="s">
        <v>96</v>
      </c>
      <c r="D22" s="391" t="s">
        <v>97</v>
      </c>
      <c r="E22" s="392"/>
      <c r="F22" s="66" t="str">
        <f t="shared" si="1"/>
        <v/>
      </c>
      <c r="G22" s="391"/>
      <c r="H22" s="393"/>
    </row>
    <row r="23" spans="1:8" ht="22.5" customHeight="1">
      <c r="A23" s="48">
        <v>15</v>
      </c>
      <c r="B23" s="49" t="str">
        <f t="shared" si="0"/>
        <v/>
      </c>
      <c r="C23" s="50" t="s">
        <v>96</v>
      </c>
      <c r="D23" s="391" t="s">
        <v>97</v>
      </c>
      <c r="E23" s="392"/>
      <c r="F23" s="66" t="str">
        <f t="shared" si="1"/>
        <v/>
      </c>
      <c r="G23" s="391"/>
      <c r="H23" s="393"/>
    </row>
    <row r="24" spans="1:8" ht="22.5" customHeight="1">
      <c r="A24" s="48">
        <v>16</v>
      </c>
      <c r="B24" s="49" t="str">
        <f t="shared" si="0"/>
        <v/>
      </c>
      <c r="C24" s="50" t="s">
        <v>96</v>
      </c>
      <c r="D24" s="391" t="s">
        <v>97</v>
      </c>
      <c r="E24" s="392"/>
      <c r="F24" s="66" t="str">
        <f t="shared" si="1"/>
        <v/>
      </c>
      <c r="G24" s="391"/>
      <c r="H24" s="393"/>
    </row>
    <row r="25" spans="1:8" ht="22.5" customHeight="1">
      <c r="A25" s="48">
        <v>17</v>
      </c>
      <c r="B25" s="49" t="str">
        <f t="shared" si="0"/>
        <v/>
      </c>
      <c r="C25" s="50" t="s">
        <v>99</v>
      </c>
      <c r="D25" s="391" t="s">
        <v>97</v>
      </c>
      <c r="E25" s="392"/>
      <c r="F25" s="66" t="str">
        <f t="shared" si="1"/>
        <v/>
      </c>
      <c r="G25" s="391"/>
      <c r="H25" s="393"/>
    </row>
    <row r="26" spans="1:8" ht="22.5" customHeight="1">
      <c r="A26" s="48">
        <v>18</v>
      </c>
      <c r="B26" s="49" t="str">
        <f t="shared" si="0"/>
        <v/>
      </c>
      <c r="C26" s="50" t="s">
        <v>99</v>
      </c>
      <c r="D26" s="391" t="s">
        <v>97</v>
      </c>
      <c r="E26" s="392"/>
      <c r="F26" s="66" t="str">
        <f t="shared" si="1"/>
        <v/>
      </c>
      <c r="G26" s="391"/>
      <c r="H26" s="393"/>
    </row>
    <row r="27" spans="1:8" ht="22.5" customHeight="1">
      <c r="A27" s="48">
        <v>19</v>
      </c>
      <c r="B27" s="49" t="str">
        <f t="shared" si="0"/>
        <v/>
      </c>
      <c r="C27" s="50" t="s">
        <v>96</v>
      </c>
      <c r="D27" s="391" t="s">
        <v>97</v>
      </c>
      <c r="E27" s="392"/>
      <c r="F27" s="66" t="str">
        <f t="shared" si="1"/>
        <v/>
      </c>
      <c r="G27" s="391"/>
      <c r="H27" s="393"/>
    </row>
    <row r="28" spans="1:8" ht="22.5" customHeight="1">
      <c r="A28" s="48">
        <v>20</v>
      </c>
      <c r="B28" s="49" t="str">
        <f t="shared" si="0"/>
        <v/>
      </c>
      <c r="C28" s="50" t="s">
        <v>99</v>
      </c>
      <c r="D28" s="391" t="s">
        <v>97</v>
      </c>
      <c r="E28" s="392"/>
      <c r="F28" s="66" t="str">
        <f t="shared" si="1"/>
        <v/>
      </c>
      <c r="G28" s="391"/>
      <c r="H28" s="393"/>
    </row>
    <row r="29" spans="1:8" ht="22.5" customHeight="1">
      <c r="A29" s="68">
        <v>21</v>
      </c>
      <c r="B29" s="49" t="str">
        <f t="shared" si="0"/>
        <v/>
      </c>
      <c r="C29" s="50" t="s">
        <v>96</v>
      </c>
      <c r="D29" s="391" t="s">
        <v>97</v>
      </c>
      <c r="E29" s="392"/>
      <c r="F29" s="66" t="str">
        <f t="shared" si="1"/>
        <v/>
      </c>
      <c r="G29" s="391"/>
      <c r="H29" s="393"/>
    </row>
    <row r="30" spans="1:8" ht="22.5" customHeight="1">
      <c r="A30" s="68">
        <v>22</v>
      </c>
      <c r="B30" s="49" t="str">
        <f t="shared" si="0"/>
        <v/>
      </c>
      <c r="C30" s="50" t="s">
        <v>96</v>
      </c>
      <c r="D30" s="391" t="s">
        <v>97</v>
      </c>
      <c r="E30" s="392"/>
      <c r="F30" s="66" t="str">
        <f t="shared" si="1"/>
        <v/>
      </c>
      <c r="G30" s="391"/>
      <c r="H30" s="393"/>
    </row>
    <row r="31" spans="1:8" ht="22.5" customHeight="1">
      <c r="A31" s="68">
        <v>23</v>
      </c>
      <c r="B31" s="49" t="str">
        <f t="shared" si="0"/>
        <v/>
      </c>
      <c r="C31" s="50" t="s">
        <v>99</v>
      </c>
      <c r="D31" s="391" t="s">
        <v>97</v>
      </c>
      <c r="E31" s="392"/>
      <c r="F31" s="66" t="str">
        <f t="shared" si="1"/>
        <v/>
      </c>
      <c r="G31" s="391"/>
      <c r="H31" s="393"/>
    </row>
    <row r="32" spans="1:8" ht="22.5" customHeight="1">
      <c r="A32" s="68">
        <v>24</v>
      </c>
      <c r="B32" s="49" t="str">
        <f t="shared" si="0"/>
        <v/>
      </c>
      <c r="C32" s="50" t="s">
        <v>99</v>
      </c>
      <c r="D32" s="391" t="s">
        <v>97</v>
      </c>
      <c r="E32" s="392"/>
      <c r="F32" s="66" t="str">
        <f t="shared" si="1"/>
        <v/>
      </c>
      <c r="G32" s="391"/>
      <c r="H32" s="393"/>
    </row>
    <row r="33" spans="1:8" ht="22.5" customHeight="1">
      <c r="A33" s="68">
        <v>25</v>
      </c>
      <c r="B33" s="49" t="str">
        <f t="shared" si="0"/>
        <v/>
      </c>
      <c r="C33" s="50" t="s">
        <v>96</v>
      </c>
      <c r="D33" s="391" t="s">
        <v>97</v>
      </c>
      <c r="E33" s="392"/>
      <c r="F33" s="66" t="str">
        <f t="shared" si="1"/>
        <v/>
      </c>
      <c r="G33" s="391"/>
      <c r="H33" s="393"/>
    </row>
    <row r="34" spans="1:8" ht="22.5" customHeight="1">
      <c r="A34" s="54">
        <f>入力画面!Q22</f>
        <v>1</v>
      </c>
      <c r="B34" s="49" t="str">
        <f t="shared" ref="B34:B60" si="2">IFERROR(VLOOKUP(A34,buin,2,0),"")&amp;""</f>
        <v/>
      </c>
      <c r="C34" s="50" t="s">
        <v>96</v>
      </c>
      <c r="D34" s="391" t="s">
        <v>97</v>
      </c>
      <c r="E34" s="392"/>
      <c r="F34" s="66" t="str">
        <f t="shared" ref="F34:F60" si="3">IFERROR(VLOOKUP(A34,buin,3,0),"")&amp;""</f>
        <v/>
      </c>
      <c r="G34" s="391"/>
      <c r="H34" s="393"/>
    </row>
    <row r="35" spans="1:8" ht="22.5" customHeight="1">
      <c r="A35" s="54">
        <f>入力画面!Q23</f>
        <v>2</v>
      </c>
      <c r="B35" s="49" t="str">
        <f t="shared" si="2"/>
        <v/>
      </c>
      <c r="C35" s="50" t="s">
        <v>96</v>
      </c>
      <c r="D35" s="391" t="s">
        <v>97</v>
      </c>
      <c r="E35" s="392"/>
      <c r="F35" s="66" t="str">
        <f t="shared" si="3"/>
        <v/>
      </c>
      <c r="G35" s="391"/>
      <c r="H35" s="393"/>
    </row>
    <row r="36" spans="1:8" ht="22.5" customHeight="1">
      <c r="A36" s="54">
        <f>入力画面!Q24</f>
        <v>3</v>
      </c>
      <c r="B36" s="49" t="str">
        <f t="shared" si="2"/>
        <v/>
      </c>
      <c r="C36" s="50" t="s">
        <v>96</v>
      </c>
      <c r="D36" s="391" t="s">
        <v>97</v>
      </c>
      <c r="E36" s="392"/>
      <c r="F36" s="66" t="str">
        <f t="shared" si="3"/>
        <v/>
      </c>
      <c r="G36" s="391"/>
      <c r="H36" s="393"/>
    </row>
    <row r="37" spans="1:8" ht="22.5" customHeight="1">
      <c r="A37" s="54">
        <f>入力画面!Q25</f>
        <v>4</v>
      </c>
      <c r="B37" s="49" t="str">
        <f t="shared" si="2"/>
        <v/>
      </c>
      <c r="C37" s="50" t="s">
        <v>99</v>
      </c>
      <c r="D37" s="391" t="s">
        <v>97</v>
      </c>
      <c r="E37" s="392"/>
      <c r="F37" s="66" t="str">
        <f t="shared" si="3"/>
        <v/>
      </c>
      <c r="G37" s="391"/>
      <c r="H37" s="393"/>
    </row>
    <row r="38" spans="1:8" ht="22.5" customHeight="1">
      <c r="A38" s="54">
        <f>入力画面!Q26</f>
        <v>5</v>
      </c>
      <c r="B38" s="49" t="str">
        <f t="shared" si="2"/>
        <v/>
      </c>
      <c r="C38" s="50" t="s">
        <v>99</v>
      </c>
      <c r="D38" s="391" t="s">
        <v>97</v>
      </c>
      <c r="E38" s="392"/>
      <c r="F38" s="66" t="str">
        <f t="shared" si="3"/>
        <v/>
      </c>
      <c r="G38" s="391"/>
      <c r="H38" s="393"/>
    </row>
    <row r="39" spans="1:8" ht="22.5" customHeight="1">
      <c r="A39" s="54">
        <f>入力画面!Q27</f>
        <v>6</v>
      </c>
      <c r="B39" s="49" t="str">
        <f t="shared" si="2"/>
        <v/>
      </c>
      <c r="C39" s="50" t="s">
        <v>96</v>
      </c>
      <c r="D39" s="391" t="s">
        <v>97</v>
      </c>
      <c r="E39" s="392"/>
      <c r="F39" s="66" t="str">
        <f t="shared" si="3"/>
        <v/>
      </c>
      <c r="G39" s="391"/>
      <c r="H39" s="393"/>
    </row>
    <row r="40" spans="1:8" ht="22.5" customHeight="1">
      <c r="A40" s="54">
        <f>入力画面!Q28</f>
        <v>7</v>
      </c>
      <c r="B40" s="49" t="str">
        <f t="shared" si="2"/>
        <v/>
      </c>
      <c r="C40" s="50" t="s">
        <v>96</v>
      </c>
      <c r="D40" s="391" t="s">
        <v>97</v>
      </c>
      <c r="E40" s="392"/>
      <c r="F40" s="66" t="str">
        <f t="shared" si="3"/>
        <v/>
      </c>
      <c r="G40" s="391"/>
      <c r="H40" s="393"/>
    </row>
    <row r="41" spans="1:8" ht="22.5" customHeight="1">
      <c r="A41" s="54">
        <f>入力画面!Q29</f>
        <v>8</v>
      </c>
      <c r="B41" s="49" t="str">
        <f t="shared" si="2"/>
        <v/>
      </c>
      <c r="C41" s="50" t="s">
        <v>96</v>
      </c>
      <c r="D41" s="391" t="s">
        <v>97</v>
      </c>
      <c r="E41" s="392"/>
      <c r="F41" s="66" t="str">
        <f t="shared" si="3"/>
        <v/>
      </c>
      <c r="G41" s="391"/>
      <c r="H41" s="393"/>
    </row>
    <row r="42" spans="1:8" ht="22.5" customHeight="1">
      <c r="A42" s="54">
        <f>入力画面!Q30</f>
        <v>9</v>
      </c>
      <c r="B42" s="49" t="str">
        <f t="shared" si="2"/>
        <v/>
      </c>
      <c r="C42" s="50" t="s">
        <v>96</v>
      </c>
      <c r="D42" s="391" t="s">
        <v>97</v>
      </c>
      <c r="E42" s="392"/>
      <c r="F42" s="66" t="str">
        <f t="shared" si="3"/>
        <v/>
      </c>
      <c r="G42" s="391"/>
      <c r="H42" s="393"/>
    </row>
    <row r="43" spans="1:8" ht="22.5" customHeight="1">
      <c r="A43" s="54">
        <f>入力画面!Q31</f>
        <v>10</v>
      </c>
      <c r="B43" s="49" t="str">
        <f t="shared" si="2"/>
        <v/>
      </c>
      <c r="C43" s="50" t="s">
        <v>99</v>
      </c>
      <c r="D43" s="391" t="s">
        <v>97</v>
      </c>
      <c r="E43" s="392"/>
      <c r="F43" s="66" t="str">
        <f t="shared" si="3"/>
        <v/>
      </c>
      <c r="G43" s="391"/>
      <c r="H43" s="393"/>
    </row>
    <row r="44" spans="1:8" ht="22.5" customHeight="1">
      <c r="A44" s="54">
        <f>入力画面!Q32</f>
        <v>11</v>
      </c>
      <c r="B44" s="49" t="str">
        <f t="shared" si="2"/>
        <v/>
      </c>
      <c r="C44" s="50" t="s">
        <v>99</v>
      </c>
      <c r="D44" s="391" t="s">
        <v>97</v>
      </c>
      <c r="E44" s="392"/>
      <c r="F44" s="66" t="str">
        <f t="shared" si="3"/>
        <v/>
      </c>
      <c r="G44" s="391"/>
      <c r="H44" s="393"/>
    </row>
    <row r="45" spans="1:8" ht="22.5" customHeight="1">
      <c r="A45" s="54">
        <f>入力画面!Q33</f>
        <v>12</v>
      </c>
      <c r="B45" s="49" t="str">
        <f t="shared" si="2"/>
        <v/>
      </c>
      <c r="C45" s="50" t="s">
        <v>96</v>
      </c>
      <c r="D45" s="391" t="s">
        <v>97</v>
      </c>
      <c r="E45" s="392"/>
      <c r="F45" s="66" t="str">
        <f t="shared" si="3"/>
        <v/>
      </c>
      <c r="G45" s="391"/>
      <c r="H45" s="393"/>
    </row>
    <row r="46" spans="1:8" ht="22.5" customHeight="1">
      <c r="A46" s="54">
        <f>入力画面!Q34</f>
        <v>13</v>
      </c>
      <c r="B46" s="49" t="str">
        <f t="shared" si="2"/>
        <v/>
      </c>
      <c r="C46" s="50" t="s">
        <v>96</v>
      </c>
      <c r="D46" s="391" t="s">
        <v>97</v>
      </c>
      <c r="E46" s="392"/>
      <c r="F46" s="66" t="str">
        <f t="shared" si="3"/>
        <v/>
      </c>
      <c r="G46" s="391"/>
      <c r="H46" s="393"/>
    </row>
    <row r="47" spans="1:8" ht="22.5" customHeight="1">
      <c r="A47" s="54">
        <f>入力画面!Q35</f>
        <v>14</v>
      </c>
      <c r="B47" s="49" t="str">
        <f t="shared" si="2"/>
        <v/>
      </c>
      <c r="C47" s="50" t="s">
        <v>96</v>
      </c>
      <c r="D47" s="391" t="s">
        <v>97</v>
      </c>
      <c r="E47" s="392"/>
      <c r="F47" s="66" t="str">
        <f t="shared" si="3"/>
        <v/>
      </c>
      <c r="G47" s="391"/>
      <c r="H47" s="393"/>
    </row>
    <row r="48" spans="1:8" ht="22.5" customHeight="1">
      <c r="A48" s="54">
        <f>入力画面!Q36</f>
        <v>15</v>
      </c>
      <c r="B48" s="49" t="str">
        <f t="shared" si="2"/>
        <v/>
      </c>
      <c r="C48" s="50" t="s">
        <v>96</v>
      </c>
      <c r="D48" s="391" t="s">
        <v>97</v>
      </c>
      <c r="E48" s="392"/>
      <c r="F48" s="66" t="str">
        <f t="shared" si="3"/>
        <v/>
      </c>
      <c r="G48" s="391"/>
      <c r="H48" s="393"/>
    </row>
    <row r="49" spans="1:8" ht="22.5" customHeight="1">
      <c r="A49" s="54">
        <f>入力画面!Q37</f>
        <v>16</v>
      </c>
      <c r="B49" s="49" t="str">
        <f t="shared" si="2"/>
        <v/>
      </c>
      <c r="C49" s="50" t="s">
        <v>99</v>
      </c>
      <c r="D49" s="391" t="s">
        <v>97</v>
      </c>
      <c r="E49" s="392"/>
      <c r="F49" s="66" t="str">
        <f t="shared" si="3"/>
        <v/>
      </c>
      <c r="G49" s="391"/>
      <c r="H49" s="393"/>
    </row>
    <row r="50" spans="1:8" ht="22.5" customHeight="1">
      <c r="A50" s="54">
        <f>入力画面!Q38</f>
        <v>17</v>
      </c>
      <c r="B50" s="49" t="str">
        <f t="shared" si="2"/>
        <v/>
      </c>
      <c r="C50" s="50" t="s">
        <v>99</v>
      </c>
      <c r="D50" s="391" t="s">
        <v>97</v>
      </c>
      <c r="E50" s="392"/>
      <c r="F50" s="66" t="str">
        <f t="shared" si="3"/>
        <v/>
      </c>
      <c r="G50" s="391"/>
      <c r="H50" s="393"/>
    </row>
    <row r="51" spans="1:8" ht="22.5" customHeight="1">
      <c r="A51" s="54">
        <f>入力画面!Q39</f>
        <v>18</v>
      </c>
      <c r="B51" s="49" t="str">
        <f t="shared" si="2"/>
        <v/>
      </c>
      <c r="C51" s="50" t="s">
        <v>96</v>
      </c>
      <c r="D51" s="391" t="s">
        <v>97</v>
      </c>
      <c r="E51" s="392"/>
      <c r="F51" s="66" t="str">
        <f t="shared" si="3"/>
        <v/>
      </c>
      <c r="G51" s="391"/>
      <c r="H51" s="393"/>
    </row>
    <row r="52" spans="1:8" ht="22.5" customHeight="1">
      <c r="A52" s="54">
        <f>入力画面!Q40</f>
        <v>19</v>
      </c>
      <c r="B52" s="49" t="str">
        <f t="shared" si="2"/>
        <v/>
      </c>
      <c r="C52" s="50" t="s">
        <v>96</v>
      </c>
      <c r="D52" s="391" t="s">
        <v>97</v>
      </c>
      <c r="E52" s="392"/>
      <c r="F52" s="66" t="str">
        <f t="shared" si="3"/>
        <v/>
      </c>
      <c r="G52" s="391"/>
      <c r="H52" s="393"/>
    </row>
    <row r="53" spans="1:8" ht="22.5" customHeight="1">
      <c r="A53" s="54">
        <f>入力画面!Q41</f>
        <v>20</v>
      </c>
      <c r="B53" s="49" t="str">
        <f t="shared" si="2"/>
        <v/>
      </c>
      <c r="C53" s="50" t="s">
        <v>96</v>
      </c>
      <c r="D53" s="391" t="s">
        <v>97</v>
      </c>
      <c r="E53" s="392"/>
      <c r="F53" s="66" t="str">
        <f t="shared" si="3"/>
        <v/>
      </c>
      <c r="G53" s="391"/>
      <c r="H53" s="393"/>
    </row>
    <row r="54" spans="1:8" ht="22.5" customHeight="1">
      <c r="A54" s="54">
        <f>入力画面!Q42</f>
        <v>21</v>
      </c>
      <c r="B54" s="49" t="str">
        <f t="shared" si="2"/>
        <v/>
      </c>
      <c r="C54" s="50" t="s">
        <v>96</v>
      </c>
      <c r="D54" s="391" t="s">
        <v>97</v>
      </c>
      <c r="E54" s="392"/>
      <c r="F54" s="66" t="str">
        <f t="shared" si="3"/>
        <v/>
      </c>
      <c r="G54" s="391"/>
      <c r="H54" s="393"/>
    </row>
    <row r="55" spans="1:8" ht="22.5" customHeight="1">
      <c r="A55" s="54">
        <f>入力画面!Q43</f>
        <v>22</v>
      </c>
      <c r="B55" s="49" t="str">
        <f t="shared" si="2"/>
        <v/>
      </c>
      <c r="C55" s="50" t="s">
        <v>99</v>
      </c>
      <c r="D55" s="391" t="s">
        <v>97</v>
      </c>
      <c r="E55" s="392"/>
      <c r="F55" s="66" t="str">
        <f t="shared" si="3"/>
        <v/>
      </c>
      <c r="G55" s="391"/>
      <c r="H55" s="393"/>
    </row>
    <row r="56" spans="1:8" ht="22.5" customHeight="1">
      <c r="A56" s="54">
        <f>入力画面!Q44</f>
        <v>23</v>
      </c>
      <c r="B56" s="49" t="str">
        <f t="shared" si="2"/>
        <v/>
      </c>
      <c r="C56" s="50" t="s">
        <v>99</v>
      </c>
      <c r="D56" s="391" t="s">
        <v>97</v>
      </c>
      <c r="E56" s="392"/>
      <c r="F56" s="66" t="str">
        <f t="shared" si="3"/>
        <v/>
      </c>
      <c r="G56" s="391"/>
      <c r="H56" s="393"/>
    </row>
    <row r="57" spans="1:8" ht="22.5" customHeight="1">
      <c r="A57" s="54">
        <f>入力画面!Q45</f>
        <v>24</v>
      </c>
      <c r="B57" s="49" t="str">
        <f t="shared" si="2"/>
        <v/>
      </c>
      <c r="C57" s="50" t="s">
        <v>96</v>
      </c>
      <c r="D57" s="391" t="s">
        <v>97</v>
      </c>
      <c r="E57" s="392"/>
      <c r="F57" s="66" t="str">
        <f t="shared" si="3"/>
        <v/>
      </c>
      <c r="G57" s="391"/>
      <c r="H57" s="393"/>
    </row>
    <row r="58" spans="1:8" ht="22.5" customHeight="1">
      <c r="A58" s="54">
        <f>入力画面!Q46</f>
        <v>25</v>
      </c>
      <c r="B58" s="49" t="str">
        <f t="shared" si="2"/>
        <v/>
      </c>
      <c r="C58" s="50" t="s">
        <v>96</v>
      </c>
      <c r="D58" s="391" t="s">
        <v>97</v>
      </c>
      <c r="E58" s="392"/>
      <c r="F58" s="66" t="str">
        <f t="shared" si="3"/>
        <v/>
      </c>
      <c r="G58" s="391"/>
      <c r="H58" s="393"/>
    </row>
    <row r="59" spans="1:8" ht="22.5" customHeight="1">
      <c r="A59" s="54">
        <f>入力画面!Q47</f>
        <v>26</v>
      </c>
      <c r="B59" s="49" t="str">
        <f t="shared" si="2"/>
        <v/>
      </c>
      <c r="C59" s="50" t="s">
        <v>96</v>
      </c>
      <c r="D59" s="391" t="s">
        <v>97</v>
      </c>
      <c r="E59" s="392"/>
      <c r="F59" s="66" t="str">
        <f t="shared" si="3"/>
        <v/>
      </c>
      <c r="G59" s="391"/>
      <c r="H59" s="393"/>
    </row>
    <row r="60" spans="1:8" ht="22.5" customHeight="1">
      <c r="A60" s="54">
        <f>入力画面!Q48</f>
        <v>27</v>
      </c>
      <c r="B60" s="49" t="str">
        <f t="shared" si="2"/>
        <v/>
      </c>
      <c r="C60" s="50" t="s">
        <v>96</v>
      </c>
      <c r="D60" s="391" t="s">
        <v>97</v>
      </c>
      <c r="E60" s="392"/>
      <c r="F60" s="66" t="str">
        <f t="shared" si="3"/>
        <v/>
      </c>
      <c r="G60" s="391"/>
      <c r="H60" s="393"/>
    </row>
    <row r="61" spans="1:8" ht="22.5" customHeight="1">
      <c r="A61" s="54">
        <f>入力画面!Q49</f>
        <v>28</v>
      </c>
      <c r="B61" s="49" t="str">
        <f t="shared" ref="B61:B92" si="4">IFERROR(VLOOKUP(A61,buin,2,0),"")&amp;""</f>
        <v/>
      </c>
      <c r="C61" s="50" t="s">
        <v>99</v>
      </c>
      <c r="D61" s="391" t="s">
        <v>97</v>
      </c>
      <c r="E61" s="392"/>
      <c r="F61" s="66" t="str">
        <f t="shared" ref="F61:F92" si="5">IFERROR(VLOOKUP(A61,buin,3,0),"")&amp;""</f>
        <v/>
      </c>
      <c r="G61" s="391"/>
      <c r="H61" s="393"/>
    </row>
    <row r="62" spans="1:8" ht="22.5" customHeight="1">
      <c r="A62" s="54">
        <f>入力画面!Q50</f>
        <v>29</v>
      </c>
      <c r="B62" s="49" t="str">
        <f t="shared" si="4"/>
        <v/>
      </c>
      <c r="C62" s="50" t="s">
        <v>99</v>
      </c>
      <c r="D62" s="391" t="s">
        <v>97</v>
      </c>
      <c r="E62" s="392"/>
      <c r="F62" s="66" t="str">
        <f t="shared" si="5"/>
        <v/>
      </c>
      <c r="G62" s="391"/>
      <c r="H62" s="393"/>
    </row>
    <row r="63" spans="1:8" ht="22.5" customHeight="1">
      <c r="A63" s="54">
        <f>入力画面!Q51</f>
        <v>30</v>
      </c>
      <c r="B63" s="49" t="str">
        <f t="shared" si="4"/>
        <v/>
      </c>
      <c r="C63" s="50" t="s">
        <v>96</v>
      </c>
      <c r="D63" s="391" t="s">
        <v>97</v>
      </c>
      <c r="E63" s="392"/>
      <c r="F63" s="66" t="str">
        <f t="shared" si="5"/>
        <v/>
      </c>
      <c r="G63" s="391"/>
      <c r="H63" s="393"/>
    </row>
    <row r="64" spans="1:8" ht="22.5" customHeight="1">
      <c r="A64" s="54">
        <f>入力画面!Q52</f>
        <v>31</v>
      </c>
      <c r="B64" s="49" t="str">
        <f t="shared" si="4"/>
        <v/>
      </c>
      <c r="C64" s="50" t="s">
        <v>96</v>
      </c>
      <c r="D64" s="391" t="s">
        <v>97</v>
      </c>
      <c r="E64" s="392"/>
      <c r="F64" s="66" t="str">
        <f t="shared" si="5"/>
        <v/>
      </c>
      <c r="G64" s="391"/>
      <c r="H64" s="393"/>
    </row>
    <row r="65" spans="1:8" ht="22.5" customHeight="1">
      <c r="A65" s="54">
        <f>入力画面!Q53</f>
        <v>32</v>
      </c>
      <c r="B65" s="49" t="str">
        <f t="shared" si="4"/>
        <v/>
      </c>
      <c r="C65" s="50" t="s">
        <v>96</v>
      </c>
      <c r="D65" s="391" t="s">
        <v>97</v>
      </c>
      <c r="E65" s="392"/>
      <c r="F65" s="66" t="str">
        <f t="shared" si="5"/>
        <v/>
      </c>
      <c r="G65" s="391"/>
      <c r="H65" s="393"/>
    </row>
    <row r="66" spans="1:8" ht="22.5" customHeight="1">
      <c r="A66" s="54">
        <f>入力画面!Q54</f>
        <v>33</v>
      </c>
      <c r="B66" s="49" t="str">
        <f t="shared" si="4"/>
        <v/>
      </c>
      <c r="C66" s="50" t="s">
        <v>96</v>
      </c>
      <c r="D66" s="391" t="s">
        <v>97</v>
      </c>
      <c r="E66" s="392"/>
      <c r="F66" s="66" t="str">
        <f t="shared" si="5"/>
        <v/>
      </c>
      <c r="G66" s="391"/>
      <c r="H66" s="393"/>
    </row>
    <row r="67" spans="1:8" ht="22.5" customHeight="1">
      <c r="A67" s="54">
        <f>入力画面!Q55</f>
        <v>34</v>
      </c>
      <c r="B67" s="49" t="str">
        <f t="shared" si="4"/>
        <v/>
      </c>
      <c r="C67" s="50" t="s">
        <v>99</v>
      </c>
      <c r="D67" s="391" t="s">
        <v>97</v>
      </c>
      <c r="E67" s="392"/>
      <c r="F67" s="66" t="str">
        <f t="shared" si="5"/>
        <v/>
      </c>
      <c r="G67" s="391"/>
      <c r="H67" s="393"/>
    </row>
    <row r="68" spans="1:8" ht="22.5" customHeight="1">
      <c r="A68" s="54">
        <f>入力画面!Q56</f>
        <v>35</v>
      </c>
      <c r="B68" s="49" t="str">
        <f t="shared" si="4"/>
        <v/>
      </c>
      <c r="C68" s="50" t="s">
        <v>99</v>
      </c>
      <c r="D68" s="391" t="s">
        <v>97</v>
      </c>
      <c r="E68" s="392"/>
      <c r="F68" s="66" t="str">
        <f t="shared" si="5"/>
        <v/>
      </c>
      <c r="G68" s="391"/>
      <c r="H68" s="393"/>
    </row>
    <row r="69" spans="1:8" ht="22.5" customHeight="1">
      <c r="A69" s="54">
        <f>入力画面!Q57</f>
        <v>36</v>
      </c>
      <c r="B69" s="49" t="str">
        <f t="shared" si="4"/>
        <v/>
      </c>
      <c r="C69" s="50" t="s">
        <v>96</v>
      </c>
      <c r="D69" s="391" t="s">
        <v>97</v>
      </c>
      <c r="E69" s="392"/>
      <c r="F69" s="66" t="str">
        <f t="shared" si="5"/>
        <v/>
      </c>
      <c r="G69" s="391"/>
      <c r="H69" s="393"/>
    </row>
    <row r="70" spans="1:8" ht="22.5" customHeight="1">
      <c r="A70" s="54">
        <f>入力画面!Q58</f>
        <v>37</v>
      </c>
      <c r="B70" s="49" t="str">
        <f t="shared" si="4"/>
        <v/>
      </c>
      <c r="C70" s="50" t="s">
        <v>96</v>
      </c>
      <c r="D70" s="391" t="s">
        <v>97</v>
      </c>
      <c r="E70" s="392"/>
      <c r="F70" s="66" t="str">
        <f t="shared" si="5"/>
        <v/>
      </c>
      <c r="G70" s="391"/>
      <c r="H70" s="393"/>
    </row>
    <row r="71" spans="1:8" ht="22.5" customHeight="1">
      <c r="A71" s="54">
        <f>入力画面!Q59</f>
        <v>38</v>
      </c>
      <c r="B71" s="49" t="str">
        <f t="shared" si="4"/>
        <v/>
      </c>
      <c r="C71" s="50" t="s">
        <v>96</v>
      </c>
      <c r="D71" s="391" t="s">
        <v>97</v>
      </c>
      <c r="E71" s="392"/>
      <c r="F71" s="66" t="str">
        <f t="shared" si="5"/>
        <v/>
      </c>
      <c r="G71" s="391"/>
      <c r="H71" s="393"/>
    </row>
    <row r="72" spans="1:8" ht="22.5" customHeight="1">
      <c r="A72" s="54">
        <f>入力画面!Q60</f>
        <v>39</v>
      </c>
      <c r="B72" s="49" t="str">
        <f t="shared" si="4"/>
        <v/>
      </c>
      <c r="C72" s="50" t="s">
        <v>96</v>
      </c>
      <c r="D72" s="391" t="s">
        <v>97</v>
      </c>
      <c r="E72" s="392"/>
      <c r="F72" s="66" t="str">
        <f t="shared" si="5"/>
        <v/>
      </c>
      <c r="G72" s="391"/>
      <c r="H72" s="393"/>
    </row>
    <row r="73" spans="1:8" ht="22.5" customHeight="1">
      <c r="A73" s="54">
        <f>入力画面!Q61</f>
        <v>40</v>
      </c>
      <c r="B73" s="49" t="str">
        <f t="shared" si="4"/>
        <v/>
      </c>
      <c r="C73" s="50" t="s">
        <v>99</v>
      </c>
      <c r="D73" s="391" t="s">
        <v>97</v>
      </c>
      <c r="E73" s="392"/>
      <c r="F73" s="66" t="str">
        <f t="shared" si="5"/>
        <v/>
      </c>
      <c r="G73" s="391"/>
      <c r="H73" s="393"/>
    </row>
    <row r="74" spans="1:8" ht="22.5" customHeight="1">
      <c r="A74" s="54">
        <f>入力画面!Q62</f>
        <v>41</v>
      </c>
      <c r="B74" s="49" t="str">
        <f t="shared" si="4"/>
        <v/>
      </c>
      <c r="C74" s="50" t="s">
        <v>99</v>
      </c>
      <c r="D74" s="391" t="s">
        <v>97</v>
      </c>
      <c r="E74" s="392"/>
      <c r="F74" s="66" t="str">
        <f t="shared" si="5"/>
        <v/>
      </c>
      <c r="G74" s="391"/>
      <c r="H74" s="393"/>
    </row>
    <row r="75" spans="1:8" ht="22.5" customHeight="1">
      <c r="A75" s="54">
        <f>入力画面!Q63</f>
        <v>42</v>
      </c>
      <c r="B75" s="49" t="str">
        <f t="shared" si="4"/>
        <v/>
      </c>
      <c r="C75" s="50" t="s">
        <v>96</v>
      </c>
      <c r="D75" s="391" t="s">
        <v>97</v>
      </c>
      <c r="E75" s="392"/>
      <c r="F75" s="66" t="str">
        <f t="shared" si="5"/>
        <v/>
      </c>
      <c r="G75" s="391"/>
      <c r="H75" s="393"/>
    </row>
    <row r="76" spans="1:8" ht="22.5" customHeight="1">
      <c r="A76" s="54">
        <f>入力画面!Q64</f>
        <v>43</v>
      </c>
      <c r="B76" s="49" t="str">
        <f t="shared" si="4"/>
        <v/>
      </c>
      <c r="C76" s="50" t="s">
        <v>96</v>
      </c>
      <c r="D76" s="391" t="s">
        <v>97</v>
      </c>
      <c r="E76" s="392"/>
      <c r="F76" s="66" t="str">
        <f t="shared" si="5"/>
        <v/>
      </c>
      <c r="G76" s="391"/>
      <c r="H76" s="393"/>
    </row>
    <row r="77" spans="1:8" ht="22.5" customHeight="1">
      <c r="A77" s="54">
        <f>入力画面!Q65</f>
        <v>44</v>
      </c>
      <c r="B77" s="49" t="str">
        <f t="shared" si="4"/>
        <v/>
      </c>
      <c r="C77" s="50" t="s">
        <v>96</v>
      </c>
      <c r="D77" s="391" t="s">
        <v>97</v>
      </c>
      <c r="E77" s="392"/>
      <c r="F77" s="66" t="str">
        <f t="shared" si="5"/>
        <v/>
      </c>
      <c r="G77" s="391"/>
      <c r="H77" s="393"/>
    </row>
    <row r="78" spans="1:8" ht="22.5" customHeight="1">
      <c r="A78" s="54">
        <f>入力画面!Q66</f>
        <v>45</v>
      </c>
      <c r="B78" s="49" t="str">
        <f t="shared" si="4"/>
        <v/>
      </c>
      <c r="C78" s="50" t="s">
        <v>96</v>
      </c>
      <c r="D78" s="391" t="s">
        <v>97</v>
      </c>
      <c r="E78" s="392"/>
      <c r="F78" s="66" t="str">
        <f t="shared" si="5"/>
        <v/>
      </c>
      <c r="G78" s="391"/>
      <c r="H78" s="393"/>
    </row>
    <row r="79" spans="1:8" ht="22.5" customHeight="1">
      <c r="A79" s="54">
        <f>入力画面!Q67</f>
        <v>46</v>
      </c>
      <c r="B79" s="49" t="str">
        <f t="shared" si="4"/>
        <v/>
      </c>
      <c r="C79" s="50" t="s">
        <v>99</v>
      </c>
      <c r="D79" s="391" t="s">
        <v>97</v>
      </c>
      <c r="E79" s="392"/>
      <c r="F79" s="66" t="str">
        <f t="shared" si="5"/>
        <v/>
      </c>
      <c r="G79" s="391"/>
      <c r="H79" s="393"/>
    </row>
    <row r="80" spans="1:8" ht="22.5" customHeight="1">
      <c r="A80" s="54">
        <f>入力画面!Q68</f>
        <v>47</v>
      </c>
      <c r="B80" s="49" t="str">
        <f t="shared" si="4"/>
        <v/>
      </c>
      <c r="C80" s="50" t="s">
        <v>99</v>
      </c>
      <c r="D80" s="391" t="s">
        <v>97</v>
      </c>
      <c r="E80" s="392"/>
      <c r="F80" s="66" t="str">
        <f t="shared" si="5"/>
        <v/>
      </c>
      <c r="G80" s="391"/>
      <c r="H80" s="393"/>
    </row>
    <row r="81" spans="1:8" ht="22.5" customHeight="1">
      <c r="A81" s="54">
        <f>入力画面!Q69</f>
        <v>48</v>
      </c>
      <c r="B81" s="49" t="str">
        <f t="shared" si="4"/>
        <v/>
      </c>
      <c r="C81" s="50" t="s">
        <v>96</v>
      </c>
      <c r="D81" s="391" t="s">
        <v>97</v>
      </c>
      <c r="E81" s="392"/>
      <c r="F81" s="66" t="str">
        <f t="shared" si="5"/>
        <v/>
      </c>
      <c r="G81" s="391"/>
      <c r="H81" s="393"/>
    </row>
    <row r="82" spans="1:8" ht="22.5" customHeight="1">
      <c r="A82" s="54">
        <f>入力画面!Q70</f>
        <v>49</v>
      </c>
      <c r="B82" s="49" t="str">
        <f t="shared" si="4"/>
        <v/>
      </c>
      <c r="C82" s="50" t="s">
        <v>96</v>
      </c>
      <c r="D82" s="391" t="s">
        <v>97</v>
      </c>
      <c r="E82" s="392"/>
      <c r="F82" s="66" t="str">
        <f t="shared" si="5"/>
        <v/>
      </c>
      <c r="G82" s="391"/>
      <c r="H82" s="393"/>
    </row>
    <row r="83" spans="1:8" ht="22.5" customHeight="1">
      <c r="A83" s="54">
        <f>入力画面!Q71</f>
        <v>50</v>
      </c>
      <c r="B83" s="49" t="str">
        <f t="shared" si="4"/>
        <v/>
      </c>
      <c r="C83" s="50" t="s">
        <v>96</v>
      </c>
      <c r="D83" s="391" t="s">
        <v>97</v>
      </c>
      <c r="E83" s="392"/>
      <c r="F83" s="66" t="str">
        <f t="shared" si="5"/>
        <v/>
      </c>
      <c r="G83" s="391"/>
      <c r="H83" s="393"/>
    </row>
    <row r="84" spans="1:8" ht="22.5" customHeight="1">
      <c r="A84" s="54">
        <f>入力画面!Q72</f>
        <v>51</v>
      </c>
      <c r="B84" s="49" t="str">
        <f t="shared" si="4"/>
        <v/>
      </c>
      <c r="C84" s="50" t="s">
        <v>96</v>
      </c>
      <c r="D84" s="391" t="s">
        <v>97</v>
      </c>
      <c r="E84" s="392"/>
      <c r="F84" s="66" t="str">
        <f t="shared" si="5"/>
        <v/>
      </c>
      <c r="G84" s="391"/>
      <c r="H84" s="393"/>
    </row>
    <row r="85" spans="1:8" ht="22.5" customHeight="1">
      <c r="A85" s="54">
        <f>入力画面!Q73</f>
        <v>52</v>
      </c>
      <c r="B85" s="49" t="str">
        <f t="shared" si="4"/>
        <v/>
      </c>
      <c r="C85" s="50" t="s">
        <v>99</v>
      </c>
      <c r="D85" s="391" t="s">
        <v>97</v>
      </c>
      <c r="E85" s="392"/>
      <c r="F85" s="66" t="str">
        <f t="shared" si="5"/>
        <v/>
      </c>
      <c r="G85" s="391"/>
      <c r="H85" s="393"/>
    </row>
    <row r="86" spans="1:8" ht="22.5" customHeight="1">
      <c r="A86" s="54">
        <f>入力画面!Q74</f>
        <v>53</v>
      </c>
      <c r="B86" s="49" t="str">
        <f t="shared" si="4"/>
        <v/>
      </c>
      <c r="C86" s="50" t="s">
        <v>99</v>
      </c>
      <c r="D86" s="391" t="s">
        <v>97</v>
      </c>
      <c r="E86" s="392"/>
      <c r="F86" s="66" t="str">
        <f t="shared" si="5"/>
        <v/>
      </c>
      <c r="G86" s="391"/>
      <c r="H86" s="393"/>
    </row>
    <row r="87" spans="1:8" ht="22.5" customHeight="1">
      <c r="A87" s="54">
        <f>入力画面!Q75</f>
        <v>54</v>
      </c>
      <c r="B87" s="49" t="str">
        <f t="shared" si="4"/>
        <v/>
      </c>
      <c r="C87" s="50" t="s">
        <v>96</v>
      </c>
      <c r="D87" s="391" t="s">
        <v>97</v>
      </c>
      <c r="E87" s="392"/>
      <c r="F87" s="66" t="str">
        <f t="shared" si="5"/>
        <v/>
      </c>
      <c r="G87" s="391"/>
      <c r="H87" s="393"/>
    </row>
    <row r="88" spans="1:8" ht="22.5" customHeight="1">
      <c r="A88" s="54">
        <f>入力画面!Q76</f>
        <v>55</v>
      </c>
      <c r="B88" s="49" t="str">
        <f t="shared" si="4"/>
        <v/>
      </c>
      <c r="C88" s="50" t="s">
        <v>96</v>
      </c>
      <c r="D88" s="391" t="s">
        <v>97</v>
      </c>
      <c r="E88" s="392"/>
      <c r="F88" s="66" t="str">
        <f t="shared" si="5"/>
        <v/>
      </c>
      <c r="G88" s="391"/>
      <c r="H88" s="393"/>
    </row>
    <row r="89" spans="1:8" ht="22.5" customHeight="1">
      <c r="A89" s="54">
        <f>入力画面!Q77</f>
        <v>56</v>
      </c>
      <c r="B89" s="49" t="str">
        <f t="shared" si="4"/>
        <v/>
      </c>
      <c r="C89" s="50" t="s">
        <v>96</v>
      </c>
      <c r="D89" s="391" t="s">
        <v>97</v>
      </c>
      <c r="E89" s="392"/>
      <c r="F89" s="66" t="str">
        <f t="shared" si="5"/>
        <v/>
      </c>
      <c r="G89" s="391"/>
      <c r="H89" s="393"/>
    </row>
    <row r="90" spans="1:8" ht="22.5" customHeight="1">
      <c r="A90" s="54">
        <f>入力画面!Q78</f>
        <v>57</v>
      </c>
      <c r="B90" s="49" t="str">
        <f t="shared" si="4"/>
        <v/>
      </c>
      <c r="C90" s="50" t="s">
        <v>96</v>
      </c>
      <c r="D90" s="391" t="s">
        <v>97</v>
      </c>
      <c r="E90" s="392"/>
      <c r="F90" s="66" t="str">
        <f t="shared" si="5"/>
        <v/>
      </c>
      <c r="G90" s="391"/>
      <c r="H90" s="393"/>
    </row>
    <row r="91" spans="1:8" ht="22.5" customHeight="1">
      <c r="A91" s="54">
        <f>入力画面!Q79</f>
        <v>58</v>
      </c>
      <c r="B91" s="49" t="str">
        <f t="shared" si="4"/>
        <v/>
      </c>
      <c r="C91" s="50" t="s">
        <v>99</v>
      </c>
      <c r="D91" s="391" t="s">
        <v>97</v>
      </c>
      <c r="E91" s="392"/>
      <c r="F91" s="66" t="str">
        <f t="shared" si="5"/>
        <v/>
      </c>
      <c r="G91" s="391"/>
      <c r="H91" s="393"/>
    </row>
    <row r="92" spans="1:8" ht="22.5" customHeight="1">
      <c r="A92" s="54">
        <f>入力画面!Q80</f>
        <v>59</v>
      </c>
      <c r="B92" s="49" t="str">
        <f t="shared" si="4"/>
        <v/>
      </c>
      <c r="C92" s="50" t="s">
        <v>99</v>
      </c>
      <c r="D92" s="391" t="s">
        <v>97</v>
      </c>
      <c r="E92" s="392"/>
      <c r="F92" s="66" t="str">
        <f t="shared" si="5"/>
        <v/>
      </c>
      <c r="G92" s="391"/>
      <c r="H92" s="393"/>
    </row>
    <row r="93" spans="1:8" ht="22.5" customHeight="1">
      <c r="A93" s="54">
        <f>入力画面!Q81</f>
        <v>60</v>
      </c>
      <c r="B93" s="49" t="str">
        <f t="shared" ref="B93:B124" si="6">IFERROR(VLOOKUP(A93,buin,2,0),"")&amp;""</f>
        <v/>
      </c>
      <c r="C93" s="50" t="s">
        <v>96</v>
      </c>
      <c r="D93" s="391" t="s">
        <v>97</v>
      </c>
      <c r="E93" s="392"/>
      <c r="F93" s="66" t="str">
        <f t="shared" ref="F93:F124" si="7">IFERROR(VLOOKUP(A93,buin,3,0),"")&amp;""</f>
        <v/>
      </c>
      <c r="G93" s="391"/>
      <c r="H93" s="393"/>
    </row>
    <row r="94" spans="1:8" ht="22.5" customHeight="1">
      <c r="A94" s="54">
        <f>入力画面!Q82</f>
        <v>61</v>
      </c>
      <c r="B94" s="49" t="str">
        <f t="shared" si="6"/>
        <v/>
      </c>
      <c r="C94" s="50" t="s">
        <v>96</v>
      </c>
      <c r="D94" s="391" t="s">
        <v>97</v>
      </c>
      <c r="E94" s="392"/>
      <c r="F94" s="66" t="str">
        <f t="shared" si="7"/>
        <v/>
      </c>
      <c r="G94" s="391"/>
      <c r="H94" s="393"/>
    </row>
    <row r="95" spans="1:8" ht="22.5" customHeight="1">
      <c r="A95" s="54">
        <f>入力画面!Q83</f>
        <v>62</v>
      </c>
      <c r="B95" s="49" t="str">
        <f t="shared" si="6"/>
        <v/>
      </c>
      <c r="C95" s="50" t="s">
        <v>96</v>
      </c>
      <c r="D95" s="391" t="s">
        <v>97</v>
      </c>
      <c r="E95" s="392"/>
      <c r="F95" s="66" t="str">
        <f t="shared" si="7"/>
        <v/>
      </c>
      <c r="G95" s="391"/>
      <c r="H95" s="393"/>
    </row>
    <row r="96" spans="1:8" ht="22.5" customHeight="1">
      <c r="A96" s="54">
        <f>入力画面!Q84</f>
        <v>63</v>
      </c>
      <c r="B96" s="49" t="str">
        <f t="shared" si="6"/>
        <v/>
      </c>
      <c r="C96" s="50" t="s">
        <v>96</v>
      </c>
      <c r="D96" s="391" t="s">
        <v>97</v>
      </c>
      <c r="E96" s="392"/>
      <c r="F96" s="66" t="str">
        <f t="shared" si="7"/>
        <v/>
      </c>
      <c r="G96" s="391"/>
      <c r="H96" s="393"/>
    </row>
    <row r="97" spans="1:8" ht="22.5" customHeight="1">
      <c r="A97" s="54">
        <f>入力画面!Q85</f>
        <v>64</v>
      </c>
      <c r="B97" s="49" t="str">
        <f t="shared" si="6"/>
        <v/>
      </c>
      <c r="C97" s="50" t="s">
        <v>99</v>
      </c>
      <c r="D97" s="391" t="s">
        <v>97</v>
      </c>
      <c r="E97" s="392"/>
      <c r="F97" s="66" t="str">
        <f t="shared" si="7"/>
        <v/>
      </c>
      <c r="G97" s="391"/>
      <c r="H97" s="393"/>
    </row>
    <row r="98" spans="1:8" ht="22.5" customHeight="1">
      <c r="A98" s="54">
        <f>入力画面!Q86</f>
        <v>65</v>
      </c>
      <c r="B98" s="49" t="str">
        <f t="shared" si="6"/>
        <v/>
      </c>
      <c r="C98" s="50" t="s">
        <v>99</v>
      </c>
      <c r="D98" s="391" t="s">
        <v>97</v>
      </c>
      <c r="E98" s="392"/>
      <c r="F98" s="66" t="str">
        <f t="shared" si="7"/>
        <v/>
      </c>
      <c r="G98" s="391"/>
      <c r="H98" s="393"/>
    </row>
    <row r="99" spans="1:8" ht="22.5" customHeight="1">
      <c r="A99" s="54">
        <f>入力画面!Q87</f>
        <v>66</v>
      </c>
      <c r="B99" s="49" t="str">
        <f t="shared" si="6"/>
        <v/>
      </c>
      <c r="C99" s="50" t="s">
        <v>96</v>
      </c>
      <c r="D99" s="391" t="s">
        <v>97</v>
      </c>
      <c r="E99" s="392"/>
      <c r="F99" s="66" t="str">
        <f t="shared" si="7"/>
        <v/>
      </c>
      <c r="G99" s="391"/>
      <c r="H99" s="393"/>
    </row>
    <row r="100" spans="1:8" ht="22.5" customHeight="1">
      <c r="A100" s="54">
        <f>入力画面!Q88</f>
        <v>67</v>
      </c>
      <c r="B100" s="49" t="str">
        <f t="shared" si="6"/>
        <v/>
      </c>
      <c r="C100" s="50" t="s">
        <v>96</v>
      </c>
      <c r="D100" s="391" t="s">
        <v>97</v>
      </c>
      <c r="E100" s="392"/>
      <c r="F100" s="66" t="str">
        <f t="shared" si="7"/>
        <v/>
      </c>
      <c r="G100" s="391"/>
      <c r="H100" s="393"/>
    </row>
    <row r="101" spans="1:8" ht="22.5" customHeight="1">
      <c r="A101" s="54">
        <f>入力画面!Q89</f>
        <v>68</v>
      </c>
      <c r="B101" s="49" t="str">
        <f t="shared" si="6"/>
        <v/>
      </c>
      <c r="C101" s="50" t="s">
        <v>96</v>
      </c>
      <c r="D101" s="391" t="s">
        <v>97</v>
      </c>
      <c r="E101" s="392"/>
      <c r="F101" s="66" t="str">
        <f t="shared" si="7"/>
        <v/>
      </c>
      <c r="G101" s="391"/>
      <c r="H101" s="393"/>
    </row>
    <row r="102" spans="1:8" ht="22.5" customHeight="1">
      <c r="A102" s="54">
        <f>入力画面!Q90</f>
        <v>69</v>
      </c>
      <c r="B102" s="49" t="str">
        <f t="shared" si="6"/>
        <v/>
      </c>
      <c r="C102" s="50" t="s">
        <v>96</v>
      </c>
      <c r="D102" s="391" t="s">
        <v>97</v>
      </c>
      <c r="E102" s="392"/>
      <c r="F102" s="66" t="str">
        <f t="shared" si="7"/>
        <v/>
      </c>
      <c r="G102" s="391"/>
      <c r="H102" s="393"/>
    </row>
    <row r="103" spans="1:8" ht="22.5" customHeight="1">
      <c r="A103" s="54">
        <f>入力画面!Q91</f>
        <v>70</v>
      </c>
      <c r="B103" s="49" t="str">
        <f t="shared" si="6"/>
        <v/>
      </c>
      <c r="C103" s="50" t="s">
        <v>99</v>
      </c>
      <c r="D103" s="391" t="s">
        <v>97</v>
      </c>
      <c r="E103" s="392"/>
      <c r="F103" s="66" t="str">
        <f t="shared" si="7"/>
        <v/>
      </c>
      <c r="G103" s="391"/>
      <c r="H103" s="393"/>
    </row>
    <row r="104" spans="1:8" ht="22.5" customHeight="1">
      <c r="A104" s="54">
        <f>入力画面!Q92</f>
        <v>71</v>
      </c>
      <c r="B104" s="49" t="str">
        <f t="shared" si="6"/>
        <v/>
      </c>
      <c r="C104" s="50" t="s">
        <v>99</v>
      </c>
      <c r="D104" s="391" t="s">
        <v>97</v>
      </c>
      <c r="E104" s="392"/>
      <c r="F104" s="66" t="str">
        <f t="shared" si="7"/>
        <v/>
      </c>
      <c r="G104" s="391"/>
      <c r="H104" s="393"/>
    </row>
    <row r="105" spans="1:8" ht="22.5" customHeight="1">
      <c r="A105" s="54">
        <f>入力画面!Q93</f>
        <v>72</v>
      </c>
      <c r="B105" s="49" t="str">
        <f t="shared" si="6"/>
        <v/>
      </c>
      <c r="C105" s="50" t="s">
        <v>96</v>
      </c>
      <c r="D105" s="391" t="s">
        <v>97</v>
      </c>
      <c r="E105" s="392"/>
      <c r="F105" s="66" t="str">
        <f t="shared" si="7"/>
        <v/>
      </c>
      <c r="G105" s="391"/>
      <c r="H105" s="393"/>
    </row>
    <row r="106" spans="1:8" ht="22.5" customHeight="1">
      <c r="A106" s="54">
        <f>入力画面!Q94</f>
        <v>73</v>
      </c>
      <c r="B106" s="49" t="str">
        <f t="shared" si="6"/>
        <v/>
      </c>
      <c r="C106" s="50" t="s">
        <v>96</v>
      </c>
      <c r="D106" s="391" t="s">
        <v>97</v>
      </c>
      <c r="E106" s="392"/>
      <c r="F106" s="66" t="str">
        <f t="shared" si="7"/>
        <v/>
      </c>
      <c r="G106" s="391"/>
      <c r="H106" s="393"/>
    </row>
    <row r="107" spans="1:8" ht="22.5" customHeight="1">
      <c r="A107" s="54">
        <f>入力画面!Q95</f>
        <v>74</v>
      </c>
      <c r="B107" s="49" t="str">
        <f t="shared" si="6"/>
        <v/>
      </c>
      <c r="C107" s="50" t="s">
        <v>96</v>
      </c>
      <c r="D107" s="391" t="s">
        <v>97</v>
      </c>
      <c r="E107" s="392"/>
      <c r="F107" s="66" t="str">
        <f t="shared" si="7"/>
        <v/>
      </c>
      <c r="G107" s="391"/>
      <c r="H107" s="393"/>
    </row>
    <row r="108" spans="1:8" ht="22.5" customHeight="1">
      <c r="A108" s="54">
        <f>入力画面!Q96</f>
        <v>75</v>
      </c>
      <c r="B108" s="49" t="str">
        <f t="shared" si="6"/>
        <v/>
      </c>
      <c r="C108" s="50" t="s">
        <v>96</v>
      </c>
      <c r="D108" s="391" t="s">
        <v>97</v>
      </c>
      <c r="E108" s="392"/>
      <c r="F108" s="66" t="str">
        <f t="shared" si="7"/>
        <v/>
      </c>
      <c r="G108" s="391"/>
      <c r="H108" s="393"/>
    </row>
    <row r="109" spans="1:8" ht="22.5" customHeight="1">
      <c r="A109" s="54">
        <f>入力画面!Q97</f>
        <v>76</v>
      </c>
      <c r="B109" s="49" t="str">
        <f t="shared" si="6"/>
        <v/>
      </c>
      <c r="C109" s="50" t="s">
        <v>99</v>
      </c>
      <c r="D109" s="391" t="s">
        <v>97</v>
      </c>
      <c r="E109" s="392"/>
      <c r="F109" s="66" t="str">
        <f t="shared" si="7"/>
        <v/>
      </c>
      <c r="G109" s="391"/>
      <c r="H109" s="393"/>
    </row>
    <row r="110" spans="1:8" ht="22.5" customHeight="1">
      <c r="A110" s="54">
        <f>入力画面!Q98</f>
        <v>77</v>
      </c>
      <c r="B110" s="49" t="str">
        <f t="shared" si="6"/>
        <v/>
      </c>
      <c r="C110" s="50" t="s">
        <v>99</v>
      </c>
      <c r="D110" s="391" t="s">
        <v>97</v>
      </c>
      <c r="E110" s="392"/>
      <c r="F110" s="66" t="str">
        <f t="shared" si="7"/>
        <v/>
      </c>
      <c r="G110" s="391"/>
      <c r="H110" s="393"/>
    </row>
    <row r="111" spans="1:8" ht="22.5" customHeight="1">
      <c r="A111" s="54">
        <f>入力画面!Q99</f>
        <v>78</v>
      </c>
      <c r="B111" s="49" t="str">
        <f t="shared" si="6"/>
        <v/>
      </c>
      <c r="C111" s="50" t="s">
        <v>96</v>
      </c>
      <c r="D111" s="391" t="s">
        <v>97</v>
      </c>
      <c r="E111" s="392"/>
      <c r="F111" s="66" t="str">
        <f t="shared" si="7"/>
        <v/>
      </c>
      <c r="G111" s="391"/>
      <c r="H111" s="393"/>
    </row>
    <row r="112" spans="1:8" ht="22.5" customHeight="1">
      <c r="A112" s="54">
        <f>入力画面!Q100</f>
        <v>79</v>
      </c>
      <c r="B112" s="49" t="str">
        <f t="shared" si="6"/>
        <v/>
      </c>
      <c r="C112" s="50" t="s">
        <v>96</v>
      </c>
      <c r="D112" s="391" t="s">
        <v>97</v>
      </c>
      <c r="E112" s="392"/>
      <c r="F112" s="66" t="str">
        <f t="shared" si="7"/>
        <v/>
      </c>
      <c r="G112" s="391"/>
      <c r="H112" s="393"/>
    </row>
    <row r="113" spans="1:8" ht="22.5" customHeight="1">
      <c r="A113" s="54">
        <f>入力画面!Q101</f>
        <v>80</v>
      </c>
      <c r="B113" s="49" t="str">
        <f t="shared" si="6"/>
        <v/>
      </c>
      <c r="C113" s="50" t="s">
        <v>96</v>
      </c>
      <c r="D113" s="391" t="s">
        <v>97</v>
      </c>
      <c r="E113" s="392"/>
      <c r="F113" s="66" t="str">
        <f t="shared" si="7"/>
        <v/>
      </c>
      <c r="G113" s="391"/>
      <c r="H113" s="393"/>
    </row>
    <row r="114" spans="1:8" ht="22.5" customHeight="1">
      <c r="A114" s="54">
        <f>入力画面!Q102</f>
        <v>81</v>
      </c>
      <c r="B114" s="49" t="str">
        <f t="shared" si="6"/>
        <v/>
      </c>
      <c r="C114" s="50" t="s">
        <v>96</v>
      </c>
      <c r="D114" s="391" t="s">
        <v>97</v>
      </c>
      <c r="E114" s="392"/>
      <c r="F114" s="66" t="str">
        <f t="shared" si="7"/>
        <v/>
      </c>
      <c r="G114" s="391"/>
      <c r="H114" s="393"/>
    </row>
    <row r="115" spans="1:8" ht="22.5" customHeight="1">
      <c r="A115" s="54">
        <f>入力画面!Q103</f>
        <v>82</v>
      </c>
      <c r="B115" s="49" t="str">
        <f t="shared" si="6"/>
        <v/>
      </c>
      <c r="C115" s="50" t="s">
        <v>99</v>
      </c>
      <c r="D115" s="391" t="s">
        <v>97</v>
      </c>
      <c r="E115" s="392"/>
      <c r="F115" s="66" t="str">
        <f t="shared" si="7"/>
        <v/>
      </c>
      <c r="G115" s="391"/>
      <c r="H115" s="393"/>
    </row>
    <row r="116" spans="1:8" ht="22.5" customHeight="1">
      <c r="A116" s="54">
        <f>入力画面!Q104</f>
        <v>83</v>
      </c>
      <c r="B116" s="49" t="str">
        <f t="shared" si="6"/>
        <v/>
      </c>
      <c r="C116" s="50" t="s">
        <v>99</v>
      </c>
      <c r="D116" s="391" t="s">
        <v>97</v>
      </c>
      <c r="E116" s="392"/>
      <c r="F116" s="66" t="str">
        <f t="shared" si="7"/>
        <v/>
      </c>
      <c r="G116" s="391"/>
      <c r="H116" s="393"/>
    </row>
    <row r="117" spans="1:8" ht="22.5" customHeight="1">
      <c r="A117" s="54">
        <f>入力画面!Q105</f>
        <v>84</v>
      </c>
      <c r="B117" s="49" t="str">
        <f t="shared" si="6"/>
        <v/>
      </c>
      <c r="C117" s="50" t="s">
        <v>96</v>
      </c>
      <c r="D117" s="391" t="s">
        <v>97</v>
      </c>
      <c r="E117" s="392"/>
      <c r="F117" s="66" t="str">
        <f t="shared" si="7"/>
        <v/>
      </c>
      <c r="G117" s="391"/>
      <c r="H117" s="393"/>
    </row>
    <row r="118" spans="1:8" ht="22.5" customHeight="1">
      <c r="A118" s="54">
        <f>入力画面!Q106</f>
        <v>85</v>
      </c>
      <c r="B118" s="49" t="str">
        <f t="shared" si="6"/>
        <v/>
      </c>
      <c r="C118" s="50" t="s">
        <v>96</v>
      </c>
      <c r="D118" s="391" t="s">
        <v>97</v>
      </c>
      <c r="E118" s="392"/>
      <c r="F118" s="66" t="str">
        <f t="shared" si="7"/>
        <v/>
      </c>
      <c r="G118" s="391"/>
      <c r="H118" s="393"/>
    </row>
    <row r="119" spans="1:8" ht="22.5" customHeight="1">
      <c r="A119" s="54">
        <f>入力画面!Q107</f>
        <v>86</v>
      </c>
      <c r="B119" s="49" t="str">
        <f t="shared" si="6"/>
        <v/>
      </c>
      <c r="C119" s="50" t="s">
        <v>96</v>
      </c>
      <c r="D119" s="391" t="s">
        <v>97</v>
      </c>
      <c r="E119" s="392"/>
      <c r="F119" s="66" t="str">
        <f t="shared" si="7"/>
        <v/>
      </c>
      <c r="G119" s="391"/>
      <c r="H119" s="393"/>
    </row>
    <row r="120" spans="1:8" ht="22.5" customHeight="1">
      <c r="A120" s="54">
        <f>入力画面!Q108</f>
        <v>87</v>
      </c>
      <c r="B120" s="49" t="str">
        <f t="shared" si="6"/>
        <v/>
      </c>
      <c r="C120" s="50" t="s">
        <v>96</v>
      </c>
      <c r="D120" s="391" t="s">
        <v>97</v>
      </c>
      <c r="E120" s="392"/>
      <c r="F120" s="66" t="str">
        <f t="shared" si="7"/>
        <v/>
      </c>
      <c r="G120" s="391"/>
      <c r="H120" s="393"/>
    </row>
    <row r="121" spans="1:8" ht="22.5" customHeight="1">
      <c r="A121" s="54">
        <f>入力画面!Q109</f>
        <v>88</v>
      </c>
      <c r="B121" s="49" t="str">
        <f t="shared" si="6"/>
        <v/>
      </c>
      <c r="C121" s="50" t="s">
        <v>99</v>
      </c>
      <c r="D121" s="391" t="s">
        <v>97</v>
      </c>
      <c r="E121" s="392"/>
      <c r="F121" s="66" t="str">
        <f t="shared" si="7"/>
        <v/>
      </c>
      <c r="G121" s="391"/>
      <c r="H121" s="393"/>
    </row>
    <row r="122" spans="1:8" ht="22.5" customHeight="1">
      <c r="A122" s="54">
        <f>入力画面!Q110</f>
        <v>89</v>
      </c>
      <c r="B122" s="49" t="str">
        <f t="shared" si="6"/>
        <v/>
      </c>
      <c r="C122" s="50" t="s">
        <v>99</v>
      </c>
      <c r="D122" s="391" t="s">
        <v>97</v>
      </c>
      <c r="E122" s="392"/>
      <c r="F122" s="66" t="str">
        <f t="shared" si="7"/>
        <v/>
      </c>
      <c r="G122" s="391"/>
      <c r="H122" s="393"/>
    </row>
    <row r="123" spans="1:8" ht="22.5" customHeight="1">
      <c r="A123" s="54">
        <f>入力画面!Q111</f>
        <v>90</v>
      </c>
      <c r="B123" s="49" t="str">
        <f t="shared" si="6"/>
        <v/>
      </c>
      <c r="C123" s="50" t="s">
        <v>96</v>
      </c>
      <c r="D123" s="391" t="s">
        <v>97</v>
      </c>
      <c r="E123" s="392"/>
      <c r="F123" s="66" t="str">
        <f t="shared" si="7"/>
        <v/>
      </c>
      <c r="G123" s="391"/>
      <c r="H123" s="393"/>
    </row>
    <row r="124" spans="1:8" ht="22.5" customHeight="1">
      <c r="A124" s="54">
        <f>入力画面!Q112</f>
        <v>91</v>
      </c>
      <c r="B124" s="49" t="str">
        <f t="shared" si="6"/>
        <v/>
      </c>
      <c r="C124" s="50" t="s">
        <v>96</v>
      </c>
      <c r="D124" s="391" t="s">
        <v>97</v>
      </c>
      <c r="E124" s="392"/>
      <c r="F124" s="66" t="str">
        <f t="shared" si="7"/>
        <v/>
      </c>
      <c r="G124" s="391"/>
      <c r="H124" s="393"/>
    </row>
    <row r="125" spans="1:8" ht="22.5" customHeight="1">
      <c r="A125" s="54">
        <f>入力画面!Q113</f>
        <v>92</v>
      </c>
      <c r="B125" s="49" t="str">
        <f t="shared" ref="B125:B156" si="8">IFERROR(VLOOKUP(A125,buin,2,0),"")&amp;""</f>
        <v/>
      </c>
      <c r="C125" s="50" t="s">
        <v>96</v>
      </c>
      <c r="D125" s="391" t="s">
        <v>97</v>
      </c>
      <c r="E125" s="392"/>
      <c r="F125" s="66" t="str">
        <f t="shared" ref="F125:F156" si="9">IFERROR(VLOOKUP(A125,buin,3,0),"")&amp;""</f>
        <v/>
      </c>
      <c r="G125" s="391"/>
      <c r="H125" s="393"/>
    </row>
    <row r="126" spans="1:8" ht="22.5" customHeight="1">
      <c r="A126" s="54">
        <f>入力画面!Q114</f>
        <v>93</v>
      </c>
      <c r="B126" s="49" t="str">
        <f t="shared" si="8"/>
        <v/>
      </c>
      <c r="C126" s="50" t="s">
        <v>96</v>
      </c>
      <c r="D126" s="391" t="s">
        <v>97</v>
      </c>
      <c r="E126" s="392"/>
      <c r="F126" s="66" t="str">
        <f t="shared" si="9"/>
        <v/>
      </c>
      <c r="G126" s="391"/>
      <c r="H126" s="393"/>
    </row>
    <row r="127" spans="1:8" ht="22.5" customHeight="1">
      <c r="A127" s="54">
        <f>入力画面!Q115</f>
        <v>94</v>
      </c>
      <c r="B127" s="49" t="str">
        <f t="shared" si="8"/>
        <v/>
      </c>
      <c r="C127" s="50" t="s">
        <v>99</v>
      </c>
      <c r="D127" s="391" t="s">
        <v>97</v>
      </c>
      <c r="E127" s="392"/>
      <c r="F127" s="66" t="str">
        <f t="shared" si="9"/>
        <v/>
      </c>
      <c r="G127" s="391"/>
      <c r="H127" s="393"/>
    </row>
    <row r="128" spans="1:8" ht="22.5" customHeight="1">
      <c r="A128" s="54">
        <f>入力画面!Q116</f>
        <v>95</v>
      </c>
      <c r="B128" s="49" t="str">
        <f t="shared" si="8"/>
        <v/>
      </c>
      <c r="C128" s="50" t="s">
        <v>99</v>
      </c>
      <c r="D128" s="391" t="s">
        <v>97</v>
      </c>
      <c r="E128" s="392"/>
      <c r="F128" s="66" t="str">
        <f t="shared" si="9"/>
        <v/>
      </c>
      <c r="G128" s="391"/>
      <c r="H128" s="393"/>
    </row>
    <row r="129" spans="1:8" ht="22.5" customHeight="1">
      <c r="A129" s="54">
        <f>入力画面!Q117</f>
        <v>96</v>
      </c>
      <c r="B129" s="49" t="str">
        <f t="shared" si="8"/>
        <v/>
      </c>
      <c r="C129" s="50" t="s">
        <v>96</v>
      </c>
      <c r="D129" s="391" t="s">
        <v>97</v>
      </c>
      <c r="E129" s="392"/>
      <c r="F129" s="66" t="str">
        <f t="shared" si="9"/>
        <v/>
      </c>
      <c r="G129" s="391"/>
      <c r="H129" s="393"/>
    </row>
    <row r="130" spans="1:8" ht="22.5" customHeight="1">
      <c r="A130" s="54">
        <f>入力画面!Q118</f>
        <v>97</v>
      </c>
      <c r="B130" s="49" t="str">
        <f t="shared" si="8"/>
        <v/>
      </c>
      <c r="C130" s="50" t="s">
        <v>96</v>
      </c>
      <c r="D130" s="391" t="s">
        <v>97</v>
      </c>
      <c r="E130" s="392"/>
      <c r="F130" s="66" t="str">
        <f t="shared" si="9"/>
        <v/>
      </c>
      <c r="G130" s="391"/>
      <c r="H130" s="393"/>
    </row>
    <row r="131" spans="1:8" ht="22.5" customHeight="1">
      <c r="A131" s="54">
        <f>入力画面!Q119</f>
        <v>98</v>
      </c>
      <c r="B131" s="49" t="str">
        <f t="shared" si="8"/>
        <v/>
      </c>
      <c r="C131" s="50" t="s">
        <v>96</v>
      </c>
      <c r="D131" s="391" t="s">
        <v>97</v>
      </c>
      <c r="E131" s="392"/>
      <c r="F131" s="66" t="str">
        <f t="shared" si="9"/>
        <v/>
      </c>
      <c r="G131" s="391"/>
      <c r="H131" s="393"/>
    </row>
    <row r="132" spans="1:8" ht="22.5" customHeight="1">
      <c r="A132" s="54">
        <f>入力画面!Q120</f>
        <v>99</v>
      </c>
      <c r="B132" s="49" t="str">
        <f t="shared" si="8"/>
        <v/>
      </c>
      <c r="C132" s="50" t="s">
        <v>96</v>
      </c>
      <c r="D132" s="391" t="s">
        <v>97</v>
      </c>
      <c r="E132" s="392"/>
      <c r="F132" s="66" t="str">
        <f t="shared" si="9"/>
        <v/>
      </c>
      <c r="G132" s="391"/>
      <c r="H132" s="393"/>
    </row>
    <row r="133" spans="1:8" ht="22.5" customHeight="1">
      <c r="A133" s="54">
        <f>入力画面!Q121</f>
        <v>100</v>
      </c>
      <c r="B133" s="49" t="str">
        <f t="shared" si="8"/>
        <v/>
      </c>
      <c r="C133" s="50" t="s">
        <v>99</v>
      </c>
      <c r="D133" s="391" t="s">
        <v>97</v>
      </c>
      <c r="E133" s="392"/>
      <c r="F133" s="66" t="str">
        <f t="shared" si="9"/>
        <v/>
      </c>
      <c r="G133" s="391"/>
      <c r="H133" s="393"/>
    </row>
    <row r="134" spans="1:8" ht="22.5" customHeight="1">
      <c r="A134" s="54">
        <f>入力画面!Q122</f>
        <v>101</v>
      </c>
      <c r="B134" s="49" t="str">
        <f t="shared" si="8"/>
        <v/>
      </c>
      <c r="C134" s="50" t="s">
        <v>99</v>
      </c>
      <c r="D134" s="391" t="s">
        <v>97</v>
      </c>
      <c r="E134" s="392"/>
      <c r="F134" s="66" t="str">
        <f t="shared" si="9"/>
        <v/>
      </c>
      <c r="G134" s="391"/>
      <c r="H134" s="393"/>
    </row>
    <row r="135" spans="1:8" ht="22.5" customHeight="1">
      <c r="A135" s="54">
        <f>入力画面!Q123</f>
        <v>102</v>
      </c>
      <c r="B135" s="49" t="str">
        <f t="shared" si="8"/>
        <v/>
      </c>
      <c r="C135" s="50" t="s">
        <v>96</v>
      </c>
      <c r="D135" s="391" t="s">
        <v>97</v>
      </c>
      <c r="E135" s="392"/>
      <c r="F135" s="66" t="str">
        <f t="shared" si="9"/>
        <v/>
      </c>
      <c r="G135" s="391"/>
      <c r="H135" s="393"/>
    </row>
    <row r="136" spans="1:8" ht="22.5" customHeight="1">
      <c r="A136" s="54">
        <f>入力画面!Q124</f>
        <v>103</v>
      </c>
      <c r="B136" s="49" t="str">
        <f t="shared" si="8"/>
        <v/>
      </c>
      <c r="C136" s="50" t="s">
        <v>96</v>
      </c>
      <c r="D136" s="391" t="s">
        <v>97</v>
      </c>
      <c r="E136" s="392"/>
      <c r="F136" s="66" t="str">
        <f t="shared" si="9"/>
        <v/>
      </c>
      <c r="G136" s="391"/>
      <c r="H136" s="393"/>
    </row>
    <row r="137" spans="1:8" ht="22.5" customHeight="1">
      <c r="A137" s="54">
        <f>入力画面!Q125</f>
        <v>104</v>
      </c>
      <c r="B137" s="49" t="str">
        <f t="shared" si="8"/>
        <v/>
      </c>
      <c r="C137" s="50" t="s">
        <v>96</v>
      </c>
      <c r="D137" s="391" t="s">
        <v>97</v>
      </c>
      <c r="E137" s="392"/>
      <c r="F137" s="66" t="str">
        <f t="shared" si="9"/>
        <v/>
      </c>
      <c r="G137" s="391"/>
      <c r="H137" s="393"/>
    </row>
    <row r="138" spans="1:8" ht="22.5" customHeight="1">
      <c r="A138" s="54">
        <f>入力画面!Q126</f>
        <v>105</v>
      </c>
      <c r="B138" s="49" t="str">
        <f t="shared" si="8"/>
        <v/>
      </c>
      <c r="C138" s="50" t="s">
        <v>96</v>
      </c>
      <c r="D138" s="391" t="s">
        <v>97</v>
      </c>
      <c r="E138" s="392"/>
      <c r="F138" s="66" t="str">
        <f t="shared" si="9"/>
        <v/>
      </c>
      <c r="G138" s="391"/>
      <c r="H138" s="393"/>
    </row>
    <row r="139" spans="1:8" ht="22.5" customHeight="1">
      <c r="A139" s="54">
        <f>入力画面!Q127</f>
        <v>106</v>
      </c>
      <c r="B139" s="49" t="str">
        <f t="shared" si="8"/>
        <v/>
      </c>
      <c r="C139" s="50" t="s">
        <v>99</v>
      </c>
      <c r="D139" s="391" t="s">
        <v>97</v>
      </c>
      <c r="E139" s="392"/>
      <c r="F139" s="66" t="str">
        <f t="shared" si="9"/>
        <v/>
      </c>
      <c r="G139" s="391"/>
      <c r="H139" s="393"/>
    </row>
    <row r="140" spans="1:8" ht="22.5" customHeight="1">
      <c r="A140" s="54">
        <f>入力画面!Q128</f>
        <v>107</v>
      </c>
      <c r="B140" s="49" t="str">
        <f t="shared" si="8"/>
        <v/>
      </c>
      <c r="C140" s="50" t="s">
        <v>99</v>
      </c>
      <c r="D140" s="391" t="s">
        <v>97</v>
      </c>
      <c r="E140" s="392"/>
      <c r="F140" s="66" t="str">
        <f t="shared" si="9"/>
        <v/>
      </c>
      <c r="G140" s="391"/>
      <c r="H140" s="393"/>
    </row>
    <row r="141" spans="1:8" ht="22.5" customHeight="1">
      <c r="A141" s="54">
        <f>入力画面!Q129</f>
        <v>108</v>
      </c>
      <c r="B141" s="49" t="str">
        <f t="shared" si="8"/>
        <v/>
      </c>
      <c r="C141" s="50" t="s">
        <v>96</v>
      </c>
      <c r="D141" s="391" t="s">
        <v>97</v>
      </c>
      <c r="E141" s="392"/>
      <c r="F141" s="66" t="str">
        <f t="shared" si="9"/>
        <v/>
      </c>
      <c r="G141" s="391"/>
      <c r="H141" s="393"/>
    </row>
    <row r="142" spans="1:8" ht="22.5" customHeight="1">
      <c r="A142" s="54">
        <f>入力画面!Q130</f>
        <v>109</v>
      </c>
      <c r="B142" s="49" t="str">
        <f t="shared" si="8"/>
        <v/>
      </c>
      <c r="C142" s="50" t="s">
        <v>96</v>
      </c>
      <c r="D142" s="391" t="s">
        <v>97</v>
      </c>
      <c r="E142" s="392"/>
      <c r="F142" s="66" t="str">
        <f t="shared" si="9"/>
        <v/>
      </c>
      <c r="G142" s="391"/>
      <c r="H142" s="393"/>
    </row>
    <row r="143" spans="1:8" ht="22.5" customHeight="1">
      <c r="A143" s="54">
        <f>入力画面!Q131</f>
        <v>110</v>
      </c>
      <c r="B143" s="49" t="str">
        <f t="shared" si="8"/>
        <v/>
      </c>
      <c r="C143" s="50" t="s">
        <v>96</v>
      </c>
      <c r="D143" s="391" t="s">
        <v>97</v>
      </c>
      <c r="E143" s="392"/>
      <c r="F143" s="66" t="str">
        <f t="shared" si="9"/>
        <v/>
      </c>
      <c r="G143" s="391"/>
      <c r="H143" s="393"/>
    </row>
    <row r="144" spans="1:8" ht="22.5" customHeight="1">
      <c r="A144" s="54">
        <f>入力画面!Q132</f>
        <v>111</v>
      </c>
      <c r="B144" s="49" t="str">
        <f t="shared" si="8"/>
        <v/>
      </c>
      <c r="C144" s="50" t="s">
        <v>96</v>
      </c>
      <c r="D144" s="391" t="s">
        <v>97</v>
      </c>
      <c r="E144" s="392"/>
      <c r="F144" s="66" t="str">
        <f t="shared" si="9"/>
        <v/>
      </c>
      <c r="G144" s="391"/>
      <c r="H144" s="393"/>
    </row>
    <row r="145" spans="1:8" ht="22.5" customHeight="1">
      <c r="A145" s="54">
        <f>入力画面!Q133</f>
        <v>112</v>
      </c>
      <c r="B145" s="49" t="str">
        <f t="shared" si="8"/>
        <v/>
      </c>
      <c r="C145" s="50" t="s">
        <v>99</v>
      </c>
      <c r="D145" s="391" t="s">
        <v>97</v>
      </c>
      <c r="E145" s="392"/>
      <c r="F145" s="66" t="str">
        <f t="shared" si="9"/>
        <v/>
      </c>
      <c r="G145" s="391"/>
      <c r="H145" s="393"/>
    </row>
    <row r="146" spans="1:8" ht="22.5" customHeight="1">
      <c r="A146" s="54">
        <f>入力画面!Q134</f>
        <v>113</v>
      </c>
      <c r="B146" s="49" t="str">
        <f t="shared" si="8"/>
        <v/>
      </c>
      <c r="C146" s="50" t="s">
        <v>99</v>
      </c>
      <c r="D146" s="391" t="s">
        <v>97</v>
      </c>
      <c r="E146" s="392"/>
      <c r="F146" s="66" t="str">
        <f t="shared" si="9"/>
        <v/>
      </c>
      <c r="G146" s="391"/>
      <c r="H146" s="393"/>
    </row>
    <row r="147" spans="1:8" ht="22.5" customHeight="1">
      <c r="A147" s="54">
        <f>入力画面!Q135</f>
        <v>114</v>
      </c>
      <c r="B147" s="49" t="str">
        <f t="shared" si="8"/>
        <v/>
      </c>
      <c r="C147" s="50" t="s">
        <v>96</v>
      </c>
      <c r="D147" s="391" t="s">
        <v>97</v>
      </c>
      <c r="E147" s="392"/>
      <c r="F147" s="66" t="str">
        <f t="shared" si="9"/>
        <v/>
      </c>
      <c r="G147" s="391"/>
      <c r="H147" s="393"/>
    </row>
    <row r="148" spans="1:8" ht="22.5" customHeight="1">
      <c r="A148" s="54">
        <f>入力画面!Q136</f>
        <v>115</v>
      </c>
      <c r="B148" s="49" t="str">
        <f t="shared" si="8"/>
        <v/>
      </c>
      <c r="C148" s="50" t="s">
        <v>96</v>
      </c>
      <c r="D148" s="391" t="s">
        <v>97</v>
      </c>
      <c r="E148" s="392"/>
      <c r="F148" s="66" t="str">
        <f t="shared" si="9"/>
        <v/>
      </c>
      <c r="G148" s="391"/>
      <c r="H148" s="393"/>
    </row>
    <row r="149" spans="1:8" ht="22.5" customHeight="1">
      <c r="A149" s="54">
        <f>入力画面!Q137</f>
        <v>116</v>
      </c>
      <c r="B149" s="49" t="str">
        <f t="shared" si="8"/>
        <v/>
      </c>
      <c r="C149" s="50" t="s">
        <v>96</v>
      </c>
      <c r="D149" s="391" t="s">
        <v>97</v>
      </c>
      <c r="E149" s="392"/>
      <c r="F149" s="66" t="str">
        <f t="shared" si="9"/>
        <v/>
      </c>
      <c r="G149" s="391"/>
      <c r="H149" s="393"/>
    </row>
    <row r="150" spans="1:8" ht="22.5" customHeight="1">
      <c r="A150" s="54">
        <f>入力画面!Q138</f>
        <v>117</v>
      </c>
      <c r="B150" s="49" t="str">
        <f t="shared" si="8"/>
        <v/>
      </c>
      <c r="C150" s="50" t="s">
        <v>96</v>
      </c>
      <c r="D150" s="391" t="s">
        <v>97</v>
      </c>
      <c r="E150" s="392"/>
      <c r="F150" s="66" t="str">
        <f t="shared" si="9"/>
        <v/>
      </c>
      <c r="G150" s="391"/>
      <c r="H150" s="393"/>
    </row>
    <row r="151" spans="1:8" ht="22.5" customHeight="1">
      <c r="A151" s="54">
        <f>入力画面!Q139</f>
        <v>118</v>
      </c>
      <c r="B151" s="49" t="str">
        <f t="shared" si="8"/>
        <v/>
      </c>
      <c r="C151" s="50" t="s">
        <v>99</v>
      </c>
      <c r="D151" s="391" t="s">
        <v>97</v>
      </c>
      <c r="E151" s="392"/>
      <c r="F151" s="66" t="str">
        <f t="shared" si="9"/>
        <v/>
      </c>
      <c r="G151" s="391"/>
      <c r="H151" s="393"/>
    </row>
    <row r="152" spans="1:8" ht="22.5" customHeight="1">
      <c r="A152" s="54">
        <f>入力画面!Q140</f>
        <v>119</v>
      </c>
      <c r="B152" s="49" t="str">
        <f t="shared" si="8"/>
        <v/>
      </c>
      <c r="C152" s="50" t="s">
        <v>99</v>
      </c>
      <c r="D152" s="391" t="s">
        <v>97</v>
      </c>
      <c r="E152" s="392"/>
      <c r="F152" s="66" t="str">
        <f t="shared" si="9"/>
        <v/>
      </c>
      <c r="G152" s="391"/>
      <c r="H152" s="393"/>
    </row>
    <row r="153" spans="1:8" ht="22.5" customHeight="1">
      <c r="A153" s="54">
        <f>入力画面!Q141</f>
        <v>120</v>
      </c>
      <c r="B153" s="49" t="str">
        <f t="shared" si="8"/>
        <v/>
      </c>
      <c r="C153" s="50" t="s">
        <v>96</v>
      </c>
      <c r="D153" s="391" t="s">
        <v>97</v>
      </c>
      <c r="E153" s="392"/>
      <c r="F153" s="66" t="str">
        <f t="shared" si="9"/>
        <v/>
      </c>
      <c r="G153" s="391"/>
      <c r="H153" s="393"/>
    </row>
    <row r="154" spans="1:8" ht="22.5" customHeight="1">
      <c r="A154" s="54">
        <f>入力画面!Q142</f>
        <v>121</v>
      </c>
      <c r="B154" s="49" t="str">
        <f t="shared" si="8"/>
        <v/>
      </c>
      <c r="C154" s="50" t="s">
        <v>96</v>
      </c>
      <c r="D154" s="391" t="s">
        <v>97</v>
      </c>
      <c r="E154" s="392"/>
      <c r="F154" s="66" t="str">
        <f t="shared" si="9"/>
        <v/>
      </c>
      <c r="G154" s="391"/>
      <c r="H154" s="393"/>
    </row>
    <row r="155" spans="1:8" ht="22.5" customHeight="1">
      <c r="A155" s="54">
        <f>入力画面!Q143</f>
        <v>122</v>
      </c>
      <c r="B155" s="49" t="str">
        <f t="shared" si="8"/>
        <v/>
      </c>
      <c r="C155" s="50" t="s">
        <v>96</v>
      </c>
      <c r="D155" s="391" t="s">
        <v>97</v>
      </c>
      <c r="E155" s="392"/>
      <c r="F155" s="66" t="str">
        <f t="shared" si="9"/>
        <v/>
      </c>
      <c r="G155" s="391"/>
      <c r="H155" s="393"/>
    </row>
    <row r="156" spans="1:8" ht="22.5" customHeight="1">
      <c r="A156" s="54">
        <f>入力画面!Q144</f>
        <v>123</v>
      </c>
      <c r="B156" s="49" t="str">
        <f t="shared" si="8"/>
        <v/>
      </c>
      <c r="C156" s="50" t="s">
        <v>96</v>
      </c>
      <c r="D156" s="391" t="s">
        <v>97</v>
      </c>
      <c r="E156" s="392"/>
      <c r="F156" s="66" t="str">
        <f t="shared" si="9"/>
        <v/>
      </c>
      <c r="G156" s="391"/>
      <c r="H156" s="393"/>
    </row>
    <row r="157" spans="1:8" ht="22.5" customHeight="1">
      <c r="A157" s="54">
        <f>入力画面!Q145</f>
        <v>124</v>
      </c>
      <c r="B157" s="49" t="str">
        <f t="shared" ref="B157:B188" si="10">IFERROR(VLOOKUP(A157,buin,2,0),"")&amp;""</f>
        <v/>
      </c>
      <c r="C157" s="50" t="s">
        <v>99</v>
      </c>
      <c r="D157" s="391" t="s">
        <v>97</v>
      </c>
      <c r="E157" s="392"/>
      <c r="F157" s="66" t="str">
        <f t="shared" ref="F157:F188" si="11">IFERROR(VLOOKUP(A157,buin,3,0),"")&amp;""</f>
        <v/>
      </c>
      <c r="G157" s="391"/>
      <c r="H157" s="393"/>
    </row>
    <row r="158" spans="1:8" ht="22.5" customHeight="1">
      <c r="A158" s="54">
        <f>入力画面!Q146</f>
        <v>125</v>
      </c>
      <c r="B158" s="49" t="str">
        <f t="shared" si="10"/>
        <v/>
      </c>
      <c r="C158" s="50" t="s">
        <v>99</v>
      </c>
      <c r="D158" s="391" t="s">
        <v>97</v>
      </c>
      <c r="E158" s="392"/>
      <c r="F158" s="66" t="str">
        <f t="shared" si="11"/>
        <v/>
      </c>
      <c r="G158" s="391"/>
      <c r="H158" s="393"/>
    </row>
    <row r="159" spans="1:8" ht="22.5" customHeight="1">
      <c r="A159" s="54">
        <f>入力画面!Q147</f>
        <v>126</v>
      </c>
      <c r="B159" s="49" t="str">
        <f t="shared" si="10"/>
        <v/>
      </c>
      <c r="C159" s="50" t="s">
        <v>96</v>
      </c>
      <c r="D159" s="391" t="s">
        <v>97</v>
      </c>
      <c r="E159" s="392"/>
      <c r="F159" s="66" t="str">
        <f t="shared" si="11"/>
        <v/>
      </c>
      <c r="G159" s="391"/>
      <c r="H159" s="393"/>
    </row>
    <row r="160" spans="1:8" ht="22.5" customHeight="1">
      <c r="A160" s="54">
        <f>入力画面!Q148</f>
        <v>127</v>
      </c>
      <c r="B160" s="49" t="str">
        <f t="shared" si="10"/>
        <v/>
      </c>
      <c r="C160" s="50" t="s">
        <v>96</v>
      </c>
      <c r="D160" s="391" t="s">
        <v>97</v>
      </c>
      <c r="E160" s="392"/>
      <c r="F160" s="66" t="str">
        <f t="shared" si="11"/>
        <v/>
      </c>
      <c r="G160" s="391"/>
      <c r="H160" s="393"/>
    </row>
    <row r="161" spans="1:8" ht="22.5" customHeight="1">
      <c r="A161" s="54">
        <f>入力画面!Q149</f>
        <v>128</v>
      </c>
      <c r="B161" s="49" t="str">
        <f t="shared" si="10"/>
        <v/>
      </c>
      <c r="C161" s="50" t="s">
        <v>96</v>
      </c>
      <c r="D161" s="391" t="s">
        <v>97</v>
      </c>
      <c r="E161" s="392"/>
      <c r="F161" s="66" t="str">
        <f t="shared" si="11"/>
        <v/>
      </c>
      <c r="G161" s="391"/>
      <c r="H161" s="393"/>
    </row>
    <row r="162" spans="1:8" ht="22.5" customHeight="1">
      <c r="A162" s="54">
        <f>入力画面!Q150</f>
        <v>129</v>
      </c>
      <c r="B162" s="49" t="str">
        <f t="shared" si="10"/>
        <v/>
      </c>
      <c r="C162" s="50" t="s">
        <v>96</v>
      </c>
      <c r="D162" s="391" t="s">
        <v>97</v>
      </c>
      <c r="E162" s="392"/>
      <c r="F162" s="66" t="str">
        <f t="shared" si="11"/>
        <v/>
      </c>
      <c r="G162" s="391"/>
      <c r="H162" s="393"/>
    </row>
    <row r="163" spans="1:8" ht="22.5" customHeight="1">
      <c r="A163" s="54">
        <f>入力画面!Q151</f>
        <v>130</v>
      </c>
      <c r="B163" s="49" t="str">
        <f t="shared" si="10"/>
        <v/>
      </c>
      <c r="C163" s="50" t="s">
        <v>99</v>
      </c>
      <c r="D163" s="391" t="s">
        <v>97</v>
      </c>
      <c r="E163" s="392"/>
      <c r="F163" s="66" t="str">
        <f t="shared" si="11"/>
        <v/>
      </c>
      <c r="G163" s="391"/>
      <c r="H163" s="393"/>
    </row>
    <row r="164" spans="1:8" ht="22.5" customHeight="1">
      <c r="A164" s="54">
        <f>入力画面!Q152</f>
        <v>131</v>
      </c>
      <c r="B164" s="49" t="str">
        <f t="shared" si="10"/>
        <v/>
      </c>
      <c r="C164" s="50" t="s">
        <v>99</v>
      </c>
      <c r="D164" s="391" t="s">
        <v>97</v>
      </c>
      <c r="E164" s="392"/>
      <c r="F164" s="66" t="str">
        <f t="shared" si="11"/>
        <v/>
      </c>
      <c r="G164" s="391"/>
      <c r="H164" s="393"/>
    </row>
    <row r="165" spans="1:8" ht="22.5" customHeight="1">
      <c r="A165" s="54">
        <f>入力画面!Q153</f>
        <v>132</v>
      </c>
      <c r="B165" s="49" t="str">
        <f t="shared" si="10"/>
        <v/>
      </c>
      <c r="C165" s="50" t="s">
        <v>96</v>
      </c>
      <c r="D165" s="391" t="s">
        <v>97</v>
      </c>
      <c r="E165" s="392"/>
      <c r="F165" s="66" t="str">
        <f t="shared" si="11"/>
        <v/>
      </c>
      <c r="G165" s="391"/>
      <c r="H165" s="393"/>
    </row>
    <row r="166" spans="1:8" ht="22.5" customHeight="1">
      <c r="A166" s="54">
        <f>入力画面!Q154</f>
        <v>133</v>
      </c>
      <c r="B166" s="49" t="str">
        <f t="shared" si="10"/>
        <v/>
      </c>
      <c r="C166" s="50" t="s">
        <v>96</v>
      </c>
      <c r="D166" s="391" t="s">
        <v>97</v>
      </c>
      <c r="E166" s="392"/>
      <c r="F166" s="66" t="str">
        <f t="shared" si="11"/>
        <v/>
      </c>
      <c r="G166" s="391"/>
      <c r="H166" s="393"/>
    </row>
    <row r="167" spans="1:8" ht="22.5" customHeight="1">
      <c r="A167" s="54">
        <f>入力画面!Q155</f>
        <v>134</v>
      </c>
      <c r="B167" s="49" t="str">
        <f t="shared" si="10"/>
        <v/>
      </c>
      <c r="C167" s="50" t="s">
        <v>96</v>
      </c>
      <c r="D167" s="391" t="s">
        <v>97</v>
      </c>
      <c r="E167" s="392"/>
      <c r="F167" s="66" t="str">
        <f t="shared" si="11"/>
        <v/>
      </c>
      <c r="G167" s="391"/>
      <c r="H167" s="393"/>
    </row>
    <row r="168" spans="1:8" ht="22.5" customHeight="1">
      <c r="A168" s="54">
        <f>入力画面!Q156</f>
        <v>135</v>
      </c>
      <c r="B168" s="49" t="str">
        <f t="shared" si="10"/>
        <v/>
      </c>
      <c r="C168" s="50" t="s">
        <v>96</v>
      </c>
      <c r="D168" s="391" t="s">
        <v>97</v>
      </c>
      <c r="E168" s="392"/>
      <c r="F168" s="66" t="str">
        <f t="shared" si="11"/>
        <v/>
      </c>
      <c r="G168" s="391"/>
      <c r="H168" s="393"/>
    </row>
    <row r="169" spans="1:8" ht="22.5" customHeight="1">
      <c r="A169" s="54">
        <f>入力画面!Q157</f>
        <v>136</v>
      </c>
      <c r="B169" s="49" t="str">
        <f t="shared" si="10"/>
        <v/>
      </c>
      <c r="C169" s="50" t="s">
        <v>99</v>
      </c>
      <c r="D169" s="391" t="s">
        <v>97</v>
      </c>
      <c r="E169" s="392"/>
      <c r="F169" s="66" t="str">
        <f t="shared" si="11"/>
        <v/>
      </c>
      <c r="G169" s="391"/>
      <c r="H169" s="393"/>
    </row>
    <row r="170" spans="1:8" ht="22.5" customHeight="1">
      <c r="A170" s="54">
        <f>入力画面!Q158</f>
        <v>137</v>
      </c>
      <c r="B170" s="49" t="str">
        <f t="shared" si="10"/>
        <v/>
      </c>
      <c r="C170" s="50" t="s">
        <v>99</v>
      </c>
      <c r="D170" s="391" t="s">
        <v>97</v>
      </c>
      <c r="E170" s="392"/>
      <c r="F170" s="66" t="str">
        <f t="shared" si="11"/>
        <v/>
      </c>
      <c r="G170" s="391"/>
      <c r="H170" s="393"/>
    </row>
    <row r="171" spans="1:8" ht="22.5" customHeight="1">
      <c r="A171" s="54">
        <f>入力画面!Q159</f>
        <v>138</v>
      </c>
      <c r="B171" s="49" t="str">
        <f t="shared" si="10"/>
        <v/>
      </c>
      <c r="C171" s="50" t="s">
        <v>96</v>
      </c>
      <c r="D171" s="391" t="s">
        <v>97</v>
      </c>
      <c r="E171" s="392"/>
      <c r="F171" s="66" t="str">
        <f t="shared" si="11"/>
        <v/>
      </c>
      <c r="G171" s="391"/>
      <c r="H171" s="393"/>
    </row>
    <row r="172" spans="1:8" ht="22.5" customHeight="1">
      <c r="A172" s="54">
        <f>入力画面!Q160</f>
        <v>139</v>
      </c>
      <c r="B172" s="49" t="str">
        <f t="shared" si="10"/>
        <v/>
      </c>
      <c r="C172" s="50" t="s">
        <v>96</v>
      </c>
      <c r="D172" s="391" t="s">
        <v>97</v>
      </c>
      <c r="E172" s="392"/>
      <c r="F172" s="66" t="str">
        <f t="shared" si="11"/>
        <v/>
      </c>
      <c r="G172" s="391"/>
      <c r="H172" s="393"/>
    </row>
    <row r="173" spans="1:8" ht="22.5" customHeight="1">
      <c r="A173" s="54">
        <f>入力画面!Q161</f>
        <v>140</v>
      </c>
      <c r="B173" s="49" t="str">
        <f t="shared" si="10"/>
        <v/>
      </c>
      <c r="C173" s="50" t="s">
        <v>96</v>
      </c>
      <c r="D173" s="391" t="s">
        <v>97</v>
      </c>
      <c r="E173" s="392"/>
      <c r="F173" s="66" t="str">
        <f t="shared" si="11"/>
        <v/>
      </c>
      <c r="G173" s="391"/>
      <c r="H173" s="393"/>
    </row>
    <row r="174" spans="1:8" ht="22.5" customHeight="1">
      <c r="A174" s="54">
        <f>入力画面!Q162</f>
        <v>141</v>
      </c>
      <c r="B174" s="49" t="str">
        <f t="shared" si="10"/>
        <v/>
      </c>
      <c r="C174" s="50" t="s">
        <v>96</v>
      </c>
      <c r="D174" s="391" t="s">
        <v>97</v>
      </c>
      <c r="E174" s="392"/>
      <c r="F174" s="66" t="str">
        <f t="shared" si="11"/>
        <v/>
      </c>
      <c r="G174" s="391"/>
      <c r="H174" s="393"/>
    </row>
    <row r="175" spans="1:8" ht="22.5" customHeight="1">
      <c r="A175" s="54">
        <f>入力画面!Q163</f>
        <v>142</v>
      </c>
      <c r="B175" s="49" t="str">
        <f t="shared" si="10"/>
        <v/>
      </c>
      <c r="C175" s="50" t="s">
        <v>99</v>
      </c>
      <c r="D175" s="391" t="s">
        <v>97</v>
      </c>
      <c r="E175" s="392"/>
      <c r="F175" s="66" t="str">
        <f t="shared" si="11"/>
        <v/>
      </c>
      <c r="G175" s="391"/>
      <c r="H175" s="393"/>
    </row>
    <row r="176" spans="1:8" ht="22.5" customHeight="1">
      <c r="A176" s="54">
        <f>入力画面!Q164</f>
        <v>143</v>
      </c>
      <c r="B176" s="49" t="str">
        <f t="shared" si="10"/>
        <v/>
      </c>
      <c r="C176" s="50" t="s">
        <v>99</v>
      </c>
      <c r="D176" s="391" t="s">
        <v>97</v>
      </c>
      <c r="E176" s="392"/>
      <c r="F176" s="66" t="str">
        <f t="shared" si="11"/>
        <v/>
      </c>
      <c r="G176" s="391"/>
      <c r="H176" s="393"/>
    </row>
    <row r="177" spans="1:8" ht="22.5" customHeight="1">
      <c r="A177" s="54">
        <f>入力画面!Q165</f>
        <v>144</v>
      </c>
      <c r="B177" s="49" t="str">
        <f t="shared" si="10"/>
        <v/>
      </c>
      <c r="C177" s="50" t="s">
        <v>96</v>
      </c>
      <c r="D177" s="391" t="s">
        <v>97</v>
      </c>
      <c r="E177" s="392"/>
      <c r="F177" s="66" t="str">
        <f t="shared" si="11"/>
        <v/>
      </c>
      <c r="G177" s="391"/>
      <c r="H177" s="393"/>
    </row>
    <row r="178" spans="1:8" ht="22.5" customHeight="1">
      <c r="A178" s="54">
        <f>入力画面!Q166</f>
        <v>145</v>
      </c>
      <c r="B178" s="49" t="str">
        <f t="shared" si="10"/>
        <v/>
      </c>
      <c r="C178" s="50" t="s">
        <v>96</v>
      </c>
      <c r="D178" s="391" t="s">
        <v>97</v>
      </c>
      <c r="E178" s="392"/>
      <c r="F178" s="66" t="str">
        <f t="shared" si="11"/>
        <v/>
      </c>
      <c r="G178" s="391"/>
      <c r="H178" s="393"/>
    </row>
    <row r="179" spans="1:8" ht="22.5" customHeight="1">
      <c r="A179" s="54">
        <f>入力画面!Q167</f>
        <v>146</v>
      </c>
      <c r="B179" s="49" t="str">
        <f t="shared" si="10"/>
        <v/>
      </c>
      <c r="C179" s="50" t="s">
        <v>96</v>
      </c>
      <c r="D179" s="391" t="s">
        <v>97</v>
      </c>
      <c r="E179" s="392"/>
      <c r="F179" s="66" t="str">
        <f t="shared" si="11"/>
        <v/>
      </c>
      <c r="G179" s="391"/>
      <c r="H179" s="393"/>
    </row>
    <row r="180" spans="1:8" ht="22.5" customHeight="1">
      <c r="A180" s="54">
        <f>入力画面!Q168</f>
        <v>147</v>
      </c>
      <c r="B180" s="49" t="str">
        <f t="shared" si="10"/>
        <v/>
      </c>
      <c r="C180" s="50" t="s">
        <v>96</v>
      </c>
      <c r="D180" s="391" t="s">
        <v>97</v>
      </c>
      <c r="E180" s="392"/>
      <c r="F180" s="66" t="str">
        <f t="shared" si="11"/>
        <v/>
      </c>
      <c r="G180" s="391"/>
      <c r="H180" s="393"/>
    </row>
    <row r="181" spans="1:8" ht="22.5" customHeight="1">
      <c r="A181" s="54">
        <f>入力画面!Q169</f>
        <v>148</v>
      </c>
      <c r="B181" s="49" t="str">
        <f t="shared" si="10"/>
        <v/>
      </c>
      <c r="C181" s="50" t="s">
        <v>99</v>
      </c>
      <c r="D181" s="391" t="s">
        <v>97</v>
      </c>
      <c r="E181" s="392"/>
      <c r="F181" s="66" t="str">
        <f t="shared" si="11"/>
        <v/>
      </c>
      <c r="G181" s="391"/>
      <c r="H181" s="393"/>
    </row>
    <row r="182" spans="1:8" ht="22.5" customHeight="1">
      <c r="A182" s="54">
        <f>入力画面!Q170</f>
        <v>149</v>
      </c>
      <c r="B182" s="49" t="str">
        <f t="shared" si="10"/>
        <v/>
      </c>
      <c r="C182" s="50" t="s">
        <v>99</v>
      </c>
      <c r="D182" s="391" t="s">
        <v>97</v>
      </c>
      <c r="E182" s="392"/>
      <c r="F182" s="66" t="str">
        <f t="shared" si="11"/>
        <v/>
      </c>
      <c r="G182" s="391"/>
      <c r="H182" s="393"/>
    </row>
    <row r="183" spans="1:8" ht="22.5" customHeight="1">
      <c r="A183" s="54">
        <f>入力画面!Q171</f>
        <v>150</v>
      </c>
      <c r="B183" s="49" t="str">
        <f t="shared" si="10"/>
        <v/>
      </c>
      <c r="C183" s="50" t="s">
        <v>96</v>
      </c>
      <c r="D183" s="391" t="s">
        <v>97</v>
      </c>
      <c r="E183" s="392"/>
      <c r="F183" s="66" t="str">
        <f t="shared" si="11"/>
        <v/>
      </c>
      <c r="G183" s="391"/>
      <c r="H183" s="393"/>
    </row>
    <row r="184" spans="1:8" ht="22.5" customHeight="1">
      <c r="A184" s="54">
        <f>入力画面!Q172</f>
        <v>151</v>
      </c>
      <c r="B184" s="49" t="str">
        <f t="shared" si="10"/>
        <v/>
      </c>
      <c r="C184" s="50" t="s">
        <v>96</v>
      </c>
      <c r="D184" s="391" t="s">
        <v>97</v>
      </c>
      <c r="E184" s="392"/>
      <c r="F184" s="66" t="str">
        <f t="shared" si="11"/>
        <v/>
      </c>
      <c r="G184" s="391"/>
      <c r="H184" s="393"/>
    </row>
    <row r="185" spans="1:8" ht="22.5" customHeight="1">
      <c r="A185" s="54">
        <f>入力画面!Q173</f>
        <v>152</v>
      </c>
      <c r="B185" s="49" t="str">
        <f t="shared" si="10"/>
        <v/>
      </c>
      <c r="C185" s="50" t="s">
        <v>96</v>
      </c>
      <c r="D185" s="391" t="s">
        <v>97</v>
      </c>
      <c r="E185" s="392"/>
      <c r="F185" s="66" t="str">
        <f t="shared" si="11"/>
        <v/>
      </c>
      <c r="G185" s="391"/>
      <c r="H185" s="393"/>
    </row>
    <row r="186" spans="1:8" ht="22.5" customHeight="1">
      <c r="A186" s="54">
        <f>入力画面!Q174</f>
        <v>153</v>
      </c>
      <c r="B186" s="49" t="str">
        <f t="shared" si="10"/>
        <v/>
      </c>
      <c r="C186" s="50" t="s">
        <v>99</v>
      </c>
      <c r="D186" s="391" t="s">
        <v>97</v>
      </c>
      <c r="E186" s="392"/>
      <c r="F186" s="66" t="str">
        <f t="shared" si="11"/>
        <v/>
      </c>
      <c r="G186" s="391"/>
      <c r="H186" s="393"/>
    </row>
    <row r="187" spans="1:8" ht="22.5" customHeight="1">
      <c r="A187" s="54">
        <f>入力画面!Q175</f>
        <v>154</v>
      </c>
      <c r="B187" s="49" t="str">
        <f t="shared" si="10"/>
        <v/>
      </c>
      <c r="C187" s="50" t="s">
        <v>96</v>
      </c>
      <c r="D187" s="391" t="s">
        <v>97</v>
      </c>
      <c r="E187" s="392"/>
      <c r="F187" s="66" t="str">
        <f t="shared" si="11"/>
        <v/>
      </c>
      <c r="G187" s="391"/>
      <c r="H187" s="393"/>
    </row>
    <row r="188" spans="1:8" ht="22.5" customHeight="1">
      <c r="A188" s="55">
        <f>入力画面!Q176</f>
        <v>155</v>
      </c>
      <c r="B188" s="52" t="str">
        <f t="shared" si="10"/>
        <v/>
      </c>
      <c r="C188" s="53" t="s">
        <v>96</v>
      </c>
      <c r="D188" s="394" t="s">
        <v>97</v>
      </c>
      <c r="E188" s="395"/>
      <c r="F188" s="67" t="str">
        <f t="shared" si="11"/>
        <v/>
      </c>
      <c r="G188" s="394"/>
      <c r="H188" s="396"/>
    </row>
  </sheetData>
  <mergeCells count="369">
    <mergeCell ref="D11:E11"/>
    <mergeCell ref="G11:H11"/>
    <mergeCell ref="D12:E12"/>
    <mergeCell ref="G12:H12"/>
    <mergeCell ref="D13:E13"/>
    <mergeCell ref="G13:H13"/>
    <mergeCell ref="E1:H1"/>
    <mergeCell ref="D8:E8"/>
    <mergeCell ref="G8:H8"/>
    <mergeCell ref="D9:E9"/>
    <mergeCell ref="G9:H9"/>
    <mergeCell ref="D10:E10"/>
    <mergeCell ref="G10:H10"/>
    <mergeCell ref="E3:G3"/>
    <mergeCell ref="E4:G4"/>
    <mergeCell ref="D6:E6"/>
    <mergeCell ref="G6:H6"/>
    <mergeCell ref="D7:E7"/>
    <mergeCell ref="G7:H7"/>
    <mergeCell ref="D17:E17"/>
    <mergeCell ref="G17:H17"/>
    <mergeCell ref="D18:E18"/>
    <mergeCell ref="G18:H18"/>
    <mergeCell ref="D19:E19"/>
    <mergeCell ref="G19:H19"/>
    <mergeCell ref="D14:E14"/>
    <mergeCell ref="G14:H14"/>
    <mergeCell ref="D15:E15"/>
    <mergeCell ref="G15:H15"/>
    <mergeCell ref="D16:E16"/>
    <mergeCell ref="G16:H16"/>
    <mergeCell ref="D23:E23"/>
    <mergeCell ref="G23:H23"/>
    <mergeCell ref="D24:E24"/>
    <mergeCell ref="G24:H24"/>
    <mergeCell ref="D25:E25"/>
    <mergeCell ref="G25:H25"/>
    <mergeCell ref="D20:E20"/>
    <mergeCell ref="G20:H20"/>
    <mergeCell ref="D21:E21"/>
    <mergeCell ref="G21:H21"/>
    <mergeCell ref="D22:E22"/>
    <mergeCell ref="G22:H22"/>
    <mergeCell ref="D29:E29"/>
    <mergeCell ref="G29:H29"/>
    <mergeCell ref="D30:E30"/>
    <mergeCell ref="G30:H30"/>
    <mergeCell ref="D31:E31"/>
    <mergeCell ref="G31:H31"/>
    <mergeCell ref="D26:E26"/>
    <mergeCell ref="G26:H26"/>
    <mergeCell ref="D27:E27"/>
    <mergeCell ref="G27:H27"/>
    <mergeCell ref="D28:E28"/>
    <mergeCell ref="G28:H28"/>
    <mergeCell ref="D35:E35"/>
    <mergeCell ref="G35:H35"/>
    <mergeCell ref="D36:E36"/>
    <mergeCell ref="G36:H36"/>
    <mergeCell ref="D37:E37"/>
    <mergeCell ref="G37:H37"/>
    <mergeCell ref="D32:E32"/>
    <mergeCell ref="G32:H32"/>
    <mergeCell ref="D33:E33"/>
    <mergeCell ref="G33:H33"/>
    <mergeCell ref="D34:E34"/>
    <mergeCell ref="G34:H34"/>
    <mergeCell ref="D41:E41"/>
    <mergeCell ref="G41:H41"/>
    <mergeCell ref="D42:E42"/>
    <mergeCell ref="G42:H42"/>
    <mergeCell ref="D43:E43"/>
    <mergeCell ref="G43:H43"/>
    <mergeCell ref="D44:E44"/>
    <mergeCell ref="G44:H44"/>
    <mergeCell ref="D38:E38"/>
    <mergeCell ref="G38:H38"/>
    <mergeCell ref="D39:E39"/>
    <mergeCell ref="G39:H39"/>
    <mergeCell ref="D40:E40"/>
    <mergeCell ref="G40:H40"/>
    <mergeCell ref="D48:E48"/>
    <mergeCell ref="G48:H48"/>
    <mergeCell ref="D49:E49"/>
    <mergeCell ref="G49:H49"/>
    <mergeCell ref="D50:E50"/>
    <mergeCell ref="G50:H50"/>
    <mergeCell ref="D45:E45"/>
    <mergeCell ref="G45:H45"/>
    <mergeCell ref="D46:E46"/>
    <mergeCell ref="G46:H46"/>
    <mergeCell ref="D47:E47"/>
    <mergeCell ref="G47:H47"/>
    <mergeCell ref="D54:E54"/>
    <mergeCell ref="G54:H54"/>
    <mergeCell ref="D55:E55"/>
    <mergeCell ref="G55:H55"/>
    <mergeCell ref="D56:E56"/>
    <mergeCell ref="G56:H56"/>
    <mergeCell ref="D51:E51"/>
    <mergeCell ref="G51:H51"/>
    <mergeCell ref="D52:E52"/>
    <mergeCell ref="G52:H52"/>
    <mergeCell ref="D53:E53"/>
    <mergeCell ref="G53:H53"/>
    <mergeCell ref="D60:E60"/>
    <mergeCell ref="G60:H60"/>
    <mergeCell ref="D61:E61"/>
    <mergeCell ref="G61:H61"/>
    <mergeCell ref="D62:E62"/>
    <mergeCell ref="G62:H62"/>
    <mergeCell ref="D57:E57"/>
    <mergeCell ref="G57:H57"/>
    <mergeCell ref="D58:E58"/>
    <mergeCell ref="G58:H58"/>
    <mergeCell ref="D59:E59"/>
    <mergeCell ref="G59:H59"/>
    <mergeCell ref="D66:E66"/>
    <mergeCell ref="G66:H66"/>
    <mergeCell ref="D67:E67"/>
    <mergeCell ref="G67:H67"/>
    <mergeCell ref="D68:E68"/>
    <mergeCell ref="G68:H68"/>
    <mergeCell ref="D63:E63"/>
    <mergeCell ref="G63:H63"/>
    <mergeCell ref="D64:E64"/>
    <mergeCell ref="G64:H64"/>
    <mergeCell ref="D65:E65"/>
    <mergeCell ref="G65:H65"/>
    <mergeCell ref="D72:E72"/>
    <mergeCell ref="G72:H72"/>
    <mergeCell ref="D73:E73"/>
    <mergeCell ref="G73:H73"/>
    <mergeCell ref="D74:E74"/>
    <mergeCell ref="G74:H74"/>
    <mergeCell ref="D69:E69"/>
    <mergeCell ref="G69:H69"/>
    <mergeCell ref="D70:E70"/>
    <mergeCell ref="G70:H70"/>
    <mergeCell ref="D71:E71"/>
    <mergeCell ref="G71:H71"/>
    <mergeCell ref="D78:E78"/>
    <mergeCell ref="G78:H78"/>
    <mergeCell ref="D79:E79"/>
    <mergeCell ref="G79:H79"/>
    <mergeCell ref="D80:E80"/>
    <mergeCell ref="G80:H80"/>
    <mergeCell ref="D75:E75"/>
    <mergeCell ref="G75:H75"/>
    <mergeCell ref="D76:E76"/>
    <mergeCell ref="G76:H76"/>
    <mergeCell ref="D77:E77"/>
    <mergeCell ref="G77:H77"/>
    <mergeCell ref="D84:E84"/>
    <mergeCell ref="G84:H84"/>
    <mergeCell ref="D85:E85"/>
    <mergeCell ref="G85:H85"/>
    <mergeCell ref="D86:E86"/>
    <mergeCell ref="G86:H86"/>
    <mergeCell ref="D81:E81"/>
    <mergeCell ref="G81:H81"/>
    <mergeCell ref="D82:E82"/>
    <mergeCell ref="G82:H82"/>
    <mergeCell ref="D83:E83"/>
    <mergeCell ref="G83:H83"/>
    <mergeCell ref="D90:E90"/>
    <mergeCell ref="G90:H90"/>
    <mergeCell ref="D91:E91"/>
    <mergeCell ref="G91:H91"/>
    <mergeCell ref="D92:E92"/>
    <mergeCell ref="G92:H92"/>
    <mergeCell ref="D87:E87"/>
    <mergeCell ref="G87:H87"/>
    <mergeCell ref="D88:E88"/>
    <mergeCell ref="G88:H88"/>
    <mergeCell ref="D89:E89"/>
    <mergeCell ref="G89:H89"/>
    <mergeCell ref="D96:E96"/>
    <mergeCell ref="G96:H96"/>
    <mergeCell ref="D97:E97"/>
    <mergeCell ref="G97:H97"/>
    <mergeCell ref="D98:E98"/>
    <mergeCell ref="G98:H98"/>
    <mergeCell ref="D93:E93"/>
    <mergeCell ref="G93:H93"/>
    <mergeCell ref="D94:E94"/>
    <mergeCell ref="G94:H94"/>
    <mergeCell ref="D95:E95"/>
    <mergeCell ref="G95:H95"/>
    <mergeCell ref="D102:E102"/>
    <mergeCell ref="G102:H102"/>
    <mergeCell ref="D103:E103"/>
    <mergeCell ref="G103:H103"/>
    <mergeCell ref="D104:E104"/>
    <mergeCell ref="G104:H104"/>
    <mergeCell ref="D99:E99"/>
    <mergeCell ref="G99:H99"/>
    <mergeCell ref="D100:E100"/>
    <mergeCell ref="G100:H100"/>
    <mergeCell ref="D101:E101"/>
    <mergeCell ref="G101:H101"/>
    <mergeCell ref="D108:E108"/>
    <mergeCell ref="G108:H108"/>
    <mergeCell ref="D109:E109"/>
    <mergeCell ref="G109:H109"/>
    <mergeCell ref="D110:E110"/>
    <mergeCell ref="G110:H110"/>
    <mergeCell ref="D105:E105"/>
    <mergeCell ref="G105:H105"/>
    <mergeCell ref="D106:E106"/>
    <mergeCell ref="G106:H106"/>
    <mergeCell ref="D107:E107"/>
    <mergeCell ref="G107:H107"/>
    <mergeCell ref="D114:E114"/>
    <mergeCell ref="G114:H114"/>
    <mergeCell ref="D115:E115"/>
    <mergeCell ref="G115:H115"/>
    <mergeCell ref="D116:E116"/>
    <mergeCell ref="G116:H116"/>
    <mergeCell ref="D111:E111"/>
    <mergeCell ref="G111:H111"/>
    <mergeCell ref="D112:E112"/>
    <mergeCell ref="G112:H112"/>
    <mergeCell ref="D113:E113"/>
    <mergeCell ref="G113:H113"/>
    <mergeCell ref="D120:E120"/>
    <mergeCell ref="G120:H120"/>
    <mergeCell ref="D121:E121"/>
    <mergeCell ref="G121:H121"/>
    <mergeCell ref="D122:E122"/>
    <mergeCell ref="G122:H122"/>
    <mergeCell ref="D117:E117"/>
    <mergeCell ref="G117:H117"/>
    <mergeCell ref="D118:E118"/>
    <mergeCell ref="G118:H118"/>
    <mergeCell ref="D119:E119"/>
    <mergeCell ref="G119:H119"/>
    <mergeCell ref="D126:E126"/>
    <mergeCell ref="G126:H126"/>
    <mergeCell ref="D127:E127"/>
    <mergeCell ref="G127:H127"/>
    <mergeCell ref="D128:E128"/>
    <mergeCell ref="G128:H128"/>
    <mergeCell ref="D123:E123"/>
    <mergeCell ref="G123:H123"/>
    <mergeCell ref="D124:E124"/>
    <mergeCell ref="G124:H124"/>
    <mergeCell ref="D125:E125"/>
    <mergeCell ref="G125:H125"/>
    <mergeCell ref="D132:E132"/>
    <mergeCell ref="G132:H132"/>
    <mergeCell ref="D133:E133"/>
    <mergeCell ref="G133:H133"/>
    <mergeCell ref="D134:E134"/>
    <mergeCell ref="G134:H134"/>
    <mergeCell ref="D129:E129"/>
    <mergeCell ref="G129:H129"/>
    <mergeCell ref="D130:E130"/>
    <mergeCell ref="G130:H130"/>
    <mergeCell ref="D131:E131"/>
    <mergeCell ref="G131:H131"/>
    <mergeCell ref="D138:E138"/>
    <mergeCell ref="G138:H138"/>
    <mergeCell ref="D139:E139"/>
    <mergeCell ref="G139:H139"/>
    <mergeCell ref="D140:E140"/>
    <mergeCell ref="G140:H140"/>
    <mergeCell ref="D135:E135"/>
    <mergeCell ref="G135:H135"/>
    <mergeCell ref="D136:E136"/>
    <mergeCell ref="G136:H136"/>
    <mergeCell ref="D137:E137"/>
    <mergeCell ref="G137:H137"/>
    <mergeCell ref="D144:E144"/>
    <mergeCell ref="G144:H144"/>
    <mergeCell ref="D145:E145"/>
    <mergeCell ref="G145:H145"/>
    <mergeCell ref="D146:E146"/>
    <mergeCell ref="G146:H146"/>
    <mergeCell ref="D141:E141"/>
    <mergeCell ref="G141:H141"/>
    <mergeCell ref="D142:E142"/>
    <mergeCell ref="G142:H142"/>
    <mergeCell ref="D143:E143"/>
    <mergeCell ref="G143:H143"/>
    <mergeCell ref="D150:E150"/>
    <mergeCell ref="G150:H150"/>
    <mergeCell ref="D151:E151"/>
    <mergeCell ref="G151:H151"/>
    <mergeCell ref="D152:E152"/>
    <mergeCell ref="G152:H152"/>
    <mergeCell ref="D147:E147"/>
    <mergeCell ref="G147:H147"/>
    <mergeCell ref="D148:E148"/>
    <mergeCell ref="G148:H148"/>
    <mergeCell ref="D149:E149"/>
    <mergeCell ref="G149:H149"/>
    <mergeCell ref="D156:E156"/>
    <mergeCell ref="G156:H156"/>
    <mergeCell ref="D157:E157"/>
    <mergeCell ref="G157:H157"/>
    <mergeCell ref="D158:E158"/>
    <mergeCell ref="G158:H158"/>
    <mergeCell ref="D153:E153"/>
    <mergeCell ref="G153:H153"/>
    <mergeCell ref="D154:E154"/>
    <mergeCell ref="G154:H154"/>
    <mergeCell ref="D155:E155"/>
    <mergeCell ref="G155:H155"/>
    <mergeCell ref="D162:E162"/>
    <mergeCell ref="G162:H162"/>
    <mergeCell ref="D163:E163"/>
    <mergeCell ref="G163:H163"/>
    <mergeCell ref="D164:E164"/>
    <mergeCell ref="G164:H164"/>
    <mergeCell ref="D159:E159"/>
    <mergeCell ref="G159:H159"/>
    <mergeCell ref="D160:E160"/>
    <mergeCell ref="G160:H160"/>
    <mergeCell ref="D161:E161"/>
    <mergeCell ref="G161:H161"/>
    <mergeCell ref="D168:E168"/>
    <mergeCell ref="G168:H168"/>
    <mergeCell ref="D169:E169"/>
    <mergeCell ref="G169:H169"/>
    <mergeCell ref="D170:E170"/>
    <mergeCell ref="G170:H170"/>
    <mergeCell ref="D165:E165"/>
    <mergeCell ref="G165:H165"/>
    <mergeCell ref="D166:E166"/>
    <mergeCell ref="G166:H166"/>
    <mergeCell ref="D167:E167"/>
    <mergeCell ref="G167:H167"/>
    <mergeCell ref="D174:E174"/>
    <mergeCell ref="G174:H174"/>
    <mergeCell ref="D175:E175"/>
    <mergeCell ref="G175:H175"/>
    <mergeCell ref="D176:E176"/>
    <mergeCell ref="G176:H176"/>
    <mergeCell ref="D171:E171"/>
    <mergeCell ref="G171:H171"/>
    <mergeCell ref="D172:E172"/>
    <mergeCell ref="G172:H172"/>
    <mergeCell ref="D173:E173"/>
    <mergeCell ref="G173:H173"/>
    <mergeCell ref="D180:E180"/>
    <mergeCell ref="G180:H180"/>
    <mergeCell ref="D181:E181"/>
    <mergeCell ref="G181:H181"/>
    <mergeCell ref="D182:E182"/>
    <mergeCell ref="G182:H182"/>
    <mergeCell ref="D177:E177"/>
    <mergeCell ref="G177:H177"/>
    <mergeCell ref="D178:E178"/>
    <mergeCell ref="G178:H178"/>
    <mergeCell ref="D179:E179"/>
    <mergeCell ref="G179:H179"/>
    <mergeCell ref="D186:E186"/>
    <mergeCell ref="G186:H186"/>
    <mergeCell ref="D187:E187"/>
    <mergeCell ref="G187:H187"/>
    <mergeCell ref="D188:E188"/>
    <mergeCell ref="G188:H188"/>
    <mergeCell ref="D183:E183"/>
    <mergeCell ref="G183:H183"/>
    <mergeCell ref="D184:E184"/>
    <mergeCell ref="G184:H184"/>
    <mergeCell ref="D185:E185"/>
    <mergeCell ref="G185:H185"/>
  </mergeCells>
  <phoneticPr fontId="6"/>
  <printOptions horizontalCentered="1"/>
  <pageMargins left="0" right="0" top="0.59055118110236227" bottom="0.19685039370078741" header="0" footer="0"/>
  <pageSetup paperSize="9" scale="82" orientation="portrait" r:id="rId1"/>
  <rowBreaks count="4" manualBreakCount="4">
    <brk id="46" max="7" man="1"/>
    <brk id="86" max="7" man="1"/>
    <brk id="126" max="7" man="1"/>
    <brk id="166" max="7" man="1"/>
  </rowBreaks>
  <ignoredErrors>
    <ignoredError sqref="B7:B14 B34:B188 B15:B33"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7"/>
  <sheetViews>
    <sheetView topLeftCell="A7" workbookViewId="0">
      <selection activeCell="E3" sqref="E3:G4"/>
    </sheetView>
  </sheetViews>
  <sheetFormatPr defaultColWidth="8.875" defaultRowHeight="13.5"/>
  <cols>
    <col min="1" max="1" width="6.875" style="33" customWidth="1"/>
    <col min="2" max="2" width="18.625" style="35" customWidth="1"/>
    <col min="3" max="3" width="9.625" style="35" customWidth="1"/>
    <col min="4" max="5" width="22.625" style="35" customWidth="1"/>
    <col min="6" max="6" width="17.625" style="35" customWidth="1"/>
    <col min="7" max="7" width="5.125" style="35" customWidth="1"/>
    <col min="8" max="16384" width="8.875" style="35"/>
  </cols>
  <sheetData>
    <row r="1" spans="1:12" ht="21.6" customHeight="1">
      <c r="B1" s="34"/>
      <c r="D1" s="34"/>
      <c r="E1" s="34"/>
      <c r="F1" s="34"/>
      <c r="G1" s="36" t="s">
        <v>319</v>
      </c>
    </row>
    <row r="2" spans="1:12" ht="20.25" customHeight="1">
      <c r="A2" s="34" t="s">
        <v>317</v>
      </c>
      <c r="B2" s="34"/>
      <c r="D2" s="34"/>
      <c r="E2" s="34"/>
      <c r="F2" s="37"/>
      <c r="G2" s="36"/>
    </row>
    <row r="3" spans="1:12" ht="34.5" customHeight="1">
      <c r="A3" s="37"/>
      <c r="B3" s="34"/>
      <c r="C3" s="34"/>
      <c r="D3" s="38" t="s">
        <v>88</v>
      </c>
      <c r="E3" s="402"/>
      <c r="F3" s="402"/>
      <c r="G3" s="39"/>
      <c r="H3" s="40"/>
      <c r="I3" s="40"/>
    </row>
    <row r="4" spans="1:12" ht="24.6" customHeight="1">
      <c r="D4" s="38" t="s">
        <v>89</v>
      </c>
      <c r="E4" s="403"/>
      <c r="F4" s="403"/>
      <c r="H4" s="41"/>
      <c r="I4" s="41"/>
      <c r="J4" s="41"/>
      <c r="K4" s="41"/>
      <c r="L4" s="41"/>
    </row>
    <row r="5" spans="1:12" ht="5.85" customHeight="1">
      <c r="D5" s="38"/>
      <c r="H5" s="41"/>
      <c r="I5" s="41"/>
      <c r="J5" s="41"/>
      <c r="K5" s="41"/>
      <c r="L5" s="41"/>
    </row>
    <row r="6" spans="1:12" ht="18" customHeight="1">
      <c r="A6" s="42" t="s">
        <v>112</v>
      </c>
      <c r="B6" s="43" t="s">
        <v>91</v>
      </c>
      <c r="C6" s="44" t="s">
        <v>92</v>
      </c>
      <c r="D6" s="404" t="s">
        <v>93</v>
      </c>
      <c r="E6" s="405"/>
      <c r="F6" s="404" t="s">
        <v>94</v>
      </c>
      <c r="G6" s="406"/>
    </row>
    <row r="7" spans="1:12" ht="18" customHeight="1">
      <c r="A7" s="42" t="s">
        <v>173</v>
      </c>
      <c r="B7" s="43" t="s">
        <v>113</v>
      </c>
      <c r="C7" s="57" t="s">
        <v>114</v>
      </c>
      <c r="D7" s="407" t="s">
        <v>97</v>
      </c>
      <c r="E7" s="408"/>
      <c r="F7" s="407"/>
      <c r="G7" s="409"/>
    </row>
    <row r="8" spans="1:12" ht="26.25" customHeight="1">
      <c r="A8" s="45"/>
      <c r="B8" s="46"/>
      <c r="C8" s="47" t="s">
        <v>96</v>
      </c>
      <c r="D8" s="410" t="s">
        <v>97</v>
      </c>
      <c r="E8" s="411"/>
      <c r="F8" s="410"/>
      <c r="G8" s="412"/>
    </row>
    <row r="9" spans="1:12" ht="26.25" customHeight="1">
      <c r="A9" s="48"/>
      <c r="B9" s="49"/>
      <c r="C9" s="50" t="s">
        <v>96</v>
      </c>
      <c r="D9" s="391" t="s">
        <v>97</v>
      </c>
      <c r="E9" s="392"/>
      <c r="F9" s="391"/>
      <c r="G9" s="393"/>
    </row>
    <row r="10" spans="1:12" ht="26.25" customHeight="1">
      <c r="A10" s="48"/>
      <c r="B10" s="49"/>
      <c r="C10" s="50" t="s">
        <v>96</v>
      </c>
      <c r="D10" s="391" t="s">
        <v>97</v>
      </c>
      <c r="E10" s="392"/>
      <c r="F10" s="391"/>
      <c r="G10" s="393"/>
    </row>
    <row r="11" spans="1:12" ht="26.25" customHeight="1">
      <c r="A11" s="48"/>
      <c r="B11" s="49"/>
      <c r="C11" s="50" t="s">
        <v>96</v>
      </c>
      <c r="D11" s="391" t="s">
        <v>97</v>
      </c>
      <c r="E11" s="392"/>
      <c r="F11" s="391"/>
      <c r="G11" s="393"/>
    </row>
    <row r="12" spans="1:12" ht="26.25" customHeight="1">
      <c r="A12" s="48"/>
      <c r="B12" s="49"/>
      <c r="C12" s="50" t="s">
        <v>96</v>
      </c>
      <c r="D12" s="391" t="s">
        <v>97</v>
      </c>
      <c r="E12" s="392"/>
      <c r="F12" s="391"/>
      <c r="G12" s="393"/>
    </row>
    <row r="13" spans="1:12" ht="26.25" customHeight="1">
      <c r="A13" s="48"/>
      <c r="B13" s="49"/>
      <c r="C13" s="50" t="s">
        <v>96</v>
      </c>
      <c r="D13" s="391" t="s">
        <v>97</v>
      </c>
      <c r="E13" s="392"/>
      <c r="F13" s="391"/>
      <c r="G13" s="393"/>
    </row>
    <row r="14" spans="1:12" ht="26.25" customHeight="1">
      <c r="A14" s="48"/>
      <c r="B14" s="49"/>
      <c r="C14" s="50" t="s">
        <v>96</v>
      </c>
      <c r="D14" s="391" t="s">
        <v>97</v>
      </c>
      <c r="E14" s="392"/>
      <c r="F14" s="391"/>
      <c r="G14" s="393"/>
    </row>
    <row r="15" spans="1:12" ht="26.25" customHeight="1">
      <c r="A15" s="48"/>
      <c r="B15" s="49"/>
      <c r="C15" s="50" t="s">
        <v>96</v>
      </c>
      <c r="D15" s="391" t="s">
        <v>97</v>
      </c>
      <c r="E15" s="392"/>
      <c r="F15" s="391"/>
      <c r="G15" s="393"/>
    </row>
    <row r="16" spans="1:12" ht="26.25" customHeight="1">
      <c r="A16" s="48"/>
      <c r="B16" s="49"/>
      <c r="C16" s="50" t="s">
        <v>96</v>
      </c>
      <c r="D16" s="391" t="s">
        <v>97</v>
      </c>
      <c r="E16" s="392"/>
      <c r="F16" s="391"/>
      <c r="G16" s="393"/>
    </row>
    <row r="17" spans="1:7" ht="26.25" customHeight="1">
      <c r="A17" s="51"/>
      <c r="B17" s="52"/>
      <c r="C17" s="53" t="s">
        <v>96</v>
      </c>
      <c r="D17" s="394" t="s">
        <v>97</v>
      </c>
      <c r="E17" s="395"/>
      <c r="F17" s="394"/>
      <c r="G17" s="396"/>
    </row>
    <row r="19" spans="1:7">
      <c r="A19" s="58" t="s">
        <v>115</v>
      </c>
      <c r="B19" s="69" t="s">
        <v>174</v>
      </c>
    </row>
    <row r="20" spans="1:7">
      <c r="B20" s="69" t="s">
        <v>116</v>
      </c>
    </row>
    <row r="21" spans="1:7">
      <c r="B21" s="70" t="s">
        <v>175</v>
      </c>
    </row>
    <row r="22" spans="1:7">
      <c r="B22" s="35" t="s">
        <v>117</v>
      </c>
    </row>
    <row r="24" spans="1:7">
      <c r="A24" s="58" t="s">
        <v>115</v>
      </c>
      <c r="B24" s="35" t="s">
        <v>118</v>
      </c>
    </row>
    <row r="25" spans="1:7">
      <c r="B25" s="35" t="s">
        <v>119</v>
      </c>
    </row>
    <row r="26" spans="1:7">
      <c r="B26" s="35" t="s">
        <v>120</v>
      </c>
    </row>
    <row r="27" spans="1:7">
      <c r="B27" s="35" t="s">
        <v>121</v>
      </c>
    </row>
  </sheetData>
  <mergeCells count="26">
    <mergeCell ref="D17:E17"/>
    <mergeCell ref="F17:G17"/>
    <mergeCell ref="D14:E14"/>
    <mergeCell ref="F14:G14"/>
    <mergeCell ref="D15:E15"/>
    <mergeCell ref="F15:G15"/>
    <mergeCell ref="D16:E16"/>
    <mergeCell ref="F16:G16"/>
    <mergeCell ref="D11:E11"/>
    <mergeCell ref="F11:G11"/>
    <mergeCell ref="D12:E12"/>
    <mergeCell ref="F12:G12"/>
    <mergeCell ref="D13:E13"/>
    <mergeCell ref="F13:G13"/>
    <mergeCell ref="D8:E8"/>
    <mergeCell ref="F8:G8"/>
    <mergeCell ref="D9:E9"/>
    <mergeCell ref="F9:G9"/>
    <mergeCell ref="D10:E10"/>
    <mergeCell ref="F10:G10"/>
    <mergeCell ref="E3:F3"/>
    <mergeCell ref="E4:F4"/>
    <mergeCell ref="D6:E6"/>
    <mergeCell ref="F6:G6"/>
    <mergeCell ref="D7:E7"/>
    <mergeCell ref="F7:G7"/>
  </mergeCells>
  <phoneticPr fontId="6"/>
  <printOptions horizontalCentered="1"/>
  <pageMargins left="0" right="0" top="0.59055118110236227" bottom="0.19685039370078741" header="0" footer="0"/>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40</vt:i4>
      </vt:variant>
    </vt:vector>
  </HeadingPairs>
  <TitlesOfParts>
    <vt:vector size="71" baseType="lpstr">
      <vt:lpstr>使用説明</vt:lpstr>
      <vt:lpstr>旧データ移行について</vt:lpstr>
      <vt:lpstr>入力画面</vt:lpstr>
      <vt:lpstr>部員登録用紙</vt:lpstr>
      <vt:lpstr>春季地区予選登録</vt:lpstr>
      <vt:lpstr>様式A 春_検温確認表(チーム)</vt:lpstr>
      <vt:lpstr>様式B 春_検温確認表(チームstaff)</vt:lpstr>
      <vt:lpstr>R4春_検温（チーム）</vt:lpstr>
      <vt:lpstr>R4春_検温(チームstaff)</vt:lpstr>
      <vt:lpstr>行動歴の記録（春夏秋共通）</vt:lpstr>
      <vt:lpstr>R6秋季大会登録</vt:lpstr>
      <vt:lpstr>新人戦_同意書</vt:lpstr>
      <vt:lpstr>R4秋_同意書</vt:lpstr>
      <vt:lpstr>R4様式A 秋_検温（チーム）</vt:lpstr>
      <vt:lpstr>R4様式B 秋_検温(チームstaff)</vt:lpstr>
      <vt:lpstr>R4様式C 秋_検温(応援生徒)</vt:lpstr>
      <vt:lpstr>R4様式D 秋_検温(保護者等)</vt:lpstr>
      <vt:lpstr>選手権_同意書</vt:lpstr>
      <vt:lpstr>選手権登録用紙</vt:lpstr>
      <vt:lpstr>連合チーム用表紙</vt:lpstr>
      <vt:lpstr>様式A 選手権_検温（チーム）</vt:lpstr>
      <vt:lpstr>様式B 選手権_検温(チームstaff)</vt:lpstr>
      <vt:lpstr>様式C 選手権_検温(応援生徒)</vt:lpstr>
      <vt:lpstr>様式D 選手権_検温(保護者等)</vt:lpstr>
      <vt:lpstr>R4春_検温(保護者等)</vt:lpstr>
      <vt:lpstr>R4春_検温(応援生徒)</vt:lpstr>
      <vt:lpstr>R4春_同意書</vt:lpstr>
      <vt:lpstr>選手権登録用紙 (25人Ver.)</vt:lpstr>
      <vt:lpstr>夏_検温確認表（チーム25名Ver.）</vt:lpstr>
      <vt:lpstr>秋季大会登録 (25人Ver.)</vt:lpstr>
      <vt:lpstr>秋_検温確認表（チーム25名Ver.）</vt:lpstr>
      <vt:lpstr>'R4秋_同意書'!aki</vt:lpstr>
      <vt:lpstr>'R4春_同意書'!aki</vt:lpstr>
      <vt:lpstr>選手権_同意書!aki</vt:lpstr>
      <vt:lpstr>aki</vt:lpstr>
      <vt:lpstr>'R4秋_同意書'!buin</vt:lpstr>
      <vt:lpstr>'R4春_同意書'!buin</vt:lpstr>
      <vt:lpstr>選手権_同意書!buin</vt:lpstr>
      <vt:lpstr>buin</vt:lpstr>
      <vt:lpstr>'R4秋_同意書'!haru</vt:lpstr>
      <vt:lpstr>'R4春_同意書'!haru</vt:lpstr>
      <vt:lpstr>選手権_同意書!haru</vt:lpstr>
      <vt:lpstr>haru</vt:lpstr>
      <vt:lpstr>natu</vt:lpstr>
      <vt:lpstr>'R4秋_同意書'!Print_Area</vt:lpstr>
      <vt:lpstr>'R4春_同意書'!Print_Area</vt:lpstr>
      <vt:lpstr>'R6秋季大会登録'!Print_Area</vt:lpstr>
      <vt:lpstr>'秋季大会登録 (25人Ver.)'!Print_Area</vt:lpstr>
      <vt:lpstr>春季地区予選登録!Print_Area</vt:lpstr>
      <vt:lpstr>新人戦_同意書!Print_Area</vt:lpstr>
      <vt:lpstr>選手権_同意書!Print_Area</vt:lpstr>
      <vt:lpstr>選手権登録用紙!Print_Area</vt:lpstr>
      <vt:lpstr>'選手権登録用紙 (25人Ver.)'!Print_Area</vt:lpstr>
      <vt:lpstr>部員登録用紙!Print_Area</vt:lpstr>
      <vt:lpstr>連合チーム用表紙!Print_Area</vt:lpstr>
      <vt:lpstr>'R4春_検温（チーム）'!Print_Titles</vt:lpstr>
      <vt:lpstr>'R4春_検温(応援生徒)'!Print_Titles</vt:lpstr>
      <vt:lpstr>'R4春_検温(保護者等)'!Print_Titles</vt:lpstr>
      <vt:lpstr>'R4様式A 秋_検温（チーム）'!Print_Titles</vt:lpstr>
      <vt:lpstr>'R4様式C 秋_検温(応援生徒)'!Print_Titles</vt:lpstr>
      <vt:lpstr>'R4様式D 秋_検温(保護者等)'!Print_Titles</vt:lpstr>
      <vt:lpstr>'夏_検温確認表（チーム25名Ver.）'!Print_Titles</vt:lpstr>
      <vt:lpstr>'秋_検温確認表（チーム25名Ver.）'!Print_Titles</vt:lpstr>
      <vt:lpstr>'様式A 選手権_検温（チーム）'!Print_Titles</vt:lpstr>
      <vt:lpstr>'様式C 選手権_検温(応援生徒)'!Print_Titles</vt:lpstr>
      <vt:lpstr>'様式D 選手権_検温(保護者等)'!Print_Titles</vt:lpstr>
      <vt:lpstr>学年</vt:lpstr>
      <vt:lpstr>区分</vt:lpstr>
      <vt:lpstr>性別</vt:lpstr>
      <vt:lpstr>番号</vt:lpstr>
      <vt:lpstr>部員名簿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埼玉県高野連</dc:creator>
  <cp:lastPrinted>2025-04-15T08:26:06Z</cp:lastPrinted>
  <dcterms:created xsi:type="dcterms:W3CDTF">2003-05-07T23:29:55Z</dcterms:created>
  <dcterms:modified xsi:type="dcterms:W3CDTF">2026-03-30T02:02:10Z</dcterms:modified>
</cp:coreProperties>
</file>