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E:\ホームページ\"/>
    </mc:Choice>
  </mc:AlternateContent>
  <xr:revisionPtr revIDLastSave="0" documentId="8_{E7420348-B119-427B-9105-4CC2EE024F6F}" xr6:coauthVersionLast="47" xr6:coauthVersionMax="47" xr10:uidLastSave="{00000000-0000-0000-0000-000000000000}"/>
  <bookViews>
    <workbookView xWindow="-120" yWindow="-120" windowWidth="29040" windowHeight="15720" xr2:uid="{00000000-000D-0000-FFFF-FFFF00000000}"/>
  </bookViews>
  <sheets>
    <sheet name="申し込みについて" sheetId="10" r:id="rId1"/>
    <sheet name="アンコン参加申込書" sheetId="1" r:id="rId2"/>
    <sheet name="曲目等申込書（チーム１）" sheetId="3" r:id="rId3"/>
    <sheet name="曲目等申込書（チーム２）" sheetId="6" r:id="rId4"/>
    <sheet name="楽器名略号一覧" sheetId="4" r:id="rId5"/>
    <sheet name="加盟団体名簿" sheetId="11" r:id="rId6"/>
    <sheet name="レターパック封筒宛先" sheetId="13" r:id="rId7"/>
    <sheet name="※連盟使用欄１" sheetId="2" r:id="rId8"/>
    <sheet name="※連盟使用欄２" sheetId="12" r:id="rId9"/>
  </sheets>
  <externalReferences>
    <externalReference r:id="rId10"/>
    <externalReference r:id="rId11"/>
  </externalReferences>
  <definedNames>
    <definedName name="_xlnm._FilterDatabase" localSheetId="2" hidden="1">'曲目等申込書（チーム１）'!#REF!</definedName>
    <definedName name="_xlnm._FilterDatabase" localSheetId="3" hidden="1">'曲目等申込書（チーム２）'!$G$25:$W$25</definedName>
    <definedName name="_xlnm.Print_Area" localSheetId="1">アンコン参加申込書!$A$1:$M$44</definedName>
    <definedName name="_xlnm.Print_Area" localSheetId="6">レターパック封筒宛先!$A$1:$V$45</definedName>
    <definedName name="_xlnm.Print_Area" localSheetId="2">'曲目等申込書（チーム１）'!$A$1:$X$51</definedName>
    <definedName name="_xlnm.Print_Area" localSheetId="3">'曲目等申込書（チーム２）'!$A$1:$X$51</definedName>
    <definedName name="_xlnm.Print_Area" localSheetId="0">申し込みについて!$A$1:$N$45</definedName>
    <definedName name="一覧">[1]一覧!$A$1:$BV$5</definedName>
    <definedName name="校名" localSheetId="5">[2]参加申込書!#REF!</definedName>
    <definedName name="校名">[2]参加申込書!#REF!</definedName>
    <definedName name="重奏" localSheetId="5">[2]参加申込書!$Y$19:$Z$26</definedName>
    <definedName name="重奏">[2]参加申込書!$Y$19:$Z$26</definedName>
    <definedName name="番号" localSheetId="5">[2]学校番号一覧!$1:$1048576</definedName>
    <definedName name="番号">[2]学校番号一覧!$1:$1048576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7" i="1" l="1"/>
  <c r="A389" i="11" l="1"/>
  <c r="E33" i="6" l="1"/>
  <c r="E32" i="6"/>
  <c r="L39" i="6"/>
  <c r="L39" i="3"/>
  <c r="X15" i="6" l="1"/>
  <c r="W15" i="6"/>
  <c r="V15" i="6"/>
  <c r="U15" i="6"/>
  <c r="T15" i="6"/>
  <c r="S15" i="6"/>
  <c r="R15" i="6"/>
  <c r="Q15" i="6"/>
  <c r="P15" i="6"/>
  <c r="O15" i="6"/>
  <c r="N15" i="6"/>
  <c r="M15" i="6"/>
  <c r="L15" i="6"/>
  <c r="BD3" i="12" l="1"/>
  <c r="BC3" i="12"/>
  <c r="BB3" i="12"/>
  <c r="BA3" i="12"/>
  <c r="AZ3" i="12"/>
  <c r="AY3" i="12"/>
  <c r="AX3" i="12"/>
  <c r="AW3" i="12"/>
  <c r="AV3" i="12"/>
  <c r="AU3" i="12"/>
  <c r="AT3" i="12"/>
  <c r="AS3" i="12"/>
  <c r="AR3" i="12"/>
  <c r="AQ3" i="12"/>
  <c r="AP3"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G3" i="12"/>
  <c r="C3" i="12"/>
  <c r="B3" i="12"/>
  <c r="A3" i="12"/>
  <c r="BD2" i="12"/>
  <c r="BC2" i="12"/>
  <c r="BB2" i="12"/>
  <c r="BA2" i="12"/>
  <c r="AZ2" i="12"/>
  <c r="AY2" i="12"/>
  <c r="AX2" i="12"/>
  <c r="AW2" i="12"/>
  <c r="AV2" i="12"/>
  <c r="AU2" i="12"/>
  <c r="AT2" i="12"/>
  <c r="AS2" i="12"/>
  <c r="AR2" i="12"/>
  <c r="AQ2" i="12"/>
  <c r="AP2" i="12"/>
  <c r="AO2" i="12"/>
  <c r="AN2" i="12"/>
  <c r="AM2" i="12"/>
  <c r="AL2" i="12"/>
  <c r="AK2" i="12"/>
  <c r="AJ2" i="12"/>
  <c r="AI2" i="12"/>
  <c r="AH2" i="12"/>
  <c r="AG2" i="12"/>
  <c r="AF2" i="12"/>
  <c r="AE2" i="12"/>
  <c r="AD2" i="12"/>
  <c r="AC2" i="12"/>
  <c r="AB2" i="12"/>
  <c r="AA2" i="12"/>
  <c r="Z2" i="12"/>
  <c r="Y2" i="12"/>
  <c r="X2" i="12"/>
  <c r="W2" i="12"/>
  <c r="V2" i="12"/>
  <c r="U2" i="12"/>
  <c r="T2" i="12"/>
  <c r="S2" i="12"/>
  <c r="R2" i="12"/>
  <c r="Q2" i="12"/>
  <c r="P2" i="12"/>
  <c r="O2" i="12"/>
  <c r="N2" i="12"/>
  <c r="M2" i="12"/>
  <c r="L2" i="12"/>
  <c r="K2" i="12"/>
  <c r="G2" i="12"/>
  <c r="C2" i="12"/>
  <c r="B2" i="12"/>
  <c r="A2" i="12"/>
  <c r="AU2" i="2"/>
  <c r="AT2" i="2"/>
  <c r="AS2" i="2"/>
  <c r="AR2" i="2"/>
  <c r="AQ2" i="2"/>
  <c r="AP2" i="2"/>
  <c r="AO2" i="2"/>
  <c r="AN2" i="2"/>
  <c r="AM2" i="2"/>
  <c r="AL2" i="2"/>
  <c r="AK2" i="2"/>
  <c r="AJ2" i="2"/>
  <c r="AI2" i="2"/>
  <c r="AH2" i="2"/>
  <c r="AG2" i="2"/>
  <c r="AF2" i="2"/>
  <c r="AE2" i="2"/>
  <c r="AA2" i="2"/>
  <c r="S2" i="2"/>
  <c r="R2" i="2"/>
  <c r="Q2" i="2"/>
  <c r="P2" i="2"/>
  <c r="O2" i="2"/>
  <c r="N2" i="2"/>
  <c r="M2" i="2"/>
  <c r="L2" i="2"/>
  <c r="G2" i="2"/>
  <c r="C2" i="2"/>
  <c r="B2" i="2"/>
  <c r="A2" i="2"/>
  <c r="F31" i="13"/>
  <c r="M19" i="13"/>
  <c r="G19" i="13"/>
  <c r="M18" i="13"/>
  <c r="G18" i="13"/>
  <c r="AJ4" i="13"/>
  <c r="K1" i="13" s="1"/>
  <c r="A605" i="11"/>
  <c r="A604" i="11"/>
  <c r="A603" i="11"/>
  <c r="A602" i="11"/>
  <c r="A601" i="11"/>
  <c r="A600" i="11"/>
  <c r="A599" i="11"/>
  <c r="A598" i="11"/>
  <c r="A597" i="11"/>
  <c r="A596" i="11"/>
  <c r="A595" i="11"/>
  <c r="A594" i="11"/>
  <c r="A593" i="11"/>
  <c r="A592" i="11"/>
  <c r="A591" i="11"/>
  <c r="A590" i="11"/>
  <c r="A589" i="11"/>
  <c r="A588" i="11"/>
  <c r="A587" i="11"/>
  <c r="A586" i="11"/>
  <c r="A585" i="11"/>
  <c r="A584" i="11"/>
  <c r="A583" i="11"/>
  <c r="A582" i="11"/>
  <c r="A581" i="11"/>
  <c r="A580" i="11"/>
  <c r="A579" i="11"/>
  <c r="A578" i="11"/>
  <c r="A577" i="11"/>
  <c r="A576" i="11"/>
  <c r="A575" i="11"/>
  <c r="A574" i="11"/>
  <c r="A573" i="11"/>
  <c r="A572" i="11"/>
  <c r="A571" i="11"/>
  <c r="A570" i="11"/>
  <c r="A569" i="11"/>
  <c r="A568" i="11"/>
  <c r="A567" i="11"/>
  <c r="A566" i="11"/>
  <c r="A565" i="11"/>
  <c r="A564" i="11"/>
  <c r="A563" i="11"/>
  <c r="A562" i="11"/>
  <c r="A561" i="11"/>
  <c r="A560" i="11"/>
  <c r="A559" i="11"/>
  <c r="A558" i="11"/>
  <c r="A557" i="11"/>
  <c r="A556" i="11"/>
  <c r="A555" i="11"/>
  <c r="A554" i="11"/>
  <c r="A553" i="11"/>
  <c r="A552" i="11"/>
  <c r="A551" i="11"/>
  <c r="A550" i="11"/>
  <c r="A549" i="11"/>
  <c r="A548" i="11"/>
  <c r="A547" i="11"/>
  <c r="A546" i="11"/>
  <c r="A545" i="11"/>
  <c r="A544" i="11"/>
  <c r="A543" i="11"/>
  <c r="A542" i="11"/>
  <c r="A541" i="11"/>
  <c r="A540" i="11"/>
  <c r="A539" i="11"/>
  <c r="A538" i="11"/>
  <c r="A537" i="11"/>
  <c r="A536" i="11"/>
  <c r="A535" i="11"/>
  <c r="A534" i="11"/>
  <c r="A533" i="11"/>
  <c r="A532" i="11"/>
  <c r="A531" i="11"/>
  <c r="A530" i="11"/>
  <c r="A529" i="11"/>
  <c r="A528" i="11"/>
  <c r="A527" i="11"/>
  <c r="A526" i="11"/>
  <c r="A525" i="11"/>
  <c r="A524" i="11"/>
  <c r="A523" i="11"/>
  <c r="A522" i="11"/>
  <c r="A521" i="11"/>
  <c r="A520" i="11"/>
  <c r="A519" i="11"/>
  <c r="A518" i="11"/>
  <c r="A517" i="11"/>
  <c r="A516" i="11"/>
  <c r="A515" i="11"/>
  <c r="A514" i="11"/>
  <c r="A513" i="11"/>
  <c r="A512" i="11"/>
  <c r="A511" i="11"/>
  <c r="A510" i="11"/>
  <c r="A509" i="11"/>
  <c r="A508" i="11"/>
  <c r="A507" i="11"/>
  <c r="A506" i="11"/>
  <c r="A505" i="11"/>
  <c r="A504" i="11"/>
  <c r="A503" i="11"/>
  <c r="A502" i="11"/>
  <c r="A501" i="11"/>
  <c r="A500" i="11"/>
  <c r="A499" i="11"/>
  <c r="A498" i="11"/>
  <c r="A497" i="11"/>
  <c r="A496" i="11"/>
  <c r="A495" i="11"/>
  <c r="A494" i="11"/>
  <c r="A493" i="11"/>
  <c r="A492" i="11"/>
  <c r="A491" i="11"/>
  <c r="A490" i="11"/>
  <c r="A489" i="11"/>
  <c r="A488" i="11"/>
  <c r="A487" i="11"/>
  <c r="A486" i="11"/>
  <c r="A485" i="11"/>
  <c r="A484" i="11"/>
  <c r="A483" i="11"/>
  <c r="A482" i="11"/>
  <c r="A481" i="11"/>
  <c r="A480" i="11"/>
  <c r="A479" i="11"/>
  <c r="A478" i="11"/>
  <c r="A477" i="11"/>
  <c r="A476" i="11"/>
  <c r="A475" i="11"/>
  <c r="A474" i="11"/>
  <c r="A473" i="11"/>
  <c r="A472" i="11"/>
  <c r="A471" i="11"/>
  <c r="A470" i="11"/>
  <c r="A469" i="11"/>
  <c r="A468" i="11"/>
  <c r="A467" i="11"/>
  <c r="A466" i="11"/>
  <c r="A465" i="11"/>
  <c r="A464" i="11"/>
  <c r="A463" i="11"/>
  <c r="A462" i="11"/>
  <c r="A461" i="11"/>
  <c r="A460" i="11"/>
  <c r="A459" i="11"/>
  <c r="A458" i="11"/>
  <c r="A457" i="11"/>
  <c r="A456" i="11"/>
  <c r="A455" i="11"/>
  <c r="A454" i="11"/>
  <c r="A453" i="11"/>
  <c r="A452" i="11"/>
  <c r="A451" i="11"/>
  <c r="A450" i="11"/>
  <c r="A449" i="11"/>
  <c r="A448" i="11"/>
  <c r="A447" i="11"/>
  <c r="A446" i="11"/>
  <c r="A445" i="11"/>
  <c r="A444" i="11"/>
  <c r="A443" i="11"/>
  <c r="A442" i="11"/>
  <c r="A441" i="11"/>
  <c r="A440" i="11"/>
  <c r="A439" i="11"/>
  <c r="A438" i="11"/>
  <c r="A437" i="11"/>
  <c r="A436" i="11"/>
  <c r="A435" i="11"/>
  <c r="A434" i="11"/>
  <c r="A433" i="11"/>
  <c r="A432" i="11"/>
  <c r="A431" i="11"/>
  <c r="A430" i="11"/>
  <c r="A429" i="11"/>
  <c r="A428" i="11"/>
  <c r="A427" i="11"/>
  <c r="A426" i="11"/>
  <c r="A425" i="11"/>
  <c r="A424" i="11"/>
  <c r="A423" i="11"/>
  <c r="A422" i="11"/>
  <c r="A421" i="11"/>
  <c r="A420" i="11"/>
  <c r="A419" i="11"/>
  <c r="A418" i="11"/>
  <c r="A417" i="11"/>
  <c r="A416" i="11"/>
  <c r="A415" i="11"/>
  <c r="A414" i="11"/>
  <c r="A413" i="11"/>
  <c r="A412" i="11"/>
  <c r="A411" i="11"/>
  <c r="A410" i="11"/>
  <c r="A409" i="11"/>
  <c r="A408" i="11"/>
  <c r="A407" i="11"/>
  <c r="A406" i="11"/>
  <c r="A405" i="11"/>
  <c r="A404" i="11"/>
  <c r="A403" i="11"/>
  <c r="A402" i="11"/>
  <c r="A401" i="11"/>
  <c r="A400" i="11"/>
  <c r="A399" i="11"/>
  <c r="A398" i="11"/>
  <c r="A397" i="11"/>
  <c r="A396" i="11"/>
  <c r="A395" i="11"/>
  <c r="A394" i="11"/>
  <c r="A393" i="11"/>
  <c r="A392" i="11"/>
  <c r="A391" i="11"/>
  <c r="A390" i="11"/>
  <c r="A388" i="11"/>
  <c r="A387" i="11"/>
  <c r="A386" i="11"/>
  <c r="A385" i="11"/>
  <c r="A384" i="11"/>
  <c r="A383" i="11"/>
  <c r="A382" i="11"/>
  <c r="A381" i="11"/>
  <c r="A380" i="11"/>
  <c r="A379" i="11"/>
  <c r="A378" i="11"/>
  <c r="A377" i="11"/>
  <c r="A376" i="11"/>
  <c r="A375" i="11"/>
  <c r="A374" i="11"/>
  <c r="A373" i="11"/>
  <c r="A372" i="11"/>
  <c r="A371" i="11"/>
  <c r="A370" i="11"/>
  <c r="A369" i="11"/>
  <c r="A368" i="11"/>
  <c r="A367" i="11"/>
  <c r="A366" i="11"/>
  <c r="A365" i="11"/>
  <c r="A364" i="11"/>
  <c r="A363" i="11"/>
  <c r="A362" i="11"/>
  <c r="A361" i="11"/>
  <c r="A360" i="11"/>
  <c r="A359" i="11"/>
  <c r="A358" i="11"/>
  <c r="A357" i="11"/>
  <c r="A356" i="11"/>
  <c r="A355" i="11"/>
  <c r="A354" i="11"/>
  <c r="A353" i="11"/>
  <c r="A352" i="11"/>
  <c r="A351" i="11"/>
  <c r="A350" i="11"/>
  <c r="A349" i="11"/>
  <c r="A348" i="11"/>
  <c r="A347" i="11"/>
  <c r="A346" i="11"/>
  <c r="A345" i="11"/>
  <c r="A344" i="11"/>
  <c r="A343" i="11"/>
  <c r="A342" i="11"/>
  <c r="A341" i="11"/>
  <c r="A340" i="11"/>
  <c r="A339" i="11"/>
  <c r="A338" i="11"/>
  <c r="A337" i="11"/>
  <c r="A336" i="11"/>
  <c r="A335" i="11"/>
  <c r="A334" i="11"/>
  <c r="A333" i="11"/>
  <c r="A332" i="11"/>
  <c r="A331" i="11"/>
  <c r="A330" i="11"/>
  <c r="A329" i="11"/>
  <c r="A328" i="11"/>
  <c r="A327" i="11"/>
  <c r="A326" i="11"/>
  <c r="A325" i="11"/>
  <c r="A324" i="11"/>
  <c r="A323" i="11"/>
  <c r="A322" i="11"/>
  <c r="A321" i="11"/>
  <c r="A320" i="11"/>
  <c r="A319" i="11"/>
  <c r="A318" i="11"/>
  <c r="A317" i="11"/>
  <c r="A316" i="11"/>
  <c r="A315" i="11"/>
  <c r="A314" i="11"/>
  <c r="A313" i="11"/>
  <c r="A312" i="11"/>
  <c r="A311" i="11"/>
  <c r="A310" i="11"/>
  <c r="A309" i="11"/>
  <c r="A308" i="11"/>
  <c r="A307"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6"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90" i="11"/>
  <c r="A89" i="11"/>
  <c r="A88" i="11"/>
  <c r="A87" i="11"/>
  <c r="A86" i="11"/>
  <c r="A85" i="11"/>
  <c r="A84" i="11"/>
  <c r="A83" i="11"/>
  <c r="A82" i="11"/>
  <c r="A81" i="11"/>
  <c r="A80" i="11"/>
  <c r="A79" i="11"/>
  <c r="B6" i="1" s="1"/>
  <c r="D6" i="3" s="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D8" i="1" s="1"/>
  <c r="E35" i="6" s="1"/>
  <c r="BI3" i="12" s="1"/>
  <c r="A21" i="11"/>
  <c r="A20" i="11"/>
  <c r="A19" i="11"/>
  <c r="A18" i="11"/>
  <c r="A17" i="11"/>
  <c r="A16" i="11"/>
  <c r="A15" i="11"/>
  <c r="A14" i="11"/>
  <c r="A13" i="11"/>
  <c r="A12" i="11"/>
  <c r="A11" i="11"/>
  <c r="A10" i="11"/>
  <c r="A9" i="11"/>
  <c r="A8" i="11"/>
  <c r="A7" i="11"/>
  <c r="A6" i="11"/>
  <c r="A5" i="11"/>
  <c r="H38" i="6"/>
  <c r="E38" i="6"/>
  <c r="G34" i="6"/>
  <c r="BH3" i="12" s="1"/>
  <c r="O33" i="6"/>
  <c r="BG3" i="12" s="1"/>
  <c r="BE3" i="12"/>
  <c r="BF3" i="12"/>
  <c r="X31" i="6"/>
  <c r="W31" i="6"/>
  <c r="V31" i="6"/>
  <c r="U31" i="6"/>
  <c r="T31" i="6"/>
  <c r="S31" i="6"/>
  <c r="R31" i="6"/>
  <c r="Q31" i="6"/>
  <c r="P31" i="6"/>
  <c r="O31" i="6"/>
  <c r="S8" i="6"/>
  <c r="J3" i="12" s="1"/>
  <c r="J8" i="6"/>
  <c r="I3" i="12" s="1"/>
  <c r="D5" i="6"/>
  <c r="L3" i="6"/>
  <c r="L2" i="6"/>
  <c r="L1" i="6"/>
  <c r="H38" i="3"/>
  <c r="E38" i="3"/>
  <c r="BG35" i="3"/>
  <c r="G34" i="3"/>
  <c r="BH2" i="12" s="1"/>
  <c r="BG33" i="3"/>
  <c r="O33" i="3"/>
  <c r="BG2" i="12" s="1"/>
  <c r="E33" i="3"/>
  <c r="BE2" i="12" s="1"/>
  <c r="E32" i="3"/>
  <c r="BF2" i="12" s="1"/>
  <c r="X31" i="3"/>
  <c r="W31" i="3"/>
  <c r="V31" i="3"/>
  <c r="U31" i="3"/>
  <c r="T31" i="3"/>
  <c r="S31" i="3"/>
  <c r="R31" i="3"/>
  <c r="Q31" i="3"/>
  <c r="P31" i="3"/>
  <c r="O31" i="3"/>
  <c r="X15" i="3"/>
  <c r="W15" i="3"/>
  <c r="V15" i="3"/>
  <c r="U15" i="3"/>
  <c r="T15" i="3"/>
  <c r="S15" i="3"/>
  <c r="R15" i="3"/>
  <c r="Q15" i="3"/>
  <c r="P15" i="3"/>
  <c r="O15" i="3"/>
  <c r="N15" i="3"/>
  <c r="M15" i="3"/>
  <c r="L15" i="3"/>
  <c r="S8" i="3"/>
  <c r="J2" i="12" s="1"/>
  <c r="J8" i="3"/>
  <c r="I2" i="12" s="1"/>
  <c r="D5" i="3"/>
  <c r="AD31" i="1"/>
  <c r="AE29" i="1"/>
  <c r="AF30" i="1" s="1"/>
  <c r="AG30" i="1" s="1"/>
  <c r="M20" i="1"/>
  <c r="M19" i="1"/>
  <c r="L19" i="1"/>
  <c r="M18" i="1"/>
  <c r="L18" i="1"/>
  <c r="E18" i="1"/>
  <c r="C19" i="1" s="1"/>
  <c r="AC2" i="2"/>
  <c r="H16" i="1"/>
  <c r="L7" i="1"/>
  <c r="G8" i="1" s="1"/>
  <c r="F5" i="1"/>
  <c r="P37" i="13" s="1"/>
  <c r="B5" i="1"/>
  <c r="I5" i="1" s="1"/>
  <c r="P10" i="10"/>
  <c r="Q11" i="10" s="1"/>
  <c r="F31" i="10" s="1"/>
  <c r="G31" i="10" s="1"/>
  <c r="H18" i="1" l="1"/>
  <c r="X2" i="2" s="1"/>
  <c r="J10" i="1"/>
  <c r="K2" i="2" s="1"/>
  <c r="B7" i="1"/>
  <c r="E3" i="12" s="1"/>
  <c r="D9" i="1"/>
  <c r="E36" i="6" s="1"/>
  <c r="BJ3" i="12" s="1"/>
  <c r="J17" i="10"/>
  <c r="D10" i="1"/>
  <c r="K35" i="3" s="1"/>
  <c r="BK2" i="12" s="1"/>
  <c r="M1" i="13"/>
  <c r="Q1" i="13"/>
  <c r="S1" i="13"/>
  <c r="U1" i="13"/>
  <c r="O1" i="13"/>
  <c r="E42" i="13"/>
  <c r="R35" i="3"/>
  <c r="BL2" i="12" s="1"/>
  <c r="F42" i="13"/>
  <c r="AB2" i="2"/>
  <c r="V2" i="2"/>
  <c r="F2" i="2"/>
  <c r="H2" i="2"/>
  <c r="R35" i="6"/>
  <c r="BL3" i="12" s="1"/>
  <c r="L20" i="1"/>
  <c r="W2" i="2"/>
  <c r="E35" i="3"/>
  <c r="BI2" i="12" s="1"/>
  <c r="F25" i="13"/>
  <c r="F3" i="12"/>
  <c r="F2" i="12"/>
  <c r="D6" i="6"/>
  <c r="D7" i="6"/>
  <c r="J5" i="1"/>
  <c r="J17" i="1"/>
  <c r="U2" i="2" s="1"/>
  <c r="J16" i="1"/>
  <c r="Q10" i="10"/>
  <c r="A8" i="13"/>
  <c r="AF29" i="1"/>
  <c r="B35" i="1" s="1"/>
  <c r="B10" i="13"/>
  <c r="C14" i="13"/>
  <c r="I1" i="13"/>
  <c r="F27" i="13" l="1"/>
  <c r="I2" i="2"/>
  <c r="J2" i="2"/>
  <c r="E2" i="2"/>
  <c r="H33" i="13"/>
  <c r="D7" i="3"/>
  <c r="F29" i="13"/>
  <c r="K35" i="6"/>
  <c r="BK3" i="12" s="1"/>
  <c r="E36" i="3"/>
  <c r="BJ2" i="12" s="1"/>
  <c r="E2" i="12"/>
  <c r="R5" i="3"/>
  <c r="R5" i="6"/>
  <c r="C41" i="3"/>
  <c r="C41" i="6"/>
  <c r="J18" i="1"/>
  <c r="T2" i="2"/>
  <c r="Y2" i="2" l="1"/>
  <c r="H20" i="1"/>
  <c r="Z2" i="2" l="1"/>
  <c r="AD2" i="2"/>
</calcChain>
</file>

<file path=xl/sharedStrings.xml><?xml version="1.0" encoding="utf-8"?>
<sst xmlns="http://schemas.openxmlformats.org/spreadsheetml/2006/main" count="5679" uniqueCount="4051">
  <si>
    <t>参 加 部 門</t>
  </si>
  <si>
    <t>ふ り が な</t>
  </si>
  <si>
    <t>団　 体 　名</t>
  </si>
  <si>
    <t>ふりがな</t>
  </si>
  <si>
    <t>携帯電話番号</t>
  </si>
  <si>
    <t>〒</t>
  </si>
  <si>
    <t>参加チーム</t>
  </si>
  <si>
    <t>（編成）</t>
  </si>
  <si>
    <t>※大会参加費</t>
  </si>
  <si>
    <t>チーム</t>
  </si>
  <si>
    <t>編　　　　　成</t>
  </si>
  <si>
    <t>重奏</t>
  </si>
  <si>
    <t>計</t>
  </si>
  <si>
    <t>整理番号</t>
    <rPh sb="0" eb="2">
      <t>セイリ</t>
    </rPh>
    <rPh sb="2" eb="4">
      <t>バンゴウ</t>
    </rPh>
    <phoneticPr fontId="1"/>
  </si>
  <si>
    <t>氏　名</t>
    <phoneticPr fontId="1"/>
  </si>
  <si>
    <t>円</t>
    <phoneticPr fontId="1"/>
  </si>
  <si>
    <t>（ａ）</t>
    <phoneticPr fontId="1"/>
  </si>
  <si>
    <t>チーム</t>
    <phoneticPr fontId="1"/>
  </si>
  <si>
    <t>職印</t>
    <phoneticPr fontId="1"/>
  </si>
  <si>
    <t>当　日　の
役 員 氏 名</t>
    <phoneticPr fontId="1"/>
  </si>
  <si>
    <t>参加部門</t>
    <rPh sb="0" eb="2">
      <t>サンカ</t>
    </rPh>
    <rPh sb="2" eb="4">
      <t>ブモン</t>
    </rPh>
    <phoneticPr fontId="1"/>
  </si>
  <si>
    <t>団体名</t>
    <rPh sb="0" eb="3">
      <t>ダンタイメイ</t>
    </rPh>
    <phoneticPr fontId="1"/>
  </si>
  <si>
    <t>ふりがな</t>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</si>
  <si>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</si>
  <si>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</si>
  <si>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</si>
  <si>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ＦＡＸ番号</t>
    <rPh sb="3" eb="5">
      <t>バンゴウ</t>
    </rPh>
    <phoneticPr fontId="1"/>
  </si>
  <si>
    <t>連絡責任者</t>
    <rPh sb="0" eb="2">
      <t>レンラク</t>
    </rPh>
    <rPh sb="2" eb="5">
      <t>セキニンシャ</t>
    </rPh>
    <phoneticPr fontId="1"/>
  </si>
  <si>
    <t>携帯番号</t>
    <rPh sb="0" eb="2">
      <t>ケイタイ</t>
    </rPh>
    <rPh sb="2" eb="4">
      <t>バンゴウ</t>
    </rPh>
    <phoneticPr fontId="1"/>
  </si>
  <si>
    <t>アドレス</t>
    <phoneticPr fontId="1"/>
  </si>
  <si>
    <t>住　所</t>
    <rPh sb="0" eb="1">
      <t>ジュウ</t>
    </rPh>
    <rPh sb="2" eb="3">
      <t>ショ</t>
    </rPh>
    <phoneticPr fontId="1"/>
  </si>
  <si>
    <t>入場券1</t>
    <rPh sb="0" eb="3">
      <t>ニュウジョウケン</t>
    </rPh>
    <phoneticPr fontId="1"/>
  </si>
  <si>
    <t>入場券2</t>
    <rPh sb="0" eb="3">
      <t>ニュウジョウケン</t>
    </rPh>
    <phoneticPr fontId="1"/>
  </si>
  <si>
    <t>入場券金額</t>
    <rPh sb="0" eb="3">
      <t>ニュウジョウケン</t>
    </rPh>
    <rPh sb="3" eb="5">
      <t>キンガク</t>
    </rPh>
    <phoneticPr fontId="1"/>
  </si>
  <si>
    <t>プログラム金額</t>
    <rPh sb="5" eb="7">
      <t>キンガク</t>
    </rPh>
    <phoneticPr fontId="1"/>
  </si>
  <si>
    <t>参加チーム数</t>
    <rPh sb="0" eb="2">
      <t>サンカ</t>
    </rPh>
    <rPh sb="5" eb="6">
      <t>スウ</t>
    </rPh>
    <phoneticPr fontId="1"/>
  </si>
  <si>
    <t>大会参加費</t>
    <rPh sb="0" eb="2">
      <t>タイカイ</t>
    </rPh>
    <rPh sb="2" eb="5">
      <t>サンカヒ</t>
    </rPh>
    <phoneticPr fontId="1"/>
  </si>
  <si>
    <t>振込金額</t>
    <rPh sb="0" eb="2">
      <t>フリコミ</t>
    </rPh>
    <rPh sb="2" eb="4">
      <t>キンガク</t>
    </rPh>
    <phoneticPr fontId="1"/>
  </si>
  <si>
    <t>日</t>
    <rPh sb="0" eb="1">
      <t>ニチ</t>
    </rPh>
    <phoneticPr fontId="1"/>
  </si>
  <si>
    <t>←　総合計欄も、自動計算になっています。</t>
    <rPh sb="2" eb="3">
      <t>ソウ</t>
    </rPh>
    <rPh sb="3" eb="5">
      <t>ゴウケイ</t>
    </rPh>
    <rPh sb="5" eb="6">
      <t>ラン</t>
    </rPh>
    <rPh sb="8" eb="10">
      <t>ジドウ</t>
    </rPh>
    <rPh sb="10" eb="12">
      <t>ケイサン</t>
    </rPh>
    <phoneticPr fontId="1"/>
  </si>
  <si>
    <t>←　郵便番号は、半角数字・ハイフンを入れて入力してください。</t>
    <rPh sb="2" eb="4">
      <t>ユウビン</t>
    </rPh>
    <rPh sb="4" eb="6">
      <t>バンゴウ</t>
    </rPh>
    <rPh sb="8" eb="10">
      <t>ハンカク</t>
    </rPh>
    <rPh sb="10" eb="12">
      <t>スウジ</t>
    </rPh>
    <rPh sb="18" eb="19">
      <t>イ</t>
    </rPh>
    <rPh sb="21" eb="23">
      <t>ニュウリョク</t>
    </rPh>
    <phoneticPr fontId="1"/>
  </si>
  <si>
    <t>←　メールアドレスは、半角英数で入力してください。</t>
    <rPh sb="11" eb="13">
      <t>ハンカク</t>
    </rPh>
    <rPh sb="13" eb="15">
      <t>エイスウ</t>
    </rPh>
    <rPh sb="16" eb="18">
      <t>ニュウリョク</t>
    </rPh>
    <phoneticPr fontId="1"/>
  </si>
  <si>
    <t>←</t>
    <phoneticPr fontId="1"/>
  </si>
  <si>
    <t>販売</t>
    <rPh sb="0" eb="2">
      <t>ハンバイ</t>
    </rPh>
    <phoneticPr fontId="14"/>
  </si>
  <si>
    <t>あり</t>
    <phoneticPr fontId="14"/>
  </si>
  <si>
    <t>上手袖</t>
    <phoneticPr fontId="14"/>
  </si>
  <si>
    <t>ア</t>
    <phoneticPr fontId="14"/>
  </si>
  <si>
    <t>レンタル</t>
    <phoneticPr fontId="14"/>
  </si>
  <si>
    <t>なし</t>
    <phoneticPr fontId="14"/>
  </si>
  <si>
    <t>下手袖</t>
    <phoneticPr fontId="14"/>
  </si>
  <si>
    <t>イ</t>
    <phoneticPr fontId="14"/>
  </si>
  <si>
    <t>未出版</t>
    <rPh sb="0" eb="3">
      <t>ミシュッパン</t>
    </rPh>
    <phoneticPr fontId="14"/>
  </si>
  <si>
    <t>その他</t>
    <phoneticPr fontId="14"/>
  </si>
  <si>
    <t>ウ</t>
    <phoneticPr fontId="14"/>
  </si>
  <si>
    <t>部　　　門</t>
    <rPh sb="0" eb="1">
      <t>ブ</t>
    </rPh>
    <rPh sb="4" eb="5">
      <t>モン</t>
    </rPh>
    <phoneticPr fontId="14"/>
  </si>
  <si>
    <t>整理番号
（記入しない）</t>
    <rPh sb="0" eb="2">
      <t>セイリ</t>
    </rPh>
    <rPh sb="2" eb="4">
      <t>バンゴウ</t>
    </rPh>
    <rPh sb="6" eb="8">
      <t>キニュウ</t>
    </rPh>
    <phoneticPr fontId="14"/>
  </si>
  <si>
    <t>エ</t>
    <phoneticPr fontId="14"/>
  </si>
  <si>
    <t>ふ り が な</t>
    <phoneticPr fontId="14"/>
  </si>
  <si>
    <t>オ</t>
    <phoneticPr fontId="14"/>
  </si>
  <si>
    <t>団　体　名</t>
    <rPh sb="0" eb="1">
      <t>ダン</t>
    </rPh>
    <rPh sb="2" eb="3">
      <t>カラダ</t>
    </rPh>
    <rPh sb="4" eb="5">
      <t>メイ</t>
    </rPh>
    <phoneticPr fontId="14"/>
  </si>
  <si>
    <t xml:space="preserve"> 編　 　成　</t>
    <rPh sb="1" eb="2">
      <t>ヘン</t>
    </rPh>
    <rPh sb="5" eb="6">
      <t>シゲル</t>
    </rPh>
    <phoneticPr fontId="14"/>
  </si>
  <si>
    <t>重奏</t>
    <rPh sb="0" eb="2">
      <t>ジュウソウ</t>
    </rPh>
    <phoneticPr fontId="14"/>
  </si>
  <si>
    <t>演　　奏　　曲</t>
    <rPh sb="0" eb="1">
      <t>エン</t>
    </rPh>
    <rPh sb="3" eb="4">
      <t>ソウ</t>
    </rPh>
    <rPh sb="6" eb="7">
      <t>キョク</t>
    </rPh>
    <phoneticPr fontId="14"/>
  </si>
  <si>
    <t>曲　　名</t>
    <rPh sb="0" eb="1">
      <t>キョク</t>
    </rPh>
    <rPh sb="3" eb="4">
      <t>メイ</t>
    </rPh>
    <phoneticPr fontId="14"/>
  </si>
  <si>
    <t>ふりがな</t>
    <phoneticPr fontId="14"/>
  </si>
  <si>
    <t>邦　　文</t>
    <rPh sb="0" eb="1">
      <t>ホウ</t>
    </rPh>
    <rPh sb="3" eb="4">
      <t>ブン</t>
    </rPh>
    <phoneticPr fontId="14"/>
  </si>
  <si>
    <t>Spelling</t>
    <phoneticPr fontId="14"/>
  </si>
  <si>
    <t>←　Spellingは、半角英数で入力してください。邦人の場合は、姓・名の順で入力してください。例：CHIDA Yutaka</t>
    <rPh sb="12" eb="14">
      <t>ハンカク</t>
    </rPh>
    <rPh sb="14" eb="16">
      <t>エイスウ</t>
    </rPh>
    <rPh sb="17" eb="19">
      <t>ニュウリョク</t>
    </rPh>
    <rPh sb="26" eb="28">
      <t>ホウジン</t>
    </rPh>
    <rPh sb="29" eb="31">
      <t>バアイ</t>
    </rPh>
    <rPh sb="33" eb="34">
      <t>セイ</t>
    </rPh>
    <rPh sb="35" eb="36">
      <t>ナ</t>
    </rPh>
    <rPh sb="37" eb="38">
      <t>ジュン</t>
    </rPh>
    <rPh sb="39" eb="41">
      <t>ニュウリョク</t>
    </rPh>
    <rPh sb="48" eb="49">
      <t>レイ</t>
    </rPh>
    <phoneticPr fontId="1"/>
  </si>
  <si>
    <t>作 曲 者</t>
    <rPh sb="0" eb="1">
      <t>サク</t>
    </rPh>
    <rPh sb="2" eb="3">
      <t>キョク</t>
    </rPh>
    <rPh sb="4" eb="5">
      <t>モノ</t>
    </rPh>
    <phoneticPr fontId="14"/>
  </si>
  <si>
    <t xml:space="preserve"> 生 没 年</t>
    <rPh sb="1" eb="2">
      <t>セイ</t>
    </rPh>
    <rPh sb="3" eb="4">
      <t>ボッ</t>
    </rPh>
    <rPh sb="5" eb="6">
      <t>トシ</t>
    </rPh>
    <phoneticPr fontId="14"/>
  </si>
  <si>
    <t>年</t>
    <rPh sb="0" eb="1">
      <t>ネン</t>
    </rPh>
    <phoneticPr fontId="14"/>
  </si>
  <si>
    <t>～</t>
    <phoneticPr fontId="14"/>
  </si>
  <si>
    <t>編 曲 者</t>
    <rPh sb="0" eb="1">
      <t>ヘン</t>
    </rPh>
    <rPh sb="2" eb="3">
      <t>キョク</t>
    </rPh>
    <rPh sb="4" eb="5">
      <t>モノ</t>
    </rPh>
    <phoneticPr fontId="14"/>
  </si>
  <si>
    <t>使用楽譜</t>
    <rPh sb="0" eb="2">
      <t>シヨウ</t>
    </rPh>
    <rPh sb="2" eb="4">
      <t>ガクフ</t>
    </rPh>
    <phoneticPr fontId="14"/>
  </si>
  <si>
    <t>出版社名</t>
    <rPh sb="0" eb="2">
      <t>シュッパン</t>
    </rPh>
    <rPh sb="2" eb="4">
      <t>シャメイ</t>
    </rPh>
    <phoneticPr fontId="14"/>
  </si>
  <si>
    <t>←　右の記入欄は、プルダウンメニューから選択してください。</t>
    <rPh sb="2" eb="3">
      <t>ミギ</t>
    </rPh>
    <rPh sb="4" eb="6">
      <t>キニュウ</t>
    </rPh>
    <rPh sb="6" eb="7">
      <t>ラン</t>
    </rPh>
    <rPh sb="20" eb="22">
      <t>センタク</t>
    </rPh>
    <phoneticPr fontId="1"/>
  </si>
  <si>
    <t>演　奏　者</t>
    <rPh sb="0" eb="1">
      <t>ヒロシ</t>
    </rPh>
    <rPh sb="2" eb="3">
      <t>ソウ</t>
    </rPh>
    <rPh sb="4" eb="5">
      <t>モノ</t>
    </rPh>
    <phoneticPr fontId="14"/>
  </si>
  <si>
    <t>パート名</t>
    <rPh sb="3" eb="4">
      <t>メイ</t>
    </rPh>
    <phoneticPr fontId="14"/>
  </si>
  <si>
    <t>氏　　　　　　名</t>
    <rPh sb="0" eb="1">
      <t>シ</t>
    </rPh>
    <rPh sb="7" eb="8">
      <t>メイ</t>
    </rPh>
    <phoneticPr fontId="14"/>
  </si>
  <si>
    <t>パート名は、スコアに記載されている順に入力してください。半角英数で楽器名略号一覧のシートを参照し、入力してください。</t>
    <rPh sb="3" eb="4">
      <t>メイ</t>
    </rPh>
    <rPh sb="10" eb="12">
      <t>キサイ</t>
    </rPh>
    <rPh sb="17" eb="18">
      <t>ジュン</t>
    </rPh>
    <rPh sb="19" eb="21">
      <t>ニュウリョク</t>
    </rPh>
    <rPh sb="28" eb="30">
      <t>ハンカク</t>
    </rPh>
    <rPh sb="30" eb="32">
      <t>エイスウ</t>
    </rPh>
    <rPh sb="33" eb="35">
      <t>ガッキ</t>
    </rPh>
    <rPh sb="35" eb="36">
      <t>メイ</t>
    </rPh>
    <rPh sb="36" eb="38">
      <t>リャクゴウ</t>
    </rPh>
    <rPh sb="38" eb="40">
      <t>イチラン</t>
    </rPh>
    <rPh sb="45" eb="47">
      <t>サンショウ</t>
    </rPh>
    <rPh sb="49" eb="51">
      <t>ニュウリョク</t>
    </rPh>
    <phoneticPr fontId="1"/>
  </si>
  <si>
    <t>1st 2nd等の区別がある場合は、右隣に半角数字を入力してください。例：Cl.1 Cl.2 Cl.3　、Perc.1 Perc.2 Perc.3</t>
    <rPh sb="7" eb="8">
      <t>トウ</t>
    </rPh>
    <rPh sb="9" eb="11">
      <t>クベツ</t>
    </rPh>
    <rPh sb="14" eb="16">
      <t>バアイ</t>
    </rPh>
    <rPh sb="18" eb="20">
      <t>ミギドナリ</t>
    </rPh>
    <rPh sb="21" eb="23">
      <t>ハンカク</t>
    </rPh>
    <rPh sb="23" eb="25">
      <t>スウジ</t>
    </rPh>
    <rPh sb="26" eb="28">
      <t>ニュウリョク</t>
    </rPh>
    <rPh sb="35" eb="36">
      <t>レイ</t>
    </rPh>
    <phoneticPr fontId="14"/>
  </si>
  <si>
    <t>持ち替え楽器がある場合も入力してください。例：Picc./Fl.1　、Trp.2/Flug.</t>
    <rPh sb="0" eb="1">
      <t>モ</t>
    </rPh>
    <rPh sb="2" eb="3">
      <t>カ</t>
    </rPh>
    <rPh sb="4" eb="6">
      <t>ガッキ</t>
    </rPh>
    <rPh sb="9" eb="11">
      <t>バアイ</t>
    </rPh>
    <rPh sb="12" eb="14">
      <t>ニュウリョク</t>
    </rPh>
    <rPh sb="21" eb="22">
      <t>レイ</t>
    </rPh>
    <phoneticPr fontId="14"/>
  </si>
  <si>
    <t>氏名に外字等の表記が難しい文字がある場合は、別紙を添付してください。</t>
    <rPh sb="0" eb="2">
      <t>シメイ</t>
    </rPh>
    <rPh sb="3" eb="5">
      <t>ガイジ</t>
    </rPh>
    <rPh sb="5" eb="6">
      <t>トウ</t>
    </rPh>
    <rPh sb="7" eb="9">
      <t>ヒョウキ</t>
    </rPh>
    <rPh sb="10" eb="11">
      <t>ムズカ</t>
    </rPh>
    <rPh sb="13" eb="15">
      <t>モジ</t>
    </rPh>
    <rPh sb="18" eb="20">
      <t>バアイ</t>
    </rPh>
    <rPh sb="22" eb="24">
      <t>ベッシ</t>
    </rPh>
    <rPh sb="25" eb="27">
      <t>テンプ</t>
    </rPh>
    <phoneticPr fontId="14"/>
  </si>
  <si>
    <t>使用打楽器一覧</t>
    <rPh sb="0" eb="2">
      <t>シヨウ</t>
    </rPh>
    <rPh sb="2" eb="5">
      <t>ダガッキ</t>
    </rPh>
    <rPh sb="5" eb="7">
      <t>イチラン</t>
    </rPh>
    <phoneticPr fontId="14"/>
  </si>
  <si>
    <t>オフステージ</t>
    <phoneticPr fontId="14"/>
  </si>
  <si>
    <t>回</t>
    <phoneticPr fontId="14"/>
  </si>
  <si>
    <t>名</t>
    <phoneticPr fontId="14"/>
  </si>
  <si>
    <t>←　ウ「演奏場所」の記入欄は、プルダウンメニューから選択してください。「その他」を選択した場合は、右の欄に場所を入力してください。</t>
    <rPh sb="4" eb="6">
      <t>エンソウ</t>
    </rPh>
    <rPh sb="6" eb="8">
      <t>バショ</t>
    </rPh>
    <rPh sb="10" eb="12">
      <t>キニュウ</t>
    </rPh>
    <rPh sb="12" eb="13">
      <t>ラン</t>
    </rPh>
    <rPh sb="26" eb="28">
      <t>センタク</t>
    </rPh>
    <rPh sb="38" eb="39">
      <t>タ</t>
    </rPh>
    <rPh sb="41" eb="43">
      <t>センタク</t>
    </rPh>
    <rPh sb="45" eb="47">
      <t>バアイ</t>
    </rPh>
    <rPh sb="49" eb="50">
      <t>ミギ</t>
    </rPh>
    <rPh sb="51" eb="52">
      <t>ラン</t>
    </rPh>
    <rPh sb="53" eb="55">
      <t>バショ</t>
    </rPh>
    <rPh sb="56" eb="58">
      <t>ニュウリョク</t>
    </rPh>
    <phoneticPr fontId="1"/>
  </si>
  <si>
    <t>※演奏許諾を要しないもの</t>
    <phoneticPr fontId="14"/>
  </si>
  <si>
    <t>ア　出版されている楽譜及び編曲楽譜で，わが国で演奏許諾を得られているものである。</t>
    <phoneticPr fontId="14"/>
  </si>
  <si>
    <t>イ　各国が定める作曲者の著作権保護期間を経過，またはすでに50年の保護期間が過ぎている</t>
    <phoneticPr fontId="14"/>
  </si>
  <si>
    <t>右のア～オのいずれか該当する記号を選択してください。↓</t>
    <rPh sb="0" eb="1">
      <t>ミギ</t>
    </rPh>
    <rPh sb="10" eb="12">
      <t>ガイトウ</t>
    </rPh>
    <rPh sb="14" eb="16">
      <t>キゴウ</t>
    </rPh>
    <rPh sb="17" eb="19">
      <t>センタク</t>
    </rPh>
    <phoneticPr fontId="14"/>
  </si>
  <si>
    <t>※演奏許諾を要するもの</t>
    <phoneticPr fontId="14"/>
  </si>
  <si>
    <t>ウ　著作権の存在する曲を編曲したが，著作権者に編曲・演奏許諾を得ているものである。</t>
    <phoneticPr fontId="14"/>
  </si>
  <si>
    <t>オ　自楽団のための委嘱作品あるいは編曲作品で未出版だが，演奏許諾を得ているものである。</t>
    <phoneticPr fontId="14"/>
  </si>
  <si>
    <t>許諾先</t>
    <phoneticPr fontId="14"/>
  </si>
  <si>
    <t>←　ウ・エ・オの場合は、許諾先を記入してください。許諾書（コピー可）をこの曲目等申込書と一緒に必ず提出してください。</t>
    <rPh sb="8" eb="10">
      <t>バアイ</t>
    </rPh>
    <rPh sb="12" eb="14">
      <t>キョダク</t>
    </rPh>
    <rPh sb="14" eb="15">
      <t>サキ</t>
    </rPh>
    <rPh sb="16" eb="18">
      <t>キニュウ</t>
    </rPh>
    <rPh sb="25" eb="28">
      <t>キョダクショ</t>
    </rPh>
    <rPh sb="32" eb="33">
      <t>カ</t>
    </rPh>
    <rPh sb="37" eb="40">
      <t>キョクモクトウ</t>
    </rPh>
    <rPh sb="40" eb="43">
      <t>モウシコミショ</t>
    </rPh>
    <rPh sb="44" eb="46">
      <t>イッショ</t>
    </rPh>
    <rPh sb="47" eb="48">
      <t>カナラ</t>
    </rPh>
    <rPh sb="49" eb="51">
      <t>テイシュツ</t>
    </rPh>
    <phoneticPr fontId="1"/>
  </si>
  <si>
    <t>ふ　り　が　な</t>
  </si>
  <si>
    <t>㊞</t>
    <phoneticPr fontId="14"/>
  </si>
  <si>
    <t>〒</t>
    <phoneticPr fontId="14"/>
  </si>
  <si>
    <t>日</t>
    <rPh sb="0" eb="1">
      <t>ニチ</t>
    </rPh>
    <phoneticPr fontId="14"/>
  </si>
  <si>
    <t>※期間内に申込みのない場合は、理由のいかんに関わらず受け付けない。また、期間前の申込みも受け付けない。</t>
    <rPh sb="5" eb="7">
      <t>モウシコ</t>
    </rPh>
    <rPh sb="36" eb="39">
      <t>キカンマエ</t>
    </rPh>
    <rPh sb="40" eb="42">
      <t>モウシコ</t>
    </rPh>
    <rPh sb="44" eb="45">
      <t>ウ</t>
    </rPh>
    <rPh sb="46" eb="47">
      <t>ツ</t>
    </rPh>
    <phoneticPr fontId="14"/>
  </si>
  <si>
    <t>※同一団体から複数チーム出演する場合は、全チーム分まとめて申し込むこと。</t>
    <rPh sb="1" eb="5">
      <t>ドウイツダンタイ</t>
    </rPh>
    <rPh sb="7" eb="9">
      <t>フクスウ</t>
    </rPh>
    <rPh sb="12" eb="14">
      <t>シュツエン</t>
    </rPh>
    <rPh sb="16" eb="18">
      <t>バアイ</t>
    </rPh>
    <rPh sb="20" eb="21">
      <t>ゼン</t>
    </rPh>
    <rPh sb="24" eb="25">
      <t>ブン</t>
    </rPh>
    <rPh sb="29" eb="30">
      <t>モウ</t>
    </rPh>
    <rPh sb="31" eb="32">
      <t>コ</t>
    </rPh>
    <phoneticPr fontId="14"/>
  </si>
  <si>
    <t>略　　号</t>
  </si>
  <si>
    <t>楽　器　名</t>
  </si>
  <si>
    <t>Picc.</t>
  </si>
  <si>
    <t>Piccolo</t>
  </si>
  <si>
    <t>Fl.</t>
  </si>
  <si>
    <t>Flute</t>
  </si>
  <si>
    <t>A.Fl.</t>
  </si>
  <si>
    <t>Alto Flute</t>
  </si>
  <si>
    <t>Ob.</t>
  </si>
  <si>
    <t>Oboe</t>
  </si>
  <si>
    <t>E.Hr.</t>
  </si>
  <si>
    <t>English Horn</t>
  </si>
  <si>
    <t>Bsn.</t>
  </si>
  <si>
    <t>Bassoon</t>
  </si>
  <si>
    <t>EsCl.</t>
  </si>
  <si>
    <t>Es Clarinet</t>
  </si>
  <si>
    <t>Cl.</t>
  </si>
  <si>
    <t>Clarinet</t>
  </si>
  <si>
    <t>A.Cl.</t>
  </si>
  <si>
    <t>Alto Clarinet</t>
  </si>
  <si>
    <t>Basset.</t>
  </si>
  <si>
    <t>Basset Horn</t>
  </si>
  <si>
    <t>B.Cl.</t>
  </si>
  <si>
    <t>Bass Clarinet</t>
  </si>
  <si>
    <t>C.A.Cl.</t>
  </si>
  <si>
    <t>Contraalto Clarinet</t>
  </si>
  <si>
    <t>C.B.Cl.</t>
  </si>
  <si>
    <t>Contrabass　Clarinet</t>
  </si>
  <si>
    <t>S.Sax.</t>
  </si>
  <si>
    <t>Soprano Saxophone</t>
  </si>
  <si>
    <t>A.Sax.</t>
  </si>
  <si>
    <t>Alto Saxophone</t>
  </si>
  <si>
    <t>T.Sax.</t>
  </si>
  <si>
    <t>Tenor Saxophone</t>
  </si>
  <si>
    <t>B.Sax.</t>
  </si>
  <si>
    <t>Baritone Saxophone</t>
  </si>
  <si>
    <t>Bs.Sax.</t>
  </si>
  <si>
    <t>Bass Saxophone</t>
  </si>
  <si>
    <t>P.Trp.</t>
  </si>
  <si>
    <t>Piccolo Trumpet</t>
  </si>
  <si>
    <t>Trp.</t>
  </si>
  <si>
    <t>Trumpet</t>
  </si>
  <si>
    <t>Cor.</t>
  </si>
  <si>
    <t>Cornet</t>
  </si>
  <si>
    <t>Flug.</t>
  </si>
  <si>
    <t>Flugelhorn</t>
  </si>
  <si>
    <t>Hrn.</t>
  </si>
  <si>
    <t>French Horn</t>
  </si>
  <si>
    <t>A.Hrn.</t>
  </si>
  <si>
    <t>Alto Horn</t>
  </si>
  <si>
    <t>Trb.</t>
  </si>
  <si>
    <t>Trombone</t>
  </si>
  <si>
    <t>B.Trb.</t>
  </si>
  <si>
    <t>Bass Trombone</t>
  </si>
  <si>
    <t>Euph.</t>
  </si>
  <si>
    <t>Euphonium</t>
  </si>
  <si>
    <t>Bari.</t>
  </si>
  <si>
    <t>Baritone</t>
  </si>
  <si>
    <t>Tub.</t>
  </si>
  <si>
    <t>Tuba</t>
  </si>
  <si>
    <t>※ Tuba には Bass を含む</t>
  </si>
  <si>
    <t>St.Bs.</t>
  </si>
  <si>
    <t>String Bass</t>
  </si>
  <si>
    <t>Timp.</t>
  </si>
  <si>
    <t>Timpani</t>
  </si>
  <si>
    <t>Perc.</t>
  </si>
  <si>
    <t>Percussion</t>
  </si>
  <si>
    <t>S.Dr.</t>
  </si>
  <si>
    <t>Snare Drum</t>
  </si>
  <si>
    <t>B.Dr.</t>
  </si>
  <si>
    <t>Bass Drum</t>
  </si>
  <si>
    <t>Glock.</t>
  </si>
  <si>
    <t>Glockenspiel</t>
  </si>
  <si>
    <t>Mari.</t>
  </si>
  <si>
    <t>Marimba</t>
  </si>
  <si>
    <t>Xyl.</t>
  </si>
  <si>
    <t>Xylophone</t>
  </si>
  <si>
    <t>Vib.</t>
  </si>
  <si>
    <t>Vibraphone</t>
  </si>
  <si>
    <t/>
  </si>
  <si>
    <t>以下の楽器は、昨年度使用された主なものです。参考にしてください。</t>
    <rPh sb="0" eb="2">
      <t>イカ</t>
    </rPh>
    <rPh sb="3" eb="5">
      <t>ガッキ</t>
    </rPh>
    <rPh sb="7" eb="10">
      <t>サクネンド</t>
    </rPh>
    <rPh sb="10" eb="12">
      <t>シヨウ</t>
    </rPh>
    <rPh sb="15" eb="16">
      <t>オモ</t>
    </rPh>
    <rPh sb="22" eb="24">
      <t>サンコウ</t>
    </rPh>
    <phoneticPr fontId="14"/>
  </si>
  <si>
    <t>C.Cym.</t>
    <phoneticPr fontId="14"/>
  </si>
  <si>
    <t>Crash cymbal</t>
  </si>
  <si>
    <t>R.Cym.</t>
    <phoneticPr fontId="14"/>
  </si>
  <si>
    <t>Ride Cymbal</t>
    <phoneticPr fontId="14"/>
  </si>
  <si>
    <t>S.Cym.</t>
    <phoneticPr fontId="14"/>
  </si>
  <si>
    <t>Suspended Cymbal</t>
  </si>
  <si>
    <t>Finger Cym.</t>
  </si>
  <si>
    <t>Finger Cymbal</t>
    <phoneticPr fontId="14"/>
  </si>
  <si>
    <t>Cym.</t>
    <phoneticPr fontId="14"/>
  </si>
  <si>
    <t>Cymbal</t>
    <phoneticPr fontId="14"/>
  </si>
  <si>
    <t>Splash Cym.</t>
  </si>
  <si>
    <t>Splash Cymbal</t>
    <phoneticPr fontId="14"/>
  </si>
  <si>
    <t>H-H.Cym.</t>
    <phoneticPr fontId="14"/>
  </si>
  <si>
    <t>Hi-Hat.Cymbal</t>
    <phoneticPr fontId="14"/>
  </si>
  <si>
    <t>Chinese Cym.</t>
  </si>
  <si>
    <t>Chinese Cymbal</t>
    <phoneticPr fontId="14"/>
  </si>
  <si>
    <t>Sizzle Cym.</t>
  </si>
  <si>
    <t>Sizzle Cymbal</t>
    <phoneticPr fontId="14"/>
  </si>
  <si>
    <t>Bongo</t>
  </si>
  <si>
    <t>Cast.</t>
  </si>
  <si>
    <t>Castanet</t>
    <phoneticPr fontId="14"/>
  </si>
  <si>
    <t>Cabasa</t>
    <phoneticPr fontId="14"/>
  </si>
  <si>
    <t>Chime</t>
    <phoneticPr fontId="14"/>
  </si>
  <si>
    <t>Concert chime</t>
  </si>
  <si>
    <t>China Gong</t>
    <phoneticPr fontId="14"/>
  </si>
  <si>
    <t>Claves</t>
  </si>
  <si>
    <t>Conga</t>
  </si>
  <si>
    <t>C.Bell</t>
    <phoneticPr fontId="14"/>
  </si>
  <si>
    <t>Cowbell</t>
  </si>
  <si>
    <t>Drs</t>
  </si>
  <si>
    <t>Drums（Drum Set）</t>
    <phoneticPr fontId="14"/>
  </si>
  <si>
    <t>F.Tom</t>
  </si>
  <si>
    <t>Field Drum</t>
  </si>
  <si>
    <t>T.Drum</t>
    <phoneticPr fontId="14"/>
  </si>
  <si>
    <t>Tenor Drum</t>
    <phoneticPr fontId="14"/>
  </si>
  <si>
    <t>Flexatone</t>
  </si>
  <si>
    <t>Glass Harp</t>
  </si>
  <si>
    <t>Gong</t>
  </si>
  <si>
    <t>Gong（銅鑼、ドラ）</t>
    <rPh sb="5" eb="7">
      <t>ドラ</t>
    </rPh>
    <phoneticPr fontId="14"/>
  </si>
  <si>
    <t>Tam-Tam</t>
  </si>
  <si>
    <t>Guiro</t>
    <phoneticPr fontId="14"/>
  </si>
  <si>
    <t>Maracas</t>
  </si>
  <si>
    <t>Ocean Drum</t>
  </si>
  <si>
    <t>Picc.S.Dr.</t>
  </si>
  <si>
    <t>Piccol Snare Drum</t>
    <phoneticPr fontId="14"/>
  </si>
  <si>
    <t>Rain Stick</t>
  </si>
  <si>
    <t>Ratchet</t>
  </si>
  <si>
    <t>Shaker</t>
  </si>
  <si>
    <t>Slapstick</t>
  </si>
  <si>
    <t>Tamb.</t>
  </si>
  <si>
    <t>Tambarine</t>
    <phoneticPr fontId="14"/>
  </si>
  <si>
    <t>T.Block</t>
    <phoneticPr fontId="14"/>
  </si>
  <si>
    <t>Temple Block（木魚）</t>
    <rPh sb="13" eb="15">
      <t>モクギョ</t>
    </rPh>
    <phoneticPr fontId="14"/>
  </si>
  <si>
    <t>Timbales</t>
  </si>
  <si>
    <t>Toms</t>
    <phoneticPr fontId="14"/>
  </si>
  <si>
    <t>Tom-Tom</t>
  </si>
  <si>
    <t>Tri.</t>
  </si>
  <si>
    <t>Tri.angle</t>
    <phoneticPr fontId="14"/>
  </si>
  <si>
    <t>W.Chime</t>
    <phoneticPr fontId="14"/>
  </si>
  <si>
    <t>Wind Chime</t>
  </si>
  <si>
    <t>W.Block</t>
    <phoneticPr fontId="14"/>
  </si>
  <si>
    <t>Wood Block</t>
  </si>
  <si>
    <t>ﾁｬｲﾅｺﾞﾝｸﾞ</t>
  </si>
  <si>
    <t>ﾁｬﾝﾁｷ</t>
  </si>
  <si>
    <t>和太鼓</t>
    <rPh sb="0" eb="3">
      <t>ワダイコ</t>
    </rPh>
    <phoneticPr fontId="21"/>
  </si>
  <si>
    <t>編成</t>
    <rPh sb="0" eb="2">
      <t>ヘンセイ</t>
    </rPh>
    <phoneticPr fontId="14"/>
  </si>
  <si>
    <t>曲目（邦文）</t>
    <rPh sb="0" eb="2">
      <t>キョクモク</t>
    </rPh>
    <rPh sb="3" eb="5">
      <t>ホウブン</t>
    </rPh>
    <phoneticPr fontId="1"/>
  </si>
  <si>
    <t>Spelling</t>
    <phoneticPr fontId="1"/>
  </si>
  <si>
    <t>作曲者邦文</t>
    <rPh sb="0" eb="3">
      <t>サッキョクシャ</t>
    </rPh>
    <rPh sb="3" eb="5">
      <t>ホウブン</t>
    </rPh>
    <phoneticPr fontId="14"/>
  </si>
  <si>
    <t>生年</t>
    <rPh sb="0" eb="2">
      <t>セイネン</t>
    </rPh>
    <phoneticPr fontId="14"/>
  </si>
  <si>
    <t>没年</t>
    <rPh sb="0" eb="2">
      <t>ボツネン</t>
    </rPh>
    <phoneticPr fontId="14"/>
  </si>
  <si>
    <t>編曲者邦文</t>
    <rPh sb="0" eb="3">
      <t>ヘンキョクシャ</t>
    </rPh>
    <rPh sb="3" eb="5">
      <t>ホウブン</t>
    </rPh>
    <phoneticPr fontId="14"/>
  </si>
  <si>
    <t>出版社</t>
    <rPh sb="0" eb="3">
      <t>シュッパンシャ</t>
    </rPh>
    <phoneticPr fontId="14"/>
  </si>
  <si>
    <t>楽譜</t>
    <rPh sb="0" eb="2">
      <t>ガクフ</t>
    </rPh>
    <phoneticPr fontId="14"/>
  </si>
  <si>
    <t>パート1</t>
    <phoneticPr fontId="14"/>
  </si>
  <si>
    <t>パート11</t>
    <phoneticPr fontId="14"/>
  </si>
  <si>
    <t>演奏者1</t>
    <rPh sb="0" eb="2">
      <t>エンソウ</t>
    </rPh>
    <rPh sb="2" eb="3">
      <t>シャ</t>
    </rPh>
    <phoneticPr fontId="14"/>
  </si>
  <si>
    <t>パート2</t>
  </si>
  <si>
    <t>パート22</t>
    <phoneticPr fontId="14"/>
  </si>
  <si>
    <t>演奏者2</t>
    <rPh sb="0" eb="2">
      <t>エンソウ</t>
    </rPh>
    <rPh sb="2" eb="3">
      <t>シャ</t>
    </rPh>
    <phoneticPr fontId="14"/>
  </si>
  <si>
    <t>パート3</t>
  </si>
  <si>
    <t>パート33</t>
    <phoneticPr fontId="14"/>
  </si>
  <si>
    <t>演奏者3</t>
    <rPh sb="0" eb="2">
      <t>エンソウ</t>
    </rPh>
    <rPh sb="2" eb="3">
      <t>シャ</t>
    </rPh>
    <phoneticPr fontId="14"/>
  </si>
  <si>
    <t>パート4</t>
  </si>
  <si>
    <t>パート44</t>
    <phoneticPr fontId="14"/>
  </si>
  <si>
    <t>演奏者4</t>
    <rPh sb="0" eb="2">
      <t>エンソウ</t>
    </rPh>
    <rPh sb="2" eb="3">
      <t>シャ</t>
    </rPh>
    <phoneticPr fontId="14"/>
  </si>
  <si>
    <t>パート5</t>
  </si>
  <si>
    <t>パート55</t>
    <phoneticPr fontId="14"/>
  </si>
  <si>
    <t>演奏者5</t>
    <rPh sb="0" eb="2">
      <t>エンソウ</t>
    </rPh>
    <rPh sb="2" eb="3">
      <t>シャ</t>
    </rPh>
    <phoneticPr fontId="14"/>
  </si>
  <si>
    <t>パート6</t>
  </si>
  <si>
    <t>パート66</t>
    <phoneticPr fontId="14"/>
  </si>
  <si>
    <t>演奏者6</t>
    <rPh sb="0" eb="2">
      <t>エンソウ</t>
    </rPh>
    <rPh sb="2" eb="3">
      <t>シャ</t>
    </rPh>
    <phoneticPr fontId="14"/>
  </si>
  <si>
    <t>パート7</t>
  </si>
  <si>
    <t>パート77</t>
    <phoneticPr fontId="14"/>
  </si>
  <si>
    <t>演奏者7</t>
    <rPh sb="0" eb="2">
      <t>エンソウ</t>
    </rPh>
    <rPh sb="2" eb="3">
      <t>シャ</t>
    </rPh>
    <phoneticPr fontId="14"/>
  </si>
  <si>
    <t>パート8</t>
  </si>
  <si>
    <t>パート88</t>
    <phoneticPr fontId="14"/>
  </si>
  <si>
    <t>演奏者8</t>
    <rPh sb="0" eb="2">
      <t>エンソウ</t>
    </rPh>
    <rPh sb="2" eb="3">
      <t>シャ</t>
    </rPh>
    <phoneticPr fontId="14"/>
  </si>
  <si>
    <t>イ1</t>
    <phoneticPr fontId="14"/>
  </si>
  <si>
    <t>イ2</t>
    <phoneticPr fontId="14"/>
  </si>
  <si>
    <t>その他</t>
    <rPh sb="2" eb="3">
      <t>タ</t>
    </rPh>
    <phoneticPr fontId="14"/>
  </si>
  <si>
    <t>著作権</t>
    <rPh sb="0" eb="3">
      <t>チョサクケン</t>
    </rPh>
    <phoneticPr fontId="14"/>
  </si>
  <si>
    <t>許諾先</t>
    <rPh sb="0" eb="2">
      <t>キョダク</t>
    </rPh>
    <rPh sb="2" eb="3">
      <t>サキ</t>
    </rPh>
    <phoneticPr fontId="14"/>
  </si>
  <si>
    <t>連絡責任者</t>
    <rPh sb="0" eb="2">
      <t>レンラク</t>
    </rPh>
    <rPh sb="2" eb="5">
      <t>セキニンシャ</t>
    </rPh>
    <phoneticPr fontId="14"/>
  </si>
  <si>
    <t>使用打楽器</t>
    <rPh sb="0" eb="2">
      <t>シヨウ</t>
    </rPh>
    <rPh sb="2" eb="5">
      <t>ダガッキ</t>
    </rPh>
    <phoneticPr fontId="1"/>
  </si>
  <si>
    <t>－</t>
    <phoneticPr fontId="1"/>
  </si>
  <si>
    <t>部門、団体名、ふりがな、編成は、参加申込書から自動転記されます。</t>
    <rPh sb="0" eb="2">
      <t>ブモン</t>
    </rPh>
    <rPh sb="3" eb="6">
      <t>ダンタイメイ</t>
    </rPh>
    <rPh sb="12" eb="14">
      <t>ヘンセイ</t>
    </rPh>
    <rPh sb="16" eb="18">
      <t>サンカ</t>
    </rPh>
    <rPh sb="18" eb="21">
      <t>モウシコミショ</t>
    </rPh>
    <rPh sb="23" eb="25">
      <t>ジドウ</t>
    </rPh>
    <rPh sb="25" eb="27">
      <t>テンキ</t>
    </rPh>
    <phoneticPr fontId="1"/>
  </si>
  <si>
    <t>氏　　名</t>
  </si>
  <si>
    <t>住所</t>
  </si>
  <si>
    <t>メールアドレス</t>
  </si>
  <si>
    <t>著作権
について</t>
    <rPh sb="0" eb="1">
      <t>チョ</t>
    </rPh>
    <rPh sb="1" eb="2">
      <t>サク</t>
    </rPh>
    <rPh sb="2" eb="3">
      <t>ケン</t>
    </rPh>
    <phoneticPr fontId="14"/>
  </si>
  <si>
    <t>オフステージ申請</t>
    <phoneticPr fontId="1"/>
  </si>
  <si>
    <t>　　　（2018.12.30以前）ため編曲の承諾を要しないものである。</t>
    <phoneticPr fontId="1"/>
  </si>
  <si>
    <t>←　左端の記入欄（オフステージ申請）は、プルダウンメニューから選択してください。オフステージ「あり」の場合は、ア・イ・ウのそれぞれを記入してください。</t>
    <rPh sb="2" eb="4">
      <t>ヒダリハシ</t>
    </rPh>
    <rPh sb="15" eb="17">
      <t>シンセイ</t>
    </rPh>
    <phoneticPr fontId="1"/>
  </si>
  <si>
    <t>←　左端の記入欄（著作権について）は、プルダウンメニューから選択してください。</t>
    <rPh sb="2" eb="3">
      <t>ヒダリ</t>
    </rPh>
    <rPh sb="3" eb="4">
      <t>ハシ</t>
    </rPh>
    <rPh sb="5" eb="7">
      <t>キニュウ</t>
    </rPh>
    <rPh sb="7" eb="8">
      <t>ラン</t>
    </rPh>
    <rPh sb="9" eb="12">
      <t>チョサクケン</t>
    </rPh>
    <rPh sb="30" eb="32">
      <t>センタク</t>
    </rPh>
    <phoneticPr fontId="1"/>
  </si>
  <si>
    <t>差出人</t>
    <rPh sb="0" eb="3">
      <t>サシダシニン</t>
    </rPh>
    <phoneticPr fontId="14"/>
  </si>
  <si>
    <t>No</t>
    <phoneticPr fontId="14"/>
  </si>
  <si>
    <t>内容物の確認</t>
    <rPh sb="0" eb="3">
      <t>ナイヨウブツ</t>
    </rPh>
    <rPh sb="4" eb="6">
      <t>カクニン</t>
    </rPh>
    <phoneticPr fontId="14"/>
  </si>
  <si>
    <t>□</t>
    <phoneticPr fontId="14"/>
  </si>
  <si>
    <t>参加申込書</t>
    <rPh sb="0" eb="2">
      <t>サンカ</t>
    </rPh>
    <rPh sb="2" eb="5">
      <t>モウシコミショ</t>
    </rPh>
    <phoneticPr fontId="14"/>
  </si>
  <si>
    <t>個人情報取り扱いに関する許諾書（全出演者人数分）</t>
    <rPh sb="0" eb="2">
      <t>コジン</t>
    </rPh>
    <rPh sb="2" eb="4">
      <t>ジョウホウ</t>
    </rPh>
    <rPh sb="4" eb="5">
      <t>ト</t>
    </rPh>
    <rPh sb="6" eb="7">
      <t>アツカ</t>
    </rPh>
    <rPh sb="9" eb="10">
      <t>カン</t>
    </rPh>
    <rPh sb="12" eb="15">
      <t>キョダクショ</t>
    </rPh>
    <rPh sb="16" eb="17">
      <t>ゼン</t>
    </rPh>
    <rPh sb="17" eb="20">
      <t>シュツエンシャ</t>
    </rPh>
    <rPh sb="20" eb="23">
      <t>ニンズウブン</t>
    </rPh>
    <phoneticPr fontId="14"/>
  </si>
  <si>
    <t>楽器名略号一覧</t>
    <phoneticPr fontId="1"/>
  </si>
  <si>
    <t>ＴＥＬ</t>
    <phoneticPr fontId="1"/>
  </si>
  <si>
    <t>ＦＡＸ</t>
    <phoneticPr fontId="1"/>
  </si>
  <si>
    <t>メールアドレス</t>
    <phoneticPr fontId="1"/>
  </si>
  <si>
    <t>←　よろしければご利用ください</t>
    <rPh sb="9" eb="11">
      <t>リヨウ</t>
    </rPh>
    <phoneticPr fontId="14"/>
  </si>
  <si>
    <t>※「あり」の場合
右のア～ウに記入</t>
    <rPh sb="9" eb="10">
      <t>ミギ</t>
    </rPh>
    <rPh sb="15" eb="17">
      <t>キニュウ</t>
    </rPh>
    <phoneticPr fontId="14"/>
  </si>
  <si>
    <t>ア　回数　</t>
    <phoneticPr fontId="14"/>
  </si>
  <si>
    <t>ウ　演奏場所</t>
    <phoneticPr fontId="14"/>
  </si>
  <si>
    <t>イ　楽器</t>
    <phoneticPr fontId="14"/>
  </si>
  <si>
    <t>人数</t>
    <rPh sb="0" eb="2">
      <t>ニンズウ</t>
    </rPh>
    <phoneticPr fontId="1"/>
  </si>
  <si>
    <t>（3）Toms</t>
    <phoneticPr fontId="14"/>
  </si>
  <si>
    <t>打楽器</t>
    <rPh sb="0" eb="3">
      <t>ダガッキ</t>
    </rPh>
    <phoneticPr fontId="3"/>
  </si>
  <si>
    <t>サクソフォーン</t>
  </si>
  <si>
    <t>フルート</t>
  </si>
  <si>
    <t>クラリネット</t>
  </si>
  <si>
    <t>木管</t>
    <rPh sb="0" eb="2">
      <t>モッカン</t>
    </rPh>
    <phoneticPr fontId="3"/>
  </si>
  <si>
    <t>金管</t>
    <rPh sb="0" eb="2">
      <t>キンカン</t>
    </rPh>
    <phoneticPr fontId="3"/>
  </si>
  <si>
    <t>トランペット</t>
  </si>
  <si>
    <t>ホルン</t>
  </si>
  <si>
    <t>トロンボーン</t>
  </si>
  <si>
    <t>管楽</t>
    <rPh sb="0" eb="2">
      <t>カンガク</t>
    </rPh>
    <phoneticPr fontId="3"/>
  </si>
  <si>
    <t>三</t>
    <rPh sb="0" eb="1">
      <t>サン</t>
    </rPh>
    <phoneticPr fontId="1"/>
  </si>
  <si>
    <t>四</t>
    <rPh sb="0" eb="1">
      <t>4</t>
    </rPh>
    <phoneticPr fontId="1"/>
  </si>
  <si>
    <t>五</t>
    <rPh sb="0" eb="1">
      <t>5</t>
    </rPh>
    <phoneticPr fontId="1"/>
  </si>
  <si>
    <t>六</t>
    <rPh sb="0" eb="1">
      <t>6</t>
    </rPh>
    <phoneticPr fontId="1"/>
  </si>
  <si>
    <t>七</t>
    <rPh sb="0" eb="1">
      <t>7</t>
    </rPh>
    <phoneticPr fontId="1"/>
  </si>
  <si>
    <t>八</t>
    <rPh sb="0" eb="1">
      <t>8</t>
    </rPh>
    <phoneticPr fontId="1"/>
  </si>
  <si>
    <t>編成</t>
    <rPh sb="0" eb="2">
      <t>ヘンセイ</t>
    </rPh>
    <phoneticPr fontId="3"/>
  </si>
  <si>
    <t>…　混合やミックス、フレックスという編成は使用しないでください。（楽譜に記載されているものとは異なります。）</t>
    <rPh sb="2" eb="4">
      <t>コンゴウ</t>
    </rPh>
    <rPh sb="18" eb="20">
      <t>ヘンセイ</t>
    </rPh>
    <rPh sb="21" eb="23">
      <t>シヨウ</t>
    </rPh>
    <rPh sb="33" eb="35">
      <t>ガクフ</t>
    </rPh>
    <rPh sb="36" eb="38">
      <t>キサイ</t>
    </rPh>
    <rPh sb="47" eb="48">
      <t>コト</t>
    </rPh>
    <phoneticPr fontId="3"/>
  </si>
  <si>
    <t>…　ホルンの奏者がいても「木管○重奏」です。</t>
    <rPh sb="6" eb="8">
      <t>ソウシャ</t>
    </rPh>
    <rPh sb="13" eb="15">
      <t>モッカン</t>
    </rPh>
    <rPh sb="16" eb="18">
      <t>ジュウソウ</t>
    </rPh>
    <phoneticPr fontId="3"/>
  </si>
  <si>
    <t>…　クラリネットのみの編成に、コントラバス奏者がいても「クラリネット○重奏」です。</t>
    <rPh sb="11" eb="13">
      <t>ヘンセイ</t>
    </rPh>
    <rPh sb="21" eb="23">
      <t>ソウシャ</t>
    </rPh>
    <rPh sb="35" eb="37">
      <t>ジュウソウ</t>
    </rPh>
    <phoneticPr fontId="3"/>
  </si>
  <si>
    <t>…　独立した打楽器奏者がいる場合は、こちらになります。</t>
    <rPh sb="2" eb="4">
      <t>ドクリツ</t>
    </rPh>
    <rPh sb="6" eb="9">
      <t>ダガッキ</t>
    </rPh>
    <rPh sb="9" eb="11">
      <t>ソウシャ</t>
    </rPh>
    <rPh sb="14" eb="16">
      <t>バアイ</t>
    </rPh>
    <phoneticPr fontId="3"/>
  </si>
  <si>
    <t>…　バリ・チューバ　は、金管です。</t>
    <rPh sb="12" eb="14">
      <t>キンカン</t>
    </rPh>
    <phoneticPr fontId="3"/>
  </si>
  <si>
    <t>…　木管・金管が混合している場合は、こちらになります。</t>
    <rPh sb="2" eb="4">
      <t>モッカン</t>
    </rPh>
    <rPh sb="5" eb="7">
      <t>キンカン</t>
    </rPh>
    <rPh sb="8" eb="10">
      <t>コンゴウ</t>
    </rPh>
    <rPh sb="14" eb="16">
      <t>バアイ</t>
    </rPh>
    <phoneticPr fontId="3"/>
  </si>
  <si>
    <r>
      <t>←　編成は、右の</t>
    </r>
    <r>
      <rPr>
        <b/>
        <sz val="11"/>
        <color rgb="FF00B050"/>
        <rFont val="HG丸ｺﾞｼｯｸM-PRO"/>
        <family val="3"/>
        <charset val="128"/>
      </rPr>
      <t>緑色の表</t>
    </r>
    <r>
      <rPr>
        <b/>
        <sz val="11"/>
        <color rgb="FFFF0000"/>
        <rFont val="HG丸ｺﾞｼｯｸM-PRO"/>
        <family val="3"/>
        <charset val="128"/>
      </rPr>
      <t>を参考に、プルダウンメニューから選択してください。</t>
    </r>
    <rPh sb="2" eb="4">
      <t>ヘンセイ</t>
    </rPh>
    <rPh sb="6" eb="7">
      <t>ミギ</t>
    </rPh>
    <rPh sb="8" eb="9">
      <t>ミドリ</t>
    </rPh>
    <rPh sb="9" eb="10">
      <t>イロ</t>
    </rPh>
    <rPh sb="11" eb="12">
      <t>ヒョウ</t>
    </rPh>
    <rPh sb="13" eb="15">
      <t>サンコウ</t>
    </rPh>
    <rPh sb="28" eb="30">
      <t>センタク</t>
    </rPh>
    <phoneticPr fontId="1"/>
  </si>
  <si>
    <t>　　　※数字もプルダウンメニューから選択してください。</t>
    <rPh sb="4" eb="6">
      <t>スウジ</t>
    </rPh>
    <rPh sb="18" eb="20">
      <t>センタク</t>
    </rPh>
    <phoneticPr fontId="1"/>
  </si>
  <si>
    <t>編成1</t>
    <rPh sb="0" eb="2">
      <t>ヘンセイ</t>
    </rPh>
    <phoneticPr fontId="1"/>
  </si>
  <si>
    <t>人数１</t>
    <rPh sb="0" eb="2">
      <t>ニンズウ</t>
    </rPh>
    <phoneticPr fontId="1"/>
  </si>
  <si>
    <t>編成2</t>
    <rPh sb="0" eb="2">
      <t>ヘンセイ</t>
    </rPh>
    <phoneticPr fontId="1"/>
  </si>
  <si>
    <t>人数２</t>
    <rPh sb="0" eb="2">
      <t>ニンズウ</t>
    </rPh>
    <phoneticPr fontId="1"/>
  </si>
  <si>
    <t>重奏</t>
    <rPh sb="0" eb="2">
      <t>ジュウソウ</t>
    </rPh>
    <phoneticPr fontId="1"/>
  </si>
  <si>
    <t>（１チーム目）</t>
    <rPh sb="5" eb="6">
      <t>メ</t>
    </rPh>
    <phoneticPr fontId="14"/>
  </si>
  <si>
    <t>（２チーム目）</t>
    <rPh sb="5" eb="6">
      <t>メ</t>
    </rPh>
    <phoneticPr fontId="14"/>
  </si>
  <si>
    <t>　・個人情報取り扱いに関する承諾書、演奏許諾書（Ａ４サイズ）等必要なものも同封すること。</t>
    <phoneticPr fontId="14"/>
  </si>
  <si>
    <t>搬入補助員
の人数</t>
    <rPh sb="0" eb="2">
      <t>ハンニュウ</t>
    </rPh>
    <rPh sb="2" eb="5">
      <t>ホジョイン</t>
    </rPh>
    <rPh sb="7" eb="9">
      <t>ニンズウ</t>
    </rPh>
    <phoneticPr fontId="1"/>
  </si>
  <si>
    <t>名</t>
    <rPh sb="0" eb="1">
      <t>メイ</t>
    </rPh>
    <phoneticPr fontId="1"/>
  </si>
  <si>
    <t>管楽打楽器</t>
    <rPh sb="0" eb="1">
      <t>カン</t>
    </rPh>
    <rPh sb="1" eb="2">
      <t>ガク</t>
    </rPh>
    <rPh sb="2" eb="5">
      <t>ダガッキ</t>
    </rPh>
    <phoneticPr fontId="3"/>
  </si>
  <si>
    <t>木管打楽器</t>
    <rPh sb="0" eb="2">
      <t>モッカン</t>
    </rPh>
    <rPh sb="2" eb="5">
      <t>ダガッキ</t>
    </rPh>
    <phoneticPr fontId="3"/>
  </si>
  <si>
    <t>金管打楽器</t>
    <rPh sb="0" eb="2">
      <t>キンカン</t>
    </rPh>
    <rPh sb="2" eb="5">
      <t>ダガッキ</t>
    </rPh>
    <phoneticPr fontId="3"/>
  </si>
  <si>
    <t>搬入補助1</t>
    <rPh sb="0" eb="2">
      <t>ハンニュウ</t>
    </rPh>
    <rPh sb="2" eb="4">
      <t>ホジョ</t>
    </rPh>
    <phoneticPr fontId="1"/>
  </si>
  <si>
    <t>搬入補助2</t>
    <rPh sb="0" eb="2">
      <t>ハンニュウ</t>
    </rPh>
    <rPh sb="2" eb="4">
      <t>ホジョ</t>
    </rPh>
    <phoneticPr fontId="1"/>
  </si>
  <si>
    <t>←　搬入補助員の人数は、半角数字で入力してください。</t>
    <rPh sb="2" eb="7">
      <t>ハンニュウホジョイン</t>
    </rPh>
    <rPh sb="8" eb="10">
      <t>ニンズウ</t>
    </rPh>
    <rPh sb="12" eb="14">
      <t>ハンカク</t>
    </rPh>
    <rPh sb="14" eb="16">
      <t>スウジ</t>
    </rPh>
    <rPh sb="17" eb="19">
      <t>ニュウリョク</t>
    </rPh>
    <phoneticPr fontId="1"/>
  </si>
  <si>
    <t>←　この書式に記入（入力）し、印刷・提出してください。なお、記入（入力）上の注意点については、参加要項をご確認ください。</t>
    <rPh sb="4" eb="6">
      <t>ショシキ</t>
    </rPh>
    <rPh sb="7" eb="9">
      <t>キニュウ</t>
    </rPh>
    <rPh sb="10" eb="12">
      <t>ニュウリョク</t>
    </rPh>
    <rPh sb="15" eb="17">
      <t>インサツ</t>
    </rPh>
    <rPh sb="18" eb="20">
      <t>テイシュツ</t>
    </rPh>
    <rPh sb="30" eb="32">
      <t>キニュウ</t>
    </rPh>
    <rPh sb="33" eb="35">
      <t>ニュウリョク</t>
    </rPh>
    <rPh sb="36" eb="37">
      <t>ジョウ</t>
    </rPh>
    <rPh sb="38" eb="41">
      <t>チュウイテン</t>
    </rPh>
    <rPh sb="47" eb="51">
      <t>サンカヨウコウ</t>
    </rPh>
    <rPh sb="53" eb="55">
      <t>カクニン</t>
    </rPh>
    <phoneticPr fontId="1"/>
  </si>
  <si>
    <t>　（必ず控えをとっておくこと。）</t>
    <phoneticPr fontId="1"/>
  </si>
  <si>
    <t>○記入（入力）された内容は、コンテスト運営業務以外の目的では使用いたしません。（はっきりと正確に記入（入力）すること）　　</t>
    <rPh sb="4" eb="6">
      <t>ニュウリョク</t>
    </rPh>
    <rPh sb="51" eb="53">
      <t>ニュウリョク</t>
    </rPh>
    <phoneticPr fontId="14"/>
  </si>
  <si>
    <t>←　この書式に記入（入力）、印刷・提出してください。なお、記入（入力）上の注意点については、参加要項をご確認ください。</t>
    <rPh sb="4" eb="6">
      <t>ショシキ</t>
    </rPh>
    <rPh sb="7" eb="9">
      <t>キニュウ</t>
    </rPh>
    <rPh sb="10" eb="12">
      <t>ニュウリョク</t>
    </rPh>
    <rPh sb="14" eb="16">
      <t>インサツ</t>
    </rPh>
    <rPh sb="17" eb="19">
      <t>テイシュツ</t>
    </rPh>
    <phoneticPr fontId="1"/>
  </si>
  <si>
    <t>内　　容</t>
    <rPh sb="0" eb="1">
      <t>ナイ</t>
    </rPh>
    <rPh sb="3" eb="4">
      <t>カタチ</t>
    </rPh>
    <phoneticPr fontId="60"/>
  </si>
  <si>
    <t>部数・金額</t>
    <rPh sb="0" eb="2">
      <t>ブスウ</t>
    </rPh>
    <rPh sb="3" eb="5">
      <t>キンガク</t>
    </rPh>
    <phoneticPr fontId="60"/>
  </si>
  <si>
    <t>提出期限</t>
    <rPh sb="0" eb="4">
      <t>テイシュツキゲン</t>
    </rPh>
    <phoneticPr fontId="60"/>
  </si>
  <si>
    <t xml:space="preserve"> ①　参加申込書</t>
    <rPh sb="3" eb="8">
      <t>サンカモウシコミショ</t>
    </rPh>
    <phoneticPr fontId="60"/>
  </si>
  <si>
    <t xml:space="preserve"> </t>
    <phoneticPr fontId="60"/>
  </si>
  <si>
    <t>＜送付先＞</t>
    <rPh sb="1" eb="3">
      <t>ソウフ</t>
    </rPh>
    <rPh sb="3" eb="4">
      <t>サキ</t>
    </rPh>
    <phoneticPr fontId="60"/>
  </si>
  <si>
    <t>送付方法</t>
    <rPh sb="0" eb="4">
      <t>ソウフホウホウ</t>
    </rPh>
    <phoneticPr fontId="60"/>
  </si>
  <si>
    <t>※提出書類は、2つのファイルに分かれています。</t>
    <rPh sb="1" eb="3">
      <t>テイシュツ</t>
    </rPh>
    <rPh sb="3" eb="5">
      <t>ショルイ</t>
    </rPh>
    <rPh sb="15" eb="16">
      <t>ワ</t>
    </rPh>
    <phoneticPr fontId="14"/>
  </si>
  <si>
    <t>・　参加申込書（①）、曲目等申込書（②）</t>
    <rPh sb="2" eb="4">
      <t>サンカ</t>
    </rPh>
    <rPh sb="4" eb="7">
      <t>モウシコミショ</t>
    </rPh>
    <rPh sb="11" eb="14">
      <t>キョクモクトウ</t>
    </rPh>
    <rPh sb="14" eb="17">
      <t>モウシコミショ</t>
    </rPh>
    <phoneticPr fontId="14"/>
  </si>
  <si>
    <t xml:space="preserve"> ②　曲目等申込書</t>
    <rPh sb="3" eb="5">
      <t>キョクモク</t>
    </rPh>
    <rPh sb="5" eb="6">
      <t>ナド</t>
    </rPh>
    <rPh sb="6" eb="9">
      <t>モウシコミショ</t>
    </rPh>
    <phoneticPr fontId="60"/>
  </si>
  <si>
    <t>※このファイルは、参加申込書（①）、曲目等申込書（②）です。</t>
    <rPh sb="9" eb="11">
      <t>サンカ</t>
    </rPh>
    <rPh sb="11" eb="14">
      <t>モウシコミショ</t>
    </rPh>
    <rPh sb="18" eb="24">
      <t>キョクモクトウモウシコミショ</t>
    </rPh>
    <phoneticPr fontId="14"/>
  </si>
  <si>
    <t>　※大会参加費</t>
    <rPh sb="2" eb="4">
      <t>タイカイ</t>
    </rPh>
    <rPh sb="4" eb="7">
      <t>サンカヒ</t>
    </rPh>
    <phoneticPr fontId="60"/>
  </si>
  <si>
    <t xml:space="preserve"> ※演奏曲スコア表紙及び第1ページのコピー</t>
    <rPh sb="2" eb="5">
      <t>エンソウキョク</t>
    </rPh>
    <rPh sb="8" eb="10">
      <t>ヒョウシ</t>
    </rPh>
    <rPh sb="10" eb="11">
      <t>オヨ</t>
    </rPh>
    <rPh sb="12" eb="13">
      <t>ダイ</t>
    </rPh>
    <phoneticPr fontId="60"/>
  </si>
  <si>
    <t xml:space="preserve"> ③　個人情報取り扱いに関する承諾書</t>
    <rPh sb="3" eb="7">
      <t>コジンジョウホウ</t>
    </rPh>
    <rPh sb="7" eb="8">
      <t>ト</t>
    </rPh>
    <rPh sb="9" eb="10">
      <t>アツカ</t>
    </rPh>
    <rPh sb="12" eb="13">
      <t>カン</t>
    </rPh>
    <rPh sb="15" eb="18">
      <t>ショウダクショ</t>
    </rPh>
    <phoneticPr fontId="60"/>
  </si>
  <si>
    <t>原本　１部</t>
    <rPh sb="0" eb="2">
      <t>ゲンポン</t>
    </rPh>
    <rPh sb="4" eb="5">
      <t>ブ</t>
    </rPh>
    <phoneticPr fontId="1"/>
  </si>
  <si>
    <t>参加申込みについて</t>
    <rPh sb="0" eb="2">
      <t>サンカ</t>
    </rPh>
    <rPh sb="2" eb="4">
      <t>モウシコ</t>
    </rPh>
    <phoneticPr fontId="60"/>
  </si>
  <si>
    <t>川崎支部</t>
    <rPh sb="0" eb="2">
      <t>カワサキ</t>
    </rPh>
    <rPh sb="2" eb="4">
      <t>シブ</t>
    </rPh>
    <phoneticPr fontId="1"/>
  </si>
  <si>
    <t>合同バンド</t>
    <rPh sb="0" eb="2">
      <t>ゴオウドウ</t>
    </rPh>
    <phoneticPr fontId="1"/>
  </si>
  <si>
    <t>１　加盟支部を選択してください。</t>
    <rPh sb="2" eb="4">
      <t>カメイ</t>
    </rPh>
    <rPh sb="4" eb="6">
      <t>シブ</t>
    </rPh>
    <rPh sb="7" eb="9">
      <t>センタク</t>
    </rPh>
    <phoneticPr fontId="14"/>
  </si>
  <si>
    <t>→　　</t>
    <phoneticPr fontId="1"/>
  </si>
  <si>
    <t>横浜支部</t>
    <rPh sb="0" eb="2">
      <t>ヨコハマ</t>
    </rPh>
    <rPh sb="2" eb="4">
      <t>シブ</t>
    </rPh>
    <phoneticPr fontId="1"/>
  </si>
  <si>
    <t>相模原支部</t>
    <rPh sb="0" eb="3">
      <t>サガミハラ</t>
    </rPh>
    <rPh sb="3" eb="5">
      <t>シブ</t>
    </rPh>
    <phoneticPr fontId="1"/>
  </si>
  <si>
    <t>地域バンド</t>
    <rPh sb="0" eb="2">
      <t>チイキ</t>
    </rPh>
    <phoneticPr fontId="1"/>
  </si>
  <si>
    <t>県南支部</t>
    <rPh sb="0" eb="2">
      <t>ケンナン</t>
    </rPh>
    <rPh sb="2" eb="4">
      <t>シブ</t>
    </rPh>
    <phoneticPr fontId="1"/>
  </si>
  <si>
    <t>２　参加する部門を選択してください。</t>
    <rPh sb="2" eb="4">
      <t>サンカ</t>
    </rPh>
    <rPh sb="6" eb="8">
      <t>ブモン</t>
    </rPh>
    <rPh sb="9" eb="11">
      <t>センタク</t>
    </rPh>
    <phoneticPr fontId="14"/>
  </si>
  <si>
    <t>県央支部</t>
    <rPh sb="0" eb="2">
      <t>ケンオウ</t>
    </rPh>
    <rPh sb="2" eb="4">
      <t>シブ</t>
    </rPh>
    <phoneticPr fontId="1"/>
  </si>
  <si>
    <t>西湘支部</t>
    <rPh sb="0" eb="2">
      <t>セイショウ</t>
    </rPh>
    <rPh sb="2" eb="4">
      <t>シブ</t>
    </rPh>
    <phoneticPr fontId="1"/>
  </si>
  <si>
    <t>３　参加する形態を選択してください。</t>
    <rPh sb="2" eb="4">
      <t>サンカ</t>
    </rPh>
    <rPh sb="6" eb="8">
      <t>ケイタイ</t>
    </rPh>
    <rPh sb="9" eb="11">
      <t>センタク</t>
    </rPh>
    <phoneticPr fontId="14"/>
  </si>
  <si>
    <t>単独校</t>
    <rPh sb="0" eb="3">
      <t>タンドクコウ</t>
    </rPh>
    <phoneticPr fontId="1"/>
  </si>
  <si>
    <t>湘南支部</t>
    <rPh sb="0" eb="2">
      <t>ショウナン</t>
    </rPh>
    <rPh sb="2" eb="4">
      <t>シブ</t>
    </rPh>
    <phoneticPr fontId="1"/>
  </si>
  <si>
    <t>中学生の部</t>
    <rPh sb="0" eb="3">
      <t>チュウガクセイ</t>
    </rPh>
    <rPh sb="4" eb="5">
      <t>ブ</t>
    </rPh>
    <phoneticPr fontId="1"/>
  </si>
  <si>
    <t>高校生の部</t>
    <rPh sb="0" eb="3">
      <t>コウコウセイ</t>
    </rPh>
    <rPh sb="4" eb="5">
      <t>ブ</t>
    </rPh>
    <phoneticPr fontId="1"/>
  </si>
  <si>
    <t>参 加 支 部</t>
    <rPh sb="4" eb="5">
      <t>シ</t>
    </rPh>
    <rPh sb="6" eb="7">
      <t>ブ</t>
    </rPh>
    <phoneticPr fontId="1"/>
  </si>
  <si>
    <t>参　加　形　態</t>
    <rPh sb="0" eb="1">
      <t>サン</t>
    </rPh>
    <rPh sb="2" eb="3">
      <t>カ</t>
    </rPh>
    <rPh sb="4" eb="5">
      <t>カタチ</t>
    </rPh>
    <rPh sb="6" eb="7">
      <t>タイ</t>
    </rPh>
    <phoneticPr fontId="1"/>
  </si>
  <si>
    <t>学校長（団体長）</t>
    <phoneticPr fontId="1"/>
  </si>
  <si>
    <t>参加申込書</t>
    <phoneticPr fontId="1"/>
  </si>
  <si>
    <t>中学校・高等学校用</t>
    <rPh sb="0" eb="3">
      <t>チュウガッコウ</t>
    </rPh>
    <rPh sb="4" eb="6">
      <t>コウトウ</t>
    </rPh>
    <rPh sb="6" eb="8">
      <t>ガッコウ</t>
    </rPh>
    <rPh sb="8" eb="9">
      <t>ヨウ</t>
    </rPh>
    <phoneticPr fontId="1"/>
  </si>
  <si>
    <t>横浜吹奏楽連盟　理事長　　明日山　賢一　様</t>
  </si>
  <si>
    <t>川崎吹奏楽連盟　理事長　　黒田　　学　様</t>
  </si>
  <si>
    <t>相模原吹奏楽連盟　理事長　　小磯　　滋　様</t>
  </si>
  <si>
    <t>県南吹奏楽連盟　理事長　　江山　聖彦　様</t>
  </si>
  <si>
    <t>県央吹奏楽連盟　理事長　　鈴木　　崇　様</t>
  </si>
  <si>
    <t>西湘吹奏楽連盟　理事長　　三浦　祥玄　様</t>
  </si>
  <si>
    <t>湘南吹奏楽連盟　理事長　　渡瀬　崇行　様</t>
  </si>
  <si>
    <t>←　学校長名の入力をお願いします。職印は、印刷後に押印をお願いします。</t>
    <rPh sb="2" eb="5">
      <t>ガッコウチョウ</t>
    </rPh>
    <rPh sb="5" eb="6">
      <t>メイ</t>
    </rPh>
    <rPh sb="7" eb="9">
      <t>ニュウリョク</t>
    </rPh>
    <rPh sb="11" eb="12">
      <t>ネガ</t>
    </rPh>
    <rPh sb="17" eb="19">
      <t>ショクイン</t>
    </rPh>
    <rPh sb="21" eb="24">
      <t>インサツゴ</t>
    </rPh>
    <rPh sb="25" eb="27">
      <t>オウイン</t>
    </rPh>
    <rPh sb="29" eb="30">
      <t>ネガ</t>
    </rPh>
    <phoneticPr fontId="1"/>
  </si>
  <si>
    <t>←　支部理事長名は、自動転記されます。</t>
    <rPh sb="2" eb="4">
      <t>シブ</t>
    </rPh>
    <rPh sb="4" eb="7">
      <t>リジチョウ</t>
    </rPh>
    <rPh sb="7" eb="8">
      <t>メイ</t>
    </rPh>
    <rPh sb="10" eb="12">
      <t>ジドウ</t>
    </rPh>
    <rPh sb="12" eb="14">
      <t>テンキ</t>
    </rPh>
    <phoneticPr fontId="1"/>
  </si>
  <si>
    <t>日本郵便株式会社　緑郵便局留め</t>
    <rPh sb="0" eb="8">
      <t>ニホンユウビンカブシキガイシャ</t>
    </rPh>
    <rPh sb="9" eb="14">
      <t>ミドリユウビンキョクド</t>
    </rPh>
    <phoneticPr fontId="60"/>
  </si>
  <si>
    <t>座間市立南中学校</t>
    <rPh sb="0" eb="2">
      <t>ザマ</t>
    </rPh>
    <rPh sb="2" eb="4">
      <t>シリツ</t>
    </rPh>
    <rPh sb="4" eb="5">
      <t>ミナミ</t>
    </rPh>
    <rPh sb="5" eb="8">
      <t>チュウガッコウ</t>
    </rPh>
    <phoneticPr fontId="1"/>
  </si>
  <si>
    <t>アンサンブルコンテスト関係書類在中</t>
    <rPh sb="11" eb="13">
      <t>カンケイ</t>
    </rPh>
    <rPh sb="13" eb="15">
      <t>ショルイ</t>
    </rPh>
    <rPh sb="15" eb="17">
      <t>ザイチュウ</t>
    </rPh>
    <phoneticPr fontId="1"/>
  </si>
  <si>
    <t>令和６年度　神奈川県吹奏楽連盟　加盟団体名簿</t>
    <rPh sb="0" eb="2">
      <t>レイワ</t>
    </rPh>
    <rPh sb="3" eb="5">
      <t>ネンド</t>
    </rPh>
    <rPh sb="6" eb="15">
      <t>カナガワケンスイソウガクレンメイ</t>
    </rPh>
    <rPh sb="16" eb="18">
      <t>カメイ</t>
    </rPh>
    <rPh sb="18" eb="20">
      <t>ダンタイ</t>
    </rPh>
    <rPh sb="20" eb="22">
      <t>メイボ</t>
    </rPh>
    <phoneticPr fontId="14"/>
  </si>
  <si>
    <t>支部</t>
    <rPh sb="0" eb="2">
      <t>シブ</t>
    </rPh>
    <phoneticPr fontId="1"/>
  </si>
  <si>
    <t>支部
コード</t>
    <rPh sb="0" eb="2">
      <t>シブ</t>
    </rPh>
    <phoneticPr fontId="14"/>
  </si>
  <si>
    <t>部門</t>
    <rPh sb="0" eb="2">
      <t>ブモン</t>
    </rPh>
    <phoneticPr fontId="1"/>
  </si>
  <si>
    <t>部門
コード</t>
    <rPh sb="0" eb="2">
      <t>ブモン</t>
    </rPh>
    <phoneticPr fontId="14"/>
  </si>
  <si>
    <t>団体番号</t>
    <rPh sb="0" eb="2">
      <t>ダンタイ</t>
    </rPh>
    <rPh sb="2" eb="4">
      <t>バンゴウ</t>
    </rPh>
    <phoneticPr fontId="14"/>
  </si>
  <si>
    <t>No</t>
  </si>
  <si>
    <t>団　　体　　名</t>
  </si>
  <si>
    <t>所　　　在　　　地</t>
  </si>
  <si>
    <t>TEL</t>
    <phoneticPr fontId="1"/>
  </si>
  <si>
    <t>FAX</t>
    <phoneticPr fontId="1"/>
  </si>
  <si>
    <t>横浜</t>
    <rPh sb="0" eb="2">
      <t>ヨコハマ</t>
    </rPh>
    <phoneticPr fontId="1"/>
  </si>
  <si>
    <t>232-0066</t>
  </si>
  <si>
    <t>中学校</t>
    <rPh sb="0" eb="3">
      <t>チュウガッコウ</t>
    </rPh>
    <phoneticPr fontId="1"/>
  </si>
  <si>
    <t>横浜市立市場中学校</t>
    <rPh sb="0" eb="2">
      <t>ヨコハマ</t>
    </rPh>
    <rPh sb="2" eb="4">
      <t>シリツ</t>
    </rPh>
    <phoneticPr fontId="9"/>
  </si>
  <si>
    <t>よこはましりついちばちゅうがっこう</t>
    <phoneticPr fontId="1"/>
  </si>
  <si>
    <t>230-0024</t>
  </si>
  <si>
    <t>横浜市鶴見区市場下町 1-1</t>
  </si>
  <si>
    <t>045-501-4125</t>
  </si>
  <si>
    <t>045-507-0074</t>
  </si>
  <si>
    <t>横浜市立潮田中学校</t>
  </si>
  <si>
    <t>よこはましりつうしおだちゅうがっこう</t>
    <phoneticPr fontId="1"/>
  </si>
  <si>
    <t>230-0037</t>
  </si>
  <si>
    <t>横浜市鶴見区向井町 4-83</t>
    <rPh sb="3" eb="6">
      <t>ツルミク</t>
    </rPh>
    <phoneticPr fontId="9"/>
  </si>
  <si>
    <t>045-521-3535</t>
  </si>
  <si>
    <t>045-507-0079</t>
  </si>
  <si>
    <t>横浜市立上の宮中学校</t>
  </si>
  <si>
    <t>よこはましりつかみのみやちゅうがっこう</t>
    <phoneticPr fontId="1"/>
  </si>
  <si>
    <t>230-0075</t>
  </si>
  <si>
    <t>横浜市鶴見区上の宮 1-26-33</t>
    <rPh sb="3" eb="6">
      <t>ツルミク</t>
    </rPh>
    <phoneticPr fontId="9"/>
  </si>
  <si>
    <t>045-582-8801</t>
  </si>
  <si>
    <t>045-585-9914</t>
  </si>
  <si>
    <t>横浜市立末吉中学校</t>
  </si>
  <si>
    <t>よこはましりつすえよしちゅうがっこう</t>
    <phoneticPr fontId="1"/>
  </si>
  <si>
    <t>230-0012</t>
  </si>
  <si>
    <t>横浜市鶴見区下末吉 6-13-1</t>
  </si>
  <si>
    <t>045-581-0813</t>
  </si>
  <si>
    <t>045-585-9497</t>
  </si>
  <si>
    <t>横浜市立鶴見中学校</t>
  </si>
  <si>
    <t>よこはましりつつるみちゅうがっこう</t>
    <phoneticPr fontId="1"/>
  </si>
  <si>
    <t>230-0051</t>
  </si>
  <si>
    <t>横浜市鶴見区鶴見中央 3-14-1</t>
    <rPh sb="3" eb="6">
      <t>ツルミク</t>
    </rPh>
    <phoneticPr fontId="9"/>
  </si>
  <si>
    <t>045-501-2397</t>
  </si>
  <si>
    <t>045-507-0083</t>
  </si>
  <si>
    <t>横浜市立寺尾中学校</t>
  </si>
  <si>
    <t>よこはましりつてらおちゅうがっこう</t>
    <phoneticPr fontId="1"/>
  </si>
  <si>
    <t>230-0074</t>
  </si>
  <si>
    <t>横浜市鶴見区北寺尾 3-13-1</t>
    <rPh sb="3" eb="6">
      <t>ツルミク</t>
    </rPh>
    <phoneticPr fontId="9"/>
  </si>
  <si>
    <t>045-571-4102</t>
  </si>
  <si>
    <t>045-585-9499</t>
  </si>
  <si>
    <t>横浜市立生麦中学校</t>
    <rPh sb="4" eb="6">
      <t>ナマムギ</t>
    </rPh>
    <phoneticPr fontId="9"/>
  </si>
  <si>
    <t>よこはましりつなまむぎちゅうがっこう</t>
    <phoneticPr fontId="1"/>
  </si>
  <si>
    <t>230-0078</t>
  </si>
  <si>
    <t>横浜市鶴見区岸谷 2-1-1</t>
    <rPh sb="3" eb="6">
      <t>ツルミク</t>
    </rPh>
    <rPh sb="6" eb="8">
      <t>キシヤ</t>
    </rPh>
    <phoneticPr fontId="9"/>
  </si>
  <si>
    <t>045-581-3255</t>
  </si>
  <si>
    <t>045-585-9904</t>
  </si>
  <si>
    <t>横浜市立矢向中学校</t>
    <rPh sb="0" eb="4">
      <t>ヨコハマシリツ</t>
    </rPh>
    <rPh sb="4" eb="6">
      <t>ヤコウ</t>
    </rPh>
    <rPh sb="6" eb="9">
      <t>チュウガッコウ</t>
    </rPh>
    <phoneticPr fontId="9"/>
  </si>
  <si>
    <t>よこはましりつやこうちゅうがっこう</t>
    <phoneticPr fontId="1"/>
  </si>
  <si>
    <t>230-0001</t>
  </si>
  <si>
    <t>横浜市鶴見区矢向 1-8-24</t>
    <rPh sb="0" eb="3">
      <t>ヨコハマシ</t>
    </rPh>
    <rPh sb="3" eb="6">
      <t>ツルミク</t>
    </rPh>
    <rPh sb="6" eb="8">
      <t>ヤコウ</t>
    </rPh>
    <phoneticPr fontId="9"/>
  </si>
  <si>
    <t>045-581-4131</t>
  </si>
  <si>
    <t>045-581-9906</t>
  </si>
  <si>
    <t>横浜市立浦島丘中学校</t>
  </si>
  <si>
    <t>よこはましりつうらしまおかちゅうがっこう</t>
    <phoneticPr fontId="1"/>
  </si>
  <si>
    <t>221-0072</t>
  </si>
  <si>
    <t>横浜市神奈川区白幡東町 27-1</t>
  </si>
  <si>
    <t>045-421-6281</t>
  </si>
  <si>
    <t>045-431-2461</t>
  </si>
  <si>
    <t>横浜市立神奈川中学校</t>
  </si>
  <si>
    <t>よこはましりつかながわちゅうがっこう</t>
    <phoneticPr fontId="1"/>
  </si>
  <si>
    <t>221-0004</t>
  </si>
  <si>
    <t>横浜市神奈川区西大口 141</t>
    <rPh sb="3" eb="7">
      <t>カナガワク</t>
    </rPh>
    <phoneticPr fontId="9"/>
  </si>
  <si>
    <t>045-431-4770</t>
  </si>
  <si>
    <t>045-431-4373</t>
  </si>
  <si>
    <t>横浜市立栗田谷中学校</t>
    <rPh sb="4" eb="7">
      <t>クリタヤ</t>
    </rPh>
    <phoneticPr fontId="9"/>
  </si>
  <si>
    <t>よこはましりつくりたやちゅうがっこう</t>
    <phoneticPr fontId="1"/>
  </si>
  <si>
    <t>221-0804</t>
  </si>
  <si>
    <t>横浜市神奈川区栗田谷 3-1</t>
    <rPh sb="3" eb="7">
      <t>カナガワク</t>
    </rPh>
    <rPh sb="7" eb="10">
      <t>クリタヤ</t>
    </rPh>
    <phoneticPr fontId="9"/>
  </si>
  <si>
    <t>045-481-3767</t>
  </si>
  <si>
    <t>045-481-4373</t>
  </si>
  <si>
    <t>横浜市立菅田中学校</t>
  </si>
  <si>
    <t>よこはましりつすげたちゅうがっこう</t>
    <phoneticPr fontId="1"/>
  </si>
  <si>
    <t>221-0864</t>
  </si>
  <si>
    <t>横浜市神奈川区菅田町 2017</t>
    <rPh sb="3" eb="7">
      <t>カナガワク</t>
    </rPh>
    <phoneticPr fontId="9"/>
  </si>
  <si>
    <t>045-472-2338</t>
  </si>
  <si>
    <t>045-472-3351</t>
  </si>
  <si>
    <t>横浜市立錦台中学校</t>
  </si>
  <si>
    <t>よこはましりつにしきだいちゅうがっこう</t>
    <phoneticPr fontId="1"/>
  </si>
  <si>
    <t>221-0001</t>
  </si>
  <si>
    <t>横浜市神奈川区西寺尾 3-10-1</t>
    <rPh sb="3" eb="7">
      <t>カナガワク</t>
    </rPh>
    <phoneticPr fontId="9"/>
  </si>
  <si>
    <t>045-401-3644</t>
  </si>
  <si>
    <t>045-431-0244</t>
  </si>
  <si>
    <t>横浜市立松本中学校</t>
  </si>
  <si>
    <t>よこはましりつまつもとちゅうがっこう</t>
    <phoneticPr fontId="1"/>
  </si>
  <si>
    <t>221-0852</t>
  </si>
  <si>
    <t>横浜市神奈川区三ツ沢下町 30-1</t>
    <rPh sb="3" eb="7">
      <t>カナガワク</t>
    </rPh>
    <phoneticPr fontId="9"/>
  </si>
  <si>
    <t>045-323-2580</t>
  </si>
  <si>
    <t>045-320-1034</t>
  </si>
  <si>
    <t>横浜市立六角橋中学校</t>
  </si>
  <si>
    <t>よこはましりつろっかくばしちゅうがっこう</t>
    <phoneticPr fontId="1"/>
  </si>
  <si>
    <t>221-0802</t>
  </si>
  <si>
    <t>横浜市神奈川区六角橋 5-33-1</t>
    <rPh sb="3" eb="7">
      <t>カナガワク</t>
    </rPh>
    <phoneticPr fontId="9"/>
  </si>
  <si>
    <t>045-481-3521</t>
  </si>
  <si>
    <t>045-481-2997</t>
  </si>
  <si>
    <t>横浜市立老松中学校</t>
  </si>
  <si>
    <t>よこはましりつおいまつちゅうがっこう</t>
    <phoneticPr fontId="1"/>
  </si>
  <si>
    <t>220-0032</t>
  </si>
  <si>
    <t>横浜市西区老松町 27</t>
  </si>
  <si>
    <t>045-241-5121</t>
  </si>
  <si>
    <t>045-253-7068</t>
  </si>
  <si>
    <t>横浜市立西中学校</t>
    <rPh sb="0" eb="4">
      <t>ヨコハマシリツ</t>
    </rPh>
    <rPh sb="4" eb="5">
      <t>ニシ</t>
    </rPh>
    <rPh sb="5" eb="8">
      <t>チュウガッコウ</t>
    </rPh>
    <phoneticPr fontId="83"/>
  </si>
  <si>
    <t>よこはましりつにしちゅうがっこう</t>
    <phoneticPr fontId="1"/>
  </si>
  <si>
    <t>220-0046</t>
  </si>
  <si>
    <t>横浜市西区西戸部町 3-286</t>
    <rPh sb="0" eb="3">
      <t>ヨコハマシ</t>
    </rPh>
    <rPh sb="3" eb="5">
      <t>ニシク</t>
    </rPh>
    <rPh sb="5" eb="6">
      <t>ニシ</t>
    </rPh>
    <rPh sb="6" eb="8">
      <t>トベ</t>
    </rPh>
    <rPh sb="8" eb="9">
      <t>チョウ</t>
    </rPh>
    <phoneticPr fontId="83"/>
  </si>
  <si>
    <t>045-231-0153</t>
  </si>
  <si>
    <t>045-253-7073</t>
  </si>
  <si>
    <t>横浜市立岡野中学校</t>
    <rPh sb="4" eb="6">
      <t>オカノ</t>
    </rPh>
    <phoneticPr fontId="9"/>
  </si>
  <si>
    <t>よこはましりつおかのちゅうがっこう</t>
    <phoneticPr fontId="1"/>
  </si>
  <si>
    <t>220-0073</t>
  </si>
  <si>
    <t>横浜市西区岡野 2-14-1</t>
    <rPh sb="3" eb="4">
      <t>ニシ</t>
    </rPh>
    <rPh sb="4" eb="5">
      <t>ク</t>
    </rPh>
    <rPh sb="5" eb="7">
      <t>オカノ</t>
    </rPh>
    <phoneticPr fontId="9"/>
  </si>
  <si>
    <t>045-311-3210</t>
  </si>
  <si>
    <t>045-311-9968</t>
  </si>
  <si>
    <t>横浜市立軽井沢中学校</t>
    <rPh sb="0" eb="2">
      <t>ヨコハマ</t>
    </rPh>
    <rPh sb="2" eb="4">
      <t>シリツ</t>
    </rPh>
    <rPh sb="4" eb="7">
      <t>カルイザワ</t>
    </rPh>
    <rPh sb="7" eb="10">
      <t>チュウガッコウ</t>
    </rPh>
    <phoneticPr fontId="9"/>
  </si>
  <si>
    <t>よこはましりつかるいざわちゅうがっこう</t>
    <phoneticPr fontId="1"/>
  </si>
  <si>
    <t>220-0001</t>
  </si>
  <si>
    <t>横浜市西区北軽井沢 24</t>
    <rPh sb="0" eb="9">
      <t>220-0001</t>
    </rPh>
    <phoneticPr fontId="9"/>
  </si>
  <si>
    <t>045-311-2523</t>
  </si>
  <si>
    <t>045-312-4849</t>
  </si>
  <si>
    <t>横浜市立岩井原中学校</t>
    <rPh sb="4" eb="6">
      <t>イワイ</t>
    </rPh>
    <rPh sb="6" eb="7">
      <t>ハラ</t>
    </rPh>
    <phoneticPr fontId="9"/>
  </si>
  <si>
    <t>よこはましりついわいはらちゅうがっこう</t>
    <phoneticPr fontId="1"/>
  </si>
  <si>
    <t>240-0023</t>
  </si>
  <si>
    <t>横浜市保土ケ谷区岩井町 308</t>
    <rPh sb="7" eb="8">
      <t>ク</t>
    </rPh>
    <rPh sb="8" eb="11">
      <t>イワイチョウ</t>
    </rPh>
    <phoneticPr fontId="9"/>
  </si>
  <si>
    <t>045-731-5880</t>
  </si>
  <si>
    <t>045-713-4022</t>
  </si>
  <si>
    <t>横浜市立大鳥中学校</t>
  </si>
  <si>
    <t>よこはましりつおおとりちゅうがっこう</t>
    <phoneticPr fontId="1"/>
  </si>
  <si>
    <t>231-0821</t>
  </si>
  <si>
    <t>横浜市中区本牧原 22-1</t>
  </si>
  <si>
    <t>045-621-4500</t>
  </si>
  <si>
    <t>045-622-7549</t>
  </si>
  <si>
    <t>横浜市立仲尾台中学校</t>
  </si>
  <si>
    <t>よこはましりつなかおだいちゅうがっこう</t>
    <phoneticPr fontId="1"/>
  </si>
  <si>
    <t>231-0839</t>
  </si>
  <si>
    <t>横浜市中区仲尾台 23</t>
    <rPh sb="3" eb="5">
      <t>ナカク</t>
    </rPh>
    <phoneticPr fontId="9"/>
  </si>
  <si>
    <t>045-621-9600</t>
  </si>
  <si>
    <t>045-622-8654</t>
  </si>
  <si>
    <t>横浜市立本牧中学校</t>
  </si>
  <si>
    <t>よこはましりつほんもくちゅうがっこう</t>
    <phoneticPr fontId="1"/>
  </si>
  <si>
    <t>231-0827</t>
  </si>
  <si>
    <t>横浜市中区本牧和田 32-1</t>
    <rPh sb="3" eb="5">
      <t>ナカク</t>
    </rPh>
    <phoneticPr fontId="9"/>
  </si>
  <si>
    <t>045-623-7094</t>
  </si>
  <si>
    <t>045-623-0129</t>
  </si>
  <si>
    <t>横浜市立港中学校</t>
    <rPh sb="4" eb="5">
      <t>ミナト</t>
    </rPh>
    <phoneticPr fontId="9"/>
  </si>
  <si>
    <t>よこはましりつみなとちゅうがっこう</t>
    <phoneticPr fontId="1"/>
  </si>
  <si>
    <t>231-0023</t>
  </si>
  <si>
    <t>横浜市中区山下町 241</t>
    <rPh sb="0" eb="3">
      <t>ヨコハマシ</t>
    </rPh>
    <rPh sb="3" eb="5">
      <t>ナカク</t>
    </rPh>
    <rPh sb="5" eb="8">
      <t>ヤマシタチョウ</t>
    </rPh>
    <phoneticPr fontId="9"/>
  </si>
  <si>
    <t>045-681-3618</t>
  </si>
  <si>
    <t>045-663-2549</t>
  </si>
  <si>
    <t>横浜市立横浜吉田中学校</t>
    <rPh sb="4" eb="6">
      <t>ヨコハマ</t>
    </rPh>
    <rPh sb="6" eb="8">
      <t>ヨシダ</t>
    </rPh>
    <phoneticPr fontId="9"/>
  </si>
  <si>
    <t>よこはましりつよこはまよしだちゅうがっこう</t>
    <phoneticPr fontId="1"/>
  </si>
  <si>
    <t>231-0047</t>
  </si>
  <si>
    <t>横浜市中区羽衣町 3-84</t>
    <rPh sb="3" eb="5">
      <t>ナカク</t>
    </rPh>
    <rPh sb="5" eb="7">
      <t>ハゴロモ</t>
    </rPh>
    <phoneticPr fontId="9"/>
  </si>
  <si>
    <t>045-261-0905</t>
  </si>
  <si>
    <t>045-253-7085</t>
  </si>
  <si>
    <t>横浜市立共進中学校</t>
  </si>
  <si>
    <t>よこはましりつきょうしんちゅうがっこう</t>
    <phoneticPr fontId="1"/>
  </si>
  <si>
    <t>232-0045</t>
  </si>
  <si>
    <t>横浜市南区東蒔田町 1-5</t>
  </si>
  <si>
    <t>045-711-5091</t>
  </si>
  <si>
    <t>045-713-9794</t>
  </si>
  <si>
    <t>横浜市立永田中学校</t>
  </si>
  <si>
    <t>よこはましりつながたちゅうがっこう</t>
    <phoneticPr fontId="1"/>
  </si>
  <si>
    <t>232-0075</t>
  </si>
  <si>
    <t>横浜市南区永田みなみ台 7-1</t>
    <rPh sb="3" eb="5">
      <t>ミナミク</t>
    </rPh>
    <rPh sb="5" eb="7">
      <t>ナガタ</t>
    </rPh>
    <phoneticPr fontId="9"/>
  </si>
  <si>
    <t>045-715-5511</t>
  </si>
  <si>
    <t>045-713-8492</t>
  </si>
  <si>
    <t>横浜市立藤の木中学校</t>
  </si>
  <si>
    <t>よこはましりつふじのきちゅうがっこう</t>
    <phoneticPr fontId="1"/>
  </si>
  <si>
    <t>232-0061</t>
  </si>
  <si>
    <t>横浜市南区大岡 4-44-1</t>
    <rPh sb="3" eb="5">
      <t>ミナミク</t>
    </rPh>
    <phoneticPr fontId="9"/>
  </si>
  <si>
    <t>045-714-2817</t>
  </si>
  <si>
    <t>045-713-7994</t>
  </si>
  <si>
    <t>横浜市立平楽中学校</t>
  </si>
  <si>
    <t>よこはましりつへいらくちゅうがっこう</t>
    <phoneticPr fontId="1"/>
  </si>
  <si>
    <t>232-0035</t>
  </si>
  <si>
    <t>横浜市南区平楽 1</t>
    <rPh sb="3" eb="5">
      <t>ミナミク</t>
    </rPh>
    <phoneticPr fontId="9"/>
  </si>
  <si>
    <t>045-261-4213</t>
  </si>
  <si>
    <t>045-252-3692</t>
  </si>
  <si>
    <t>横浜市立蒔田中学校</t>
  </si>
  <si>
    <t>よこはましりつまいたちゅうがっこう</t>
    <phoneticPr fontId="1"/>
  </si>
  <si>
    <t>232-0018</t>
  </si>
  <si>
    <t>横浜市南区花之木町 2-45</t>
    <rPh sb="3" eb="5">
      <t>ミナミク</t>
    </rPh>
    <phoneticPr fontId="9"/>
  </si>
  <si>
    <t>045-711-2231</t>
  </si>
  <si>
    <t>045-713-9743</t>
  </si>
  <si>
    <t>横浜市立南中学校</t>
  </si>
  <si>
    <t>よこはましりつみなみちゅうがっこう</t>
    <phoneticPr fontId="1"/>
  </si>
  <si>
    <t>横浜市南区六ツ川 1-14</t>
    <rPh sb="3" eb="5">
      <t>ミナミク</t>
    </rPh>
    <phoneticPr fontId="9"/>
  </si>
  <si>
    <t>045-712-9800</t>
  </si>
  <si>
    <t>045-713-9729</t>
  </si>
  <si>
    <t>横浜市立南が丘中学校</t>
  </si>
  <si>
    <t>よこはましりつみなみがおかちゅうがっこう</t>
    <phoneticPr fontId="1"/>
  </si>
  <si>
    <t>232-0064</t>
  </si>
  <si>
    <t>横浜市南区別所 3-6-1</t>
    <rPh sb="3" eb="5">
      <t>ミナミク</t>
    </rPh>
    <phoneticPr fontId="9"/>
  </si>
  <si>
    <t>045-711-1101</t>
  </si>
  <si>
    <t>045-713-9742</t>
  </si>
  <si>
    <t>横浜市立六ツ川中学校</t>
  </si>
  <si>
    <t>よこはましりつむつかわちゅうがっこう</t>
    <phoneticPr fontId="1"/>
  </si>
  <si>
    <t>横浜市南区六ツ川 3-81-11</t>
    <rPh sb="3" eb="5">
      <t>ミナミク</t>
    </rPh>
    <phoneticPr fontId="9"/>
  </si>
  <si>
    <t>045-715-3075</t>
  </si>
  <si>
    <t>045-713-8149</t>
  </si>
  <si>
    <t>横浜市立新井中学校</t>
  </si>
  <si>
    <t>よこはましりつあらいちゅうがっこう</t>
    <phoneticPr fontId="1"/>
  </si>
  <si>
    <t>240-0053</t>
  </si>
  <si>
    <t>横浜市保土ケ谷区新井町 43-7</t>
  </si>
  <si>
    <t>045-382-1477</t>
  </si>
  <si>
    <t>045-381-7429</t>
  </si>
  <si>
    <t>横浜市立岩崎中学校</t>
  </si>
  <si>
    <t>よこはましりついわさきちゅうがっこう</t>
    <phoneticPr fontId="1"/>
  </si>
  <si>
    <t>240-0011</t>
  </si>
  <si>
    <t>横浜市保土ケ谷区桜ケ丘 2-6-1</t>
  </si>
  <si>
    <t>045-331-3663</t>
  </si>
  <si>
    <t>045-331-5593</t>
  </si>
  <si>
    <t>横浜市立上菅田中学校</t>
  </si>
  <si>
    <t>よこはましりつかみすげたちゅうがっこう</t>
    <phoneticPr fontId="1"/>
  </si>
  <si>
    <t>240-0051</t>
  </si>
  <si>
    <t>横浜市保土ケ谷区上菅田町 780</t>
  </si>
  <si>
    <t>045-381-7161</t>
  </si>
  <si>
    <t>045-381-7424</t>
  </si>
  <si>
    <t>横浜市立橘中学校</t>
  </si>
  <si>
    <t>よこはましりつたちばなちゅうがっこう</t>
    <phoneticPr fontId="1"/>
  </si>
  <si>
    <t>240-0044</t>
  </si>
  <si>
    <t>横浜市保土ケ谷区仏向町 1167-2</t>
  </si>
  <si>
    <t>045-335-5991</t>
  </si>
  <si>
    <t>045-331-5725</t>
  </si>
  <si>
    <t>横浜市立保土ケ谷中学校</t>
  </si>
  <si>
    <t>よこはましりつほどがやちゅうがっこう</t>
    <phoneticPr fontId="1"/>
  </si>
  <si>
    <t>240-0066</t>
  </si>
  <si>
    <t>横浜市保土ケ谷区釜台町 3-1</t>
  </si>
  <si>
    <t>045-331-8521</t>
  </si>
  <si>
    <t>045-331-5612</t>
  </si>
  <si>
    <t>横浜市立宮田中学校</t>
    <rPh sb="4" eb="6">
      <t>ミヤタ</t>
    </rPh>
    <phoneticPr fontId="9"/>
  </si>
  <si>
    <t>よこはましりつみやたちゅうがっこう</t>
    <phoneticPr fontId="1"/>
  </si>
  <si>
    <t>240-0002</t>
  </si>
  <si>
    <t>横浜市保土ケ谷区宮田町 1-100</t>
    <rPh sb="8" eb="10">
      <t>ミヤタ</t>
    </rPh>
    <phoneticPr fontId="9"/>
  </si>
  <si>
    <t>045-331-5288</t>
  </si>
  <si>
    <t>045-331-5718</t>
  </si>
  <si>
    <t>横浜市立境木中学校</t>
  </si>
  <si>
    <t>よこはましりつさかいぎちゅうがっこう</t>
    <phoneticPr fontId="1"/>
  </si>
  <si>
    <t>244-0802</t>
  </si>
  <si>
    <t>横浜市戸塚区平戸 3-48-2</t>
  </si>
  <si>
    <t>045-822-8626</t>
  </si>
  <si>
    <t>045-826-3826</t>
  </si>
  <si>
    <t>横浜市立旭中学校</t>
  </si>
  <si>
    <t>よこはましりつあさひちゅうがっこう</t>
    <phoneticPr fontId="1"/>
  </si>
  <si>
    <t>241-0817</t>
  </si>
  <si>
    <t>横浜市旭区今宿 2-40-1</t>
    <rPh sb="3" eb="5">
      <t>アサヒク</t>
    </rPh>
    <phoneticPr fontId="9"/>
  </si>
  <si>
    <t>045-364-5112</t>
  </si>
  <si>
    <t>045-364-51１7</t>
  </si>
  <si>
    <t>横浜市立上白根北中学校</t>
    <rPh sb="4" eb="7">
      <t>カミシラネ</t>
    </rPh>
    <rPh sb="7" eb="8">
      <t>キタ</t>
    </rPh>
    <phoneticPr fontId="9"/>
  </si>
  <si>
    <t>よこはましりつかみしらねきたちゅうがっこう</t>
    <phoneticPr fontId="1"/>
  </si>
  <si>
    <t>241-0002</t>
  </si>
  <si>
    <t>横浜市旭区上白根 2-47-1</t>
    <rPh sb="3" eb="5">
      <t>アサヒク</t>
    </rPh>
    <phoneticPr fontId="9"/>
  </si>
  <si>
    <t>045-955-1131</t>
  </si>
  <si>
    <t>045-951-1354</t>
  </si>
  <si>
    <t>横浜市立今宿中学校</t>
  </si>
  <si>
    <t>よこはましりついまじゅくちゅうがっこう</t>
    <phoneticPr fontId="1"/>
  </si>
  <si>
    <t>241-0032</t>
  </si>
  <si>
    <t>横浜市旭区今宿東町 825</t>
    <rPh sb="3" eb="5">
      <t>アサヒク</t>
    </rPh>
    <phoneticPr fontId="9"/>
  </si>
  <si>
    <t>045-953-0001</t>
  </si>
  <si>
    <t>045-951-1346</t>
  </si>
  <si>
    <t>横浜市立希望が丘中学校</t>
  </si>
  <si>
    <t>よこはましりつきぼうがおかちゅうがっこう</t>
    <phoneticPr fontId="1"/>
  </si>
  <si>
    <t>241‐0826</t>
  </si>
  <si>
    <t>横浜市旭区東希望が丘 118</t>
    <rPh sb="3" eb="5">
      <t>アサヒク</t>
    </rPh>
    <phoneticPr fontId="9"/>
  </si>
  <si>
    <t>045-391-0378</t>
  </si>
  <si>
    <t>045-391-0377</t>
  </si>
  <si>
    <t>横浜市立都岡中学校</t>
  </si>
  <si>
    <t>よこはましりつつおかちゅうがっこう</t>
    <phoneticPr fontId="1"/>
  </si>
  <si>
    <t>241-0804</t>
  </si>
  <si>
    <t>横浜市旭区川井宿町 32-2</t>
    <rPh sb="3" eb="5">
      <t>アサヒク</t>
    </rPh>
    <phoneticPr fontId="9"/>
  </si>
  <si>
    <t>045-953-2301</t>
  </si>
  <si>
    <t>045-951-1338</t>
  </si>
  <si>
    <t>横浜市立鶴ケ峯中学校</t>
  </si>
  <si>
    <t>よこはましりつつるがみねちゅうがっこう</t>
    <phoneticPr fontId="1"/>
  </si>
  <si>
    <t>241-0021</t>
  </si>
  <si>
    <t>横浜市旭区鶴ケ峰本町 3-28-1</t>
  </si>
  <si>
    <t>045-951-2327</t>
  </si>
  <si>
    <t>045-951-1321</t>
  </si>
  <si>
    <t>横浜市立本宿中学校</t>
  </si>
  <si>
    <t>よこはましりつほんじゅくちゅうがっこう</t>
    <phoneticPr fontId="1"/>
  </si>
  <si>
    <t>241-0011</t>
  </si>
  <si>
    <t>横浜市旭区川島町 1979</t>
    <rPh sb="3" eb="5">
      <t>アサヒク</t>
    </rPh>
    <phoneticPr fontId="9"/>
  </si>
  <si>
    <t>045-373-0529</t>
  </si>
  <si>
    <t>045-381-7434</t>
  </si>
  <si>
    <t>横浜市立万騎が原中学校</t>
  </si>
  <si>
    <t>よこはましりつまきがはらちゅうがっこう</t>
    <phoneticPr fontId="1"/>
  </si>
  <si>
    <t>241-0836</t>
  </si>
  <si>
    <t>横浜市旭区万騎が原 31</t>
    <rPh sb="3" eb="5">
      <t>アサヒク</t>
    </rPh>
    <phoneticPr fontId="9"/>
  </si>
  <si>
    <t>045-391-5514</t>
  </si>
  <si>
    <t>045-391-5537</t>
  </si>
  <si>
    <t>横浜市立南希望が丘中学校</t>
  </si>
  <si>
    <t>よこはましりつみなみきぼうがおかちゅうがっこう</t>
    <phoneticPr fontId="1"/>
  </si>
  <si>
    <t>241-0824</t>
  </si>
  <si>
    <t>横浜市旭区南希望が丘 108-8</t>
    <rPh sb="3" eb="5">
      <t>アサヒク</t>
    </rPh>
    <phoneticPr fontId="9"/>
  </si>
  <si>
    <t>045-364-5171</t>
  </si>
  <si>
    <t>045-364-5183</t>
  </si>
  <si>
    <t>横浜市立若葉台中学校</t>
  </si>
  <si>
    <t>よこはましりつわかばだいちゅうがっこう</t>
    <phoneticPr fontId="1"/>
  </si>
  <si>
    <t>241-0801</t>
  </si>
  <si>
    <t>横浜市旭区若葉台 1-13-1</t>
    <rPh sb="3" eb="5">
      <t>アサヒク</t>
    </rPh>
    <phoneticPr fontId="9"/>
  </si>
  <si>
    <t>045-921-1060</t>
  </si>
  <si>
    <t>045-922-5961</t>
  </si>
  <si>
    <t>横浜市立泉が丘中学校</t>
    <rPh sb="0" eb="2">
      <t>ヨコハマ</t>
    </rPh>
    <rPh sb="2" eb="4">
      <t>シリツ</t>
    </rPh>
    <rPh sb="4" eb="5">
      <t>イズミ</t>
    </rPh>
    <rPh sb="6" eb="7">
      <t>オカ</t>
    </rPh>
    <rPh sb="7" eb="10">
      <t>チュウガッコウ</t>
    </rPh>
    <phoneticPr fontId="9"/>
  </si>
  <si>
    <t>よこはましりついずみがおかちゅうがっこう</t>
    <phoneticPr fontId="1"/>
  </si>
  <si>
    <t>245-0022</t>
  </si>
  <si>
    <t>横浜市泉区泉が丘 3-29-1</t>
    <rPh sb="3" eb="4">
      <t>イズミ</t>
    </rPh>
    <rPh sb="4" eb="5">
      <t>ク</t>
    </rPh>
    <rPh sb="5" eb="6">
      <t>イズミ</t>
    </rPh>
    <rPh sb="7" eb="8">
      <t>オカ</t>
    </rPh>
    <phoneticPr fontId="84"/>
  </si>
  <si>
    <t>045-802-8797</t>
  </si>
  <si>
    <t>045-805-4685</t>
  </si>
  <si>
    <t>横浜市立いずみ野中学校</t>
  </si>
  <si>
    <t>よこはましりついずみのちゅうがっこう</t>
    <phoneticPr fontId="1"/>
  </si>
  <si>
    <t>245-0016</t>
  </si>
  <si>
    <t>横浜市泉区和泉町 6201</t>
    <rPh sb="3" eb="5">
      <t>イズミク</t>
    </rPh>
    <phoneticPr fontId="9"/>
  </si>
  <si>
    <t>045-804-6540</t>
  </si>
  <si>
    <t>045-803-5895</t>
  </si>
  <si>
    <t>横浜市立岡津中学校</t>
  </si>
  <si>
    <t>よこはましりつおかつちゅうがっこう</t>
    <phoneticPr fontId="1"/>
  </si>
  <si>
    <t>245-0003</t>
  </si>
  <si>
    <t>横浜市泉区岡津町 2346</t>
  </si>
  <si>
    <t>045-811-4214</t>
  </si>
  <si>
    <t>045-812-9104</t>
  </si>
  <si>
    <t>横浜市立上飯田中学校</t>
  </si>
  <si>
    <t>よこはましりつかみいいだちゅうがっこう</t>
    <phoneticPr fontId="1"/>
  </si>
  <si>
    <t>245-0018</t>
  </si>
  <si>
    <t>横浜市泉区上飯田町 2254</t>
    <rPh sb="3" eb="5">
      <t>イズミク</t>
    </rPh>
    <phoneticPr fontId="9"/>
  </si>
  <si>
    <t>045-804-0444</t>
  </si>
  <si>
    <t>045-803-5649</t>
  </si>
  <si>
    <t>横浜市立中田中学校</t>
  </si>
  <si>
    <t>よこはましりつなかだちゅうがっこう</t>
    <phoneticPr fontId="1"/>
  </si>
  <si>
    <t>245-0012</t>
  </si>
  <si>
    <t>横浜市泉区中田北 2-20-1</t>
    <rPh sb="3" eb="5">
      <t>イズミク</t>
    </rPh>
    <phoneticPr fontId="9"/>
  </si>
  <si>
    <t>045-803-3771</t>
  </si>
  <si>
    <t>045-805-4698</t>
  </si>
  <si>
    <t>横浜市立中和田中学校</t>
  </si>
  <si>
    <t>よこはましりつなかわだちゅうがっこう</t>
    <phoneticPr fontId="1"/>
  </si>
  <si>
    <t>245-0024</t>
  </si>
  <si>
    <t>横浜市泉区和泉中央北 2-5-1</t>
    <rPh sb="3" eb="5">
      <t>イズミク</t>
    </rPh>
    <rPh sb="5" eb="7">
      <t>イズミ</t>
    </rPh>
    <rPh sb="7" eb="9">
      <t>チュウオウ</t>
    </rPh>
    <rPh sb="9" eb="10">
      <t>キタ</t>
    </rPh>
    <phoneticPr fontId="84"/>
  </si>
  <si>
    <t>045-802-1302</t>
  </si>
  <si>
    <t>045-805-4403</t>
  </si>
  <si>
    <t>横浜市立領家中学校</t>
  </si>
  <si>
    <t>よこはましりつりょうけちゅうがっこう</t>
    <phoneticPr fontId="1"/>
  </si>
  <si>
    <t>245-0004</t>
  </si>
  <si>
    <t>横浜市泉区領家 4-3-1</t>
    <rPh sb="3" eb="5">
      <t>イズミク</t>
    </rPh>
    <phoneticPr fontId="9"/>
  </si>
  <si>
    <t>045-811-6641</t>
  </si>
  <si>
    <t>045-812-9645</t>
  </si>
  <si>
    <t>横浜市立義務教育学校　
緑園学園</t>
    <rPh sb="0" eb="4">
      <t>ヨコハマシリツ</t>
    </rPh>
    <rPh sb="4" eb="8">
      <t>ギムキョウイク</t>
    </rPh>
    <rPh sb="8" eb="10">
      <t>ガッコウ</t>
    </rPh>
    <rPh sb="12" eb="14">
      <t>リョクエン</t>
    </rPh>
    <rPh sb="14" eb="16">
      <t>ガクエン</t>
    </rPh>
    <phoneticPr fontId="83"/>
  </si>
  <si>
    <t>よこはましりつぎむきょういくがっこう　りょくえんがくえん</t>
    <phoneticPr fontId="1"/>
  </si>
  <si>
    <t>245-0002</t>
  </si>
  <si>
    <t>横浜市泉区緑園 5-28</t>
    <rPh sb="0" eb="3">
      <t>ヨコハマシ</t>
    </rPh>
    <rPh sb="3" eb="5">
      <t>イズミク</t>
    </rPh>
    <rPh sb="5" eb="7">
      <t>リョクエン</t>
    </rPh>
    <phoneticPr fontId="83"/>
  </si>
  <si>
    <t>045-811-6030</t>
  </si>
  <si>
    <t>045-0811-0744</t>
  </si>
  <si>
    <t>横浜市立汲沢中学校</t>
    <rPh sb="0" eb="4">
      <t>ヨコハマシリツ</t>
    </rPh>
    <rPh sb="4" eb="6">
      <t>グミサワ</t>
    </rPh>
    <rPh sb="6" eb="9">
      <t>チュウガッコウ</t>
    </rPh>
    <phoneticPr fontId="84"/>
  </si>
  <si>
    <t>よこはましりつぐみさわちゅうがっこう</t>
    <phoneticPr fontId="1"/>
  </si>
  <si>
    <t>245-0062</t>
  </si>
  <si>
    <t>横浜市戸塚区汲沢町 550-2</t>
    <rPh sb="0" eb="3">
      <t>ヨコハマシ</t>
    </rPh>
    <rPh sb="3" eb="6">
      <t>トツカク</t>
    </rPh>
    <rPh sb="6" eb="8">
      <t>グミサワ</t>
    </rPh>
    <rPh sb="8" eb="9">
      <t>チョウ</t>
    </rPh>
    <phoneticPr fontId="84"/>
  </si>
  <si>
    <t>045-861-5303</t>
  </si>
  <si>
    <t>045-800-0970</t>
  </si>
  <si>
    <t>横浜市立東野中学校</t>
  </si>
  <si>
    <t>よこはましりつあずまのちゅうがっこう</t>
    <phoneticPr fontId="1"/>
  </si>
  <si>
    <t>246-0012</t>
  </si>
  <si>
    <t>横浜市瀬谷区東野 130</t>
    <rPh sb="3" eb="6">
      <t>セヤク</t>
    </rPh>
    <phoneticPr fontId="9"/>
  </si>
  <si>
    <t>045-302-1116</t>
  </si>
  <si>
    <t>045-302-1115</t>
  </si>
  <si>
    <t>横浜市立下瀬谷中学校</t>
  </si>
  <si>
    <t>よこはましりつしもせやちゅうがっこう</t>
    <phoneticPr fontId="1"/>
  </si>
  <si>
    <t>246-0035</t>
  </si>
  <si>
    <t>横浜市瀬谷区下瀬谷 2-16-7</t>
    <rPh sb="3" eb="6">
      <t>セヤク</t>
    </rPh>
    <phoneticPr fontId="9"/>
  </si>
  <si>
    <t>045-301-4508</t>
  </si>
  <si>
    <t>045-301-4592</t>
  </si>
  <si>
    <t>横浜市立瀬谷中学校</t>
  </si>
  <si>
    <t>よこはましりつせやちゅうがっこう</t>
    <phoneticPr fontId="1"/>
  </si>
  <si>
    <t>246-0014</t>
  </si>
  <si>
    <t>横浜市瀬谷区中央 5-41</t>
  </si>
  <si>
    <t>045-301-0096</t>
  </si>
  <si>
    <t>045-301-0099</t>
  </si>
  <si>
    <t>横浜市立原中学校</t>
  </si>
  <si>
    <t>よこはましりつはらちゅうがっこう</t>
    <phoneticPr fontId="1"/>
  </si>
  <si>
    <t>246-0025</t>
  </si>
  <si>
    <t>横浜市瀬谷区阿久和西 2-1-6</t>
    <rPh sb="3" eb="6">
      <t>セヤク</t>
    </rPh>
    <phoneticPr fontId="9"/>
  </si>
  <si>
    <t>045-391-0461</t>
  </si>
  <si>
    <t>045-391-0471</t>
  </si>
  <si>
    <t>横浜市立南瀬谷中学校</t>
  </si>
  <si>
    <t>よこはましりつみなみせやちゅうがっこう</t>
    <phoneticPr fontId="1"/>
  </si>
  <si>
    <t>246-0032</t>
  </si>
  <si>
    <t>横浜市瀬谷区南台 2-2-8</t>
    <rPh sb="3" eb="6">
      <t>セヤク</t>
    </rPh>
    <phoneticPr fontId="9"/>
  </si>
  <si>
    <t>045-301-5131</t>
  </si>
  <si>
    <t>045-301-5125</t>
  </si>
  <si>
    <t>横浜市立上永谷中学校</t>
  </si>
  <si>
    <t>よこはましりつかみながやちゅうがっこう</t>
    <phoneticPr fontId="1"/>
  </si>
  <si>
    <t>233-0012</t>
  </si>
  <si>
    <t>横浜市港南区上永谷 4-12-14</t>
    <rPh sb="3" eb="6">
      <t>コウナンク</t>
    </rPh>
    <phoneticPr fontId="9"/>
  </si>
  <si>
    <t>045-842-3939</t>
  </si>
  <si>
    <t>045-847-3496</t>
  </si>
  <si>
    <t>横浜市立港南中学校</t>
  </si>
  <si>
    <t>よこはましりつこうなんちゅうがっこう</t>
    <phoneticPr fontId="1"/>
  </si>
  <si>
    <t>233-0004</t>
  </si>
  <si>
    <t>横浜市港南区港南中央通 6-1</t>
  </si>
  <si>
    <t>045-842-2355</t>
  </si>
  <si>
    <t>045-848-2694</t>
  </si>
  <si>
    <t>横浜市立港南台第一中学校</t>
    <rPh sb="4" eb="7">
      <t>コウナンダイ</t>
    </rPh>
    <rPh sb="7" eb="9">
      <t>ダイイチ</t>
    </rPh>
    <phoneticPr fontId="9"/>
  </si>
  <si>
    <t>よこはましりつこうなんだいだいいちちゅうがっこう</t>
    <phoneticPr fontId="1"/>
  </si>
  <si>
    <t>234-0054</t>
  </si>
  <si>
    <t>横浜市港南区港南台 6-6-1</t>
    <rPh sb="3" eb="6">
      <t>コウナンク</t>
    </rPh>
    <rPh sb="6" eb="9">
      <t>コウナンダイ</t>
    </rPh>
    <phoneticPr fontId="9"/>
  </si>
  <si>
    <t>045-832-0020</t>
  </si>
  <si>
    <t>045-835-2096</t>
  </si>
  <si>
    <t>横浜市立笹下中学校</t>
    <rPh sb="0" eb="4">
      <t>ヨコハマシリツ</t>
    </rPh>
    <rPh sb="4" eb="6">
      <t>ササゲ</t>
    </rPh>
    <rPh sb="6" eb="9">
      <t>チュウガッコウ</t>
    </rPh>
    <phoneticPr fontId="9"/>
  </si>
  <si>
    <t>よこはましりつささげちゅうがっこう</t>
    <phoneticPr fontId="1"/>
  </si>
  <si>
    <t>233-0003</t>
  </si>
  <si>
    <t>横浜市港南区港南 5-8-1</t>
    <rPh sb="0" eb="3">
      <t>ヨコハマシ</t>
    </rPh>
    <rPh sb="3" eb="5">
      <t>コウナン</t>
    </rPh>
    <rPh sb="5" eb="6">
      <t>ク</t>
    </rPh>
    <rPh sb="6" eb="8">
      <t>コウナン</t>
    </rPh>
    <phoneticPr fontId="9"/>
  </si>
  <si>
    <t>045-841-1333</t>
  </si>
  <si>
    <t>045-847-3098</t>
  </si>
  <si>
    <t>横浜市立芹が谷中学校</t>
  </si>
  <si>
    <t>よこはましりつせりがやちゅうがっこう</t>
    <phoneticPr fontId="1"/>
  </si>
  <si>
    <t>233-0006</t>
  </si>
  <si>
    <t>横浜市港南区芹が谷 2－7－1</t>
    <rPh sb="3" eb="6">
      <t>コウナンク</t>
    </rPh>
    <phoneticPr fontId="9"/>
  </si>
  <si>
    <t>045-823-7551</t>
  </si>
  <si>
    <t>045-826-3010</t>
  </si>
  <si>
    <t>横浜市立東永谷中学校</t>
  </si>
  <si>
    <t>よこはましりつひがしながやちゅうがっこう</t>
    <phoneticPr fontId="1"/>
  </si>
  <si>
    <t>233-0011</t>
  </si>
  <si>
    <t>横浜市港南区東永谷 2-14-7</t>
    <rPh sb="3" eb="6">
      <t>コウナンク</t>
    </rPh>
    <phoneticPr fontId="9"/>
  </si>
  <si>
    <t>045-823-9901</t>
  </si>
  <si>
    <t>045-826-3113</t>
  </si>
  <si>
    <t>横浜市立日限山中学校</t>
  </si>
  <si>
    <t>よこはましりつひぎりやまちゅうがっこう</t>
    <phoneticPr fontId="1"/>
  </si>
  <si>
    <t>233-0015</t>
  </si>
  <si>
    <t>横浜市港南区日限山 4-33-1</t>
    <rPh sb="3" eb="6">
      <t>コウナンク</t>
    </rPh>
    <phoneticPr fontId="9"/>
  </si>
  <si>
    <t>045-841-1158</t>
  </si>
  <si>
    <t>045-847-1229</t>
  </si>
  <si>
    <t>横浜市立日野南中学校</t>
  </si>
  <si>
    <t>よこはましりつひのみなみちゅうがっこう</t>
    <phoneticPr fontId="1"/>
  </si>
  <si>
    <t>横浜市港南区港南台 4-37-1</t>
    <rPh sb="3" eb="6">
      <t>コウナンク</t>
    </rPh>
    <phoneticPr fontId="9"/>
  </si>
  <si>
    <t>045-832-4726</t>
  </si>
  <si>
    <t>045-835-2042</t>
  </si>
  <si>
    <t>横浜市立丸山台中学校</t>
  </si>
  <si>
    <t>よこはましりつまるやまだいちゅうがっこう</t>
    <phoneticPr fontId="1"/>
  </si>
  <si>
    <t>233-0013</t>
  </si>
  <si>
    <t>横浜市港南区丸山台 4-1-1</t>
    <rPh sb="3" eb="6">
      <t>コウナンク</t>
    </rPh>
    <phoneticPr fontId="9"/>
  </si>
  <si>
    <t>045-843-1950</t>
  </si>
  <si>
    <t>045-847-0862</t>
  </si>
  <si>
    <t>横浜市立南高等学校
附属中学校</t>
    <rPh sb="2" eb="4">
      <t>シリツ</t>
    </rPh>
    <rPh sb="4" eb="5">
      <t>ミナミ</t>
    </rPh>
    <rPh sb="10" eb="12">
      <t>フゾク</t>
    </rPh>
    <rPh sb="12" eb="15">
      <t>チュウガッコウ</t>
    </rPh>
    <phoneticPr fontId="9"/>
  </si>
  <si>
    <t>よこはましりみなみこうとうがっこうふぞくちゅうがっこう</t>
    <phoneticPr fontId="1"/>
  </si>
  <si>
    <t>横浜市港南区東永谷 2-1-1</t>
    <rPh sb="3" eb="6">
      <t>コウナンク</t>
    </rPh>
    <rPh sb="6" eb="9">
      <t>ヒガシナガヤ</t>
    </rPh>
    <phoneticPr fontId="9"/>
  </si>
  <si>
    <t>045-822-1910</t>
  </si>
  <si>
    <t>045-826-0818</t>
  </si>
  <si>
    <t>横浜市立岡村中学校</t>
  </si>
  <si>
    <t>よこはましりつおかむらちゅうがっこう</t>
    <phoneticPr fontId="1"/>
  </si>
  <si>
    <t>235-0021</t>
  </si>
  <si>
    <t>横浜市磯子区岡村 1-14-1</t>
    <rPh sb="3" eb="6">
      <t>イソゴク</t>
    </rPh>
    <phoneticPr fontId="9"/>
  </si>
  <si>
    <t>045-751-3140</t>
  </si>
  <si>
    <t>045-754-6579</t>
  </si>
  <si>
    <t>横浜市立汐見台中学校</t>
    <rPh sb="0" eb="4">
      <t>ヨコハマシリツ</t>
    </rPh>
    <rPh sb="4" eb="7">
      <t>シオミダイ</t>
    </rPh>
    <rPh sb="7" eb="10">
      <t>チュウガッコウ</t>
    </rPh>
    <phoneticPr fontId="9"/>
  </si>
  <si>
    <t>よこはましりつしおみだいちゅうがっこう</t>
    <phoneticPr fontId="1"/>
  </si>
  <si>
    <t>235-0022</t>
  </si>
  <si>
    <t>横浜市磯子区汐見台 1-2-1</t>
    <rPh sb="0" eb="9">
      <t>235-0022</t>
    </rPh>
    <phoneticPr fontId="62"/>
  </si>
  <si>
    <t>045-752-3551</t>
  </si>
  <si>
    <t>045-754-6593</t>
  </si>
  <si>
    <t>横浜市立浜中学校</t>
  </si>
  <si>
    <t>よこはましりつはまちゅうがっこう</t>
    <phoneticPr fontId="1"/>
  </si>
  <si>
    <t>235-0033</t>
  </si>
  <si>
    <t>横浜市磯子区杉田 3-30-11</t>
  </si>
  <si>
    <t>045-771-4545</t>
  </si>
  <si>
    <t>045-773-9427</t>
  </si>
  <si>
    <t>横浜市立森中学校</t>
  </si>
  <si>
    <t>よこはましりつもりちゅうがっこう</t>
    <phoneticPr fontId="1"/>
  </si>
  <si>
    <t>235-0023</t>
  </si>
  <si>
    <t>横浜市磯子区森 5-22-1</t>
    <rPh sb="3" eb="6">
      <t>イソゴク</t>
    </rPh>
    <phoneticPr fontId="9"/>
  </si>
  <si>
    <t>045-761-2321</t>
  </si>
  <si>
    <t>045-754-6719</t>
  </si>
  <si>
    <t>横浜市立洋光台第一中学校</t>
  </si>
  <si>
    <t>よこはましりつようこうだいだいいちちゅうがっこう</t>
    <phoneticPr fontId="1"/>
  </si>
  <si>
    <t>235-0045</t>
  </si>
  <si>
    <t>横浜市磯子区洋光台 2-5-1</t>
    <rPh sb="3" eb="6">
      <t>イソゴク</t>
    </rPh>
    <phoneticPr fontId="9"/>
  </si>
  <si>
    <t>045-833-1270</t>
  </si>
  <si>
    <t>045-835-0491</t>
  </si>
  <si>
    <t>横浜市立金沢中学校</t>
  </si>
  <si>
    <t>よこはましりつかなざわちゅうがっこう</t>
    <phoneticPr fontId="1"/>
  </si>
  <si>
    <t>236-0042</t>
  </si>
  <si>
    <t>横浜市金沢区釜利谷東 1-1-1</t>
  </si>
  <si>
    <t>045-781-2412</t>
  </si>
  <si>
    <t>045-783-9689</t>
  </si>
  <si>
    <t>横浜市立釜利谷中学校</t>
  </si>
  <si>
    <t>よこはましりつかまりやちゅうがっこう</t>
    <phoneticPr fontId="1"/>
  </si>
  <si>
    <t>236-0045</t>
  </si>
  <si>
    <t>横浜市金沢区釜利谷南 3-5-1</t>
    <rPh sb="3" eb="6">
      <t>カナザワク</t>
    </rPh>
    <phoneticPr fontId="9"/>
  </si>
  <si>
    <t>045-784-7311</t>
  </si>
  <si>
    <t>045-783-9762</t>
  </si>
  <si>
    <t>横浜市立小田中学校</t>
  </si>
  <si>
    <t>よこはましりつこだちゅうがっこう</t>
    <phoneticPr fontId="1"/>
  </si>
  <si>
    <t>236-0052</t>
  </si>
  <si>
    <t>横浜市金沢区富岡西 1-73-1</t>
    <rPh sb="3" eb="6">
      <t>カナザワク</t>
    </rPh>
    <phoneticPr fontId="9"/>
  </si>
  <si>
    <t>045-775-3801</t>
  </si>
  <si>
    <t>045-773-9487</t>
  </si>
  <si>
    <t>横浜市立大道中学校</t>
  </si>
  <si>
    <t>よこはましりつだいどうちゅうがっこう</t>
    <phoneticPr fontId="1"/>
  </si>
  <si>
    <t>236-0035</t>
  </si>
  <si>
    <t>横浜市金沢区大道 1-85-1</t>
    <rPh sb="3" eb="6">
      <t>カナザワク</t>
    </rPh>
    <phoneticPr fontId="9"/>
  </si>
  <si>
    <t>045-781-2457</t>
  </si>
  <si>
    <t>045-783-9719</t>
  </si>
  <si>
    <t>横浜市立富岡中学校</t>
    <rPh sb="4" eb="6">
      <t>トミオカ</t>
    </rPh>
    <phoneticPr fontId="9"/>
  </si>
  <si>
    <t>よこはましりつとみおかちゅうがっこう</t>
    <phoneticPr fontId="1"/>
  </si>
  <si>
    <t>横浜市金沢区富岡西 5-46-1</t>
    <rPh sb="3" eb="5">
      <t>カナザワ</t>
    </rPh>
    <rPh sb="5" eb="6">
      <t>ク</t>
    </rPh>
    <rPh sb="6" eb="8">
      <t>トミオカ</t>
    </rPh>
    <rPh sb="8" eb="9">
      <t>ニシ</t>
    </rPh>
    <phoneticPr fontId="9"/>
  </si>
  <si>
    <t>045-773-1218</t>
  </si>
  <si>
    <t>045-773-9429</t>
  </si>
  <si>
    <t>横浜市立富岡東中学校</t>
  </si>
  <si>
    <t>よこはましりつとみおかひがしちゅうがっこう</t>
    <phoneticPr fontId="1"/>
  </si>
  <si>
    <t>236-0005</t>
  </si>
  <si>
    <t>横浜市金沢区並木 1-6-1</t>
    <rPh sb="3" eb="6">
      <t>カナザワク</t>
    </rPh>
    <phoneticPr fontId="9"/>
  </si>
  <si>
    <t>045-771-0716</t>
  </si>
  <si>
    <t>045-773-9439</t>
  </si>
  <si>
    <t>横浜市立並木中学校</t>
    <rPh sb="0" eb="4">
      <t>ヨコハマシリツ</t>
    </rPh>
    <rPh sb="4" eb="6">
      <t>ナミキ</t>
    </rPh>
    <rPh sb="6" eb="9">
      <t>チュウガッコウ</t>
    </rPh>
    <phoneticPr fontId="84"/>
  </si>
  <si>
    <t>よこはましりつなみきちゅうがっこう</t>
    <phoneticPr fontId="1"/>
  </si>
  <si>
    <t>横浜市金沢区並木 3-4-1</t>
    <rPh sb="6" eb="8">
      <t>ナミキ</t>
    </rPh>
    <phoneticPr fontId="84"/>
  </si>
  <si>
    <t>045-783-5805</t>
  </si>
  <si>
    <t>045-783-9756</t>
  </si>
  <si>
    <t>横浜市立西柴中学校</t>
    <rPh sb="4" eb="6">
      <t>ニシシバ</t>
    </rPh>
    <phoneticPr fontId="9"/>
  </si>
  <si>
    <t>よこはましりつにししばちゅうがっこう</t>
    <phoneticPr fontId="1"/>
  </si>
  <si>
    <t>236-0017</t>
  </si>
  <si>
    <t>横浜市金沢区西柴 1-23-1</t>
    <rPh sb="3" eb="6">
      <t>カナザワク</t>
    </rPh>
    <rPh sb="6" eb="8">
      <t>ニシシバ</t>
    </rPh>
    <phoneticPr fontId="9"/>
  </si>
  <si>
    <t>045-781-2448</t>
  </si>
  <si>
    <t>045-783-9738</t>
  </si>
  <si>
    <t>横浜市立六浦中学校</t>
  </si>
  <si>
    <t>よこはましりつむつうらちゅうがっこう</t>
    <phoneticPr fontId="1"/>
  </si>
  <si>
    <t>236-0031</t>
  </si>
  <si>
    <t>横浜市金沢区六浦 1-24-4</t>
    <rPh sb="3" eb="5">
      <t>カナザワ</t>
    </rPh>
    <rPh sb="5" eb="6">
      <t>ク</t>
    </rPh>
    <rPh sb="6" eb="8">
      <t>ムツウラ</t>
    </rPh>
    <phoneticPr fontId="9"/>
  </si>
  <si>
    <t>045-701-7658</t>
  </si>
  <si>
    <t>045-783-9709</t>
  </si>
  <si>
    <t>横浜市立秋葉中学校</t>
    <rPh sb="4" eb="6">
      <t>アキバ</t>
    </rPh>
    <phoneticPr fontId="9"/>
  </si>
  <si>
    <t>よこはましりつあきばちゅうがっこう</t>
    <phoneticPr fontId="1"/>
  </si>
  <si>
    <t>245-0052</t>
  </si>
  <si>
    <t>横浜市戸塚区秋葉町 271-3</t>
    <rPh sb="3" eb="5">
      <t>トツカ</t>
    </rPh>
    <rPh sb="5" eb="6">
      <t>ク</t>
    </rPh>
    <rPh sb="6" eb="9">
      <t>アキバチョウ</t>
    </rPh>
    <phoneticPr fontId="9"/>
  </si>
  <si>
    <t>045-811-6773</t>
  </si>
  <si>
    <t>045-813-9438</t>
  </si>
  <si>
    <t>横浜市立大正中学校</t>
  </si>
  <si>
    <t>よこはましりつたいしょうちゅうがっこう</t>
    <phoneticPr fontId="1"/>
  </si>
  <si>
    <t>245-0063</t>
  </si>
  <si>
    <t>横浜市戸塚区原宿 4-12-1</t>
  </si>
  <si>
    <t>045-851-3017</t>
  </si>
  <si>
    <t>045-854-2691</t>
  </si>
  <si>
    <t>横浜市立戸塚中学校</t>
  </si>
  <si>
    <t>よこはましりつとつかちゅうがっこう</t>
    <phoneticPr fontId="1"/>
  </si>
  <si>
    <t>244-0003</t>
  </si>
  <si>
    <t>横浜市戸塚区戸塚町 4542</t>
    <rPh sb="3" eb="6">
      <t>トツカク</t>
    </rPh>
    <phoneticPr fontId="9"/>
  </si>
  <si>
    <t>045-864-1531</t>
  </si>
  <si>
    <t>045-862-1903</t>
  </si>
  <si>
    <t>横浜市立豊田中学校</t>
  </si>
  <si>
    <t>よこはましりつとよだちゅうがっこう</t>
    <phoneticPr fontId="1"/>
  </si>
  <si>
    <t>244-0815</t>
  </si>
  <si>
    <t>横浜市戸塚区下倉田町 950</t>
    <rPh sb="3" eb="6">
      <t>トツカク</t>
    </rPh>
    <phoneticPr fontId="9"/>
  </si>
  <si>
    <t>045-864-8640</t>
  </si>
  <si>
    <t>045-861-8693</t>
  </si>
  <si>
    <t>横浜市立名瀬中学校</t>
  </si>
  <si>
    <t>よこはましりつなせちゅうがっこう</t>
    <phoneticPr fontId="1"/>
  </si>
  <si>
    <t>245-0051</t>
  </si>
  <si>
    <t>横浜市戸塚区名瀬町 791-6</t>
    <rPh sb="0" eb="3">
      <t>ヨコハマシ</t>
    </rPh>
    <rPh sb="3" eb="6">
      <t>トツカク</t>
    </rPh>
    <phoneticPr fontId="9"/>
  </si>
  <si>
    <t>045-812-1601</t>
  </si>
  <si>
    <t>045-813-0294</t>
  </si>
  <si>
    <t>横浜市立平戸中学校</t>
    <rPh sb="4" eb="5">
      <t>タイラ</t>
    </rPh>
    <phoneticPr fontId="9"/>
  </si>
  <si>
    <t>よこはましりつひらどちゅうがっこう</t>
    <phoneticPr fontId="1"/>
  </si>
  <si>
    <t>244-0803</t>
  </si>
  <si>
    <t>横浜市戸塚区平戸町 993-4</t>
    <rPh sb="3" eb="6">
      <t>トツカク</t>
    </rPh>
    <rPh sb="6" eb="7">
      <t>タイラ</t>
    </rPh>
    <phoneticPr fontId="9"/>
  </si>
  <si>
    <t>045-823-8272</t>
  </si>
  <si>
    <t>045-826-3991</t>
  </si>
  <si>
    <t>横浜市立深谷中学校</t>
    <rPh sb="4" eb="6">
      <t>フカヤ</t>
    </rPh>
    <phoneticPr fontId="9"/>
  </si>
  <si>
    <t>よこはましりつふかやちゅうがっこう</t>
    <phoneticPr fontId="1"/>
  </si>
  <si>
    <t>245-0067</t>
  </si>
  <si>
    <t>横浜市戸塚区深谷町 1071</t>
    <rPh sb="3" eb="5">
      <t>トツカ</t>
    </rPh>
    <rPh sb="5" eb="6">
      <t>ク</t>
    </rPh>
    <rPh sb="6" eb="8">
      <t>フカヤ</t>
    </rPh>
    <phoneticPr fontId="9"/>
  </si>
  <si>
    <t>045-852-2888</t>
  </si>
  <si>
    <t>045-853-0905</t>
  </si>
  <si>
    <t>横浜市立舞岡中学校</t>
  </si>
  <si>
    <t>よこはましりつまいおかちゅうがっこう</t>
    <phoneticPr fontId="1"/>
  </si>
  <si>
    <t>244-0813</t>
  </si>
  <si>
    <t>横浜市戸塚区舞岡町 226</t>
    <rPh sb="3" eb="6">
      <t>トツカク</t>
    </rPh>
    <phoneticPr fontId="9"/>
  </si>
  <si>
    <t>045-822-2722</t>
  </si>
  <si>
    <t>045-826-3308</t>
  </si>
  <si>
    <t>横浜市立南戸塚中学校</t>
    <rPh sb="4" eb="5">
      <t>ミナミ</t>
    </rPh>
    <rPh sb="5" eb="7">
      <t>トツカ</t>
    </rPh>
    <phoneticPr fontId="9"/>
  </si>
  <si>
    <t>よこはましりつみなみとつかちゅうがっこう</t>
    <phoneticPr fontId="1"/>
  </si>
  <si>
    <t>横浜市戸塚区戸塚町 1842-1</t>
    <rPh sb="3" eb="6">
      <t>トツカク</t>
    </rPh>
    <rPh sb="6" eb="8">
      <t>トツカ</t>
    </rPh>
    <rPh sb="8" eb="9">
      <t>チョウ</t>
    </rPh>
    <phoneticPr fontId="9"/>
  </si>
  <si>
    <t>045-871-7611</t>
  </si>
  <si>
    <t>045-853-2328</t>
  </si>
  <si>
    <t>横浜市立飯島中学校</t>
  </si>
  <si>
    <t>よこはましりついいじまちゅうがっこう</t>
    <phoneticPr fontId="1"/>
  </si>
  <si>
    <t>244-0842</t>
  </si>
  <si>
    <t>横浜市栄区飯島町 746-1</t>
    <rPh sb="3" eb="5">
      <t>サカエク</t>
    </rPh>
    <phoneticPr fontId="9"/>
  </si>
  <si>
    <t>045-894-2901</t>
  </si>
  <si>
    <t>045-893-9034</t>
  </si>
  <si>
    <t>横浜市立桂台中学校</t>
  </si>
  <si>
    <t>よこはましりつかつらだいちゅうがっこう</t>
    <phoneticPr fontId="1"/>
  </si>
  <si>
    <t>247-0034</t>
  </si>
  <si>
    <t>横浜市栄区桂台中 5-1</t>
    <rPh sb="3" eb="5">
      <t>サカエク</t>
    </rPh>
    <phoneticPr fontId="9"/>
  </si>
  <si>
    <t>045-891-2279</t>
  </si>
  <si>
    <t>045-892-2695</t>
  </si>
  <si>
    <t>横浜市立上郷中学校</t>
  </si>
  <si>
    <t>よこはましりつかみごうちゅうがっこう</t>
    <phoneticPr fontId="1"/>
  </si>
  <si>
    <t>247-0026</t>
  </si>
  <si>
    <t>横浜市栄区犬山町 6-2</t>
    <rPh sb="3" eb="5">
      <t>サカエク</t>
    </rPh>
    <phoneticPr fontId="9"/>
  </si>
  <si>
    <t>045-892-2478</t>
  </si>
  <si>
    <t>045-892-2976</t>
  </si>
  <si>
    <t>横浜市立小山台中学校</t>
    <rPh sb="4" eb="7">
      <t>コヤマダイ</t>
    </rPh>
    <phoneticPr fontId="9"/>
  </si>
  <si>
    <t>よこはましりつこやまだいちゅうがっこう</t>
    <phoneticPr fontId="1"/>
  </si>
  <si>
    <t>247-0002</t>
  </si>
  <si>
    <t>横浜市栄区小山台 1-14-1</t>
    <rPh sb="0" eb="3">
      <t>ヨコハマシ</t>
    </rPh>
    <rPh sb="3" eb="5">
      <t>サカエク</t>
    </rPh>
    <rPh sb="5" eb="8">
      <t>コヤマダイ</t>
    </rPh>
    <phoneticPr fontId="9"/>
  </si>
  <si>
    <t>045-892-7512</t>
  </si>
  <si>
    <t>045-893-4638</t>
  </si>
  <si>
    <t>横浜市立西本郷中学校</t>
  </si>
  <si>
    <t>よこはましりつにしほんごうちゅうがっこう</t>
    <phoneticPr fontId="1"/>
  </si>
  <si>
    <t>247-0007</t>
  </si>
  <si>
    <t>横浜市栄区小菅ケ谷 1-29-1</t>
    <rPh sb="3" eb="5">
      <t>サカエク</t>
    </rPh>
    <phoneticPr fontId="9"/>
  </si>
  <si>
    <t>045-892-1911</t>
  </si>
  <si>
    <t>045-893-9421</t>
  </si>
  <si>
    <t>横浜市立本郷中学校</t>
  </si>
  <si>
    <t>よこはましりつほんごうちゅうがっこう</t>
    <phoneticPr fontId="1"/>
  </si>
  <si>
    <t>247-0005</t>
  </si>
  <si>
    <t>横浜市栄区桂町 84-14</t>
  </si>
  <si>
    <t>045-892-2155</t>
  </si>
  <si>
    <t>045-892-9241</t>
  </si>
  <si>
    <t>横浜市立大綱中学校</t>
  </si>
  <si>
    <t>よこはましりつおおつなちゅうがっこう</t>
    <phoneticPr fontId="1"/>
  </si>
  <si>
    <t>222-0037</t>
  </si>
  <si>
    <t>横浜市港北区大倉山 3-40-1</t>
    <rPh sb="3" eb="6">
      <t>コウホクク</t>
    </rPh>
    <rPh sb="6" eb="9">
      <t>オオクラヤマ</t>
    </rPh>
    <phoneticPr fontId="9"/>
  </si>
  <si>
    <t>045-542-4422</t>
  </si>
  <si>
    <t>045-541-3440</t>
  </si>
  <si>
    <t>横浜市立篠原中学校</t>
  </si>
  <si>
    <t>よこはましりつしのはらちゅうがっこう</t>
    <phoneticPr fontId="1"/>
  </si>
  <si>
    <t>222-0026</t>
  </si>
  <si>
    <t>横浜市港北区篠原町 1342-3</t>
    <rPh sb="3" eb="6">
      <t>コウホクク</t>
    </rPh>
    <phoneticPr fontId="9"/>
  </si>
  <si>
    <t>045-433-2402</t>
  </si>
  <si>
    <t>045-431-2444</t>
  </si>
  <si>
    <t>横浜市立城郷中学校</t>
  </si>
  <si>
    <t>よこはましりつしろさとちゅうがっこう</t>
    <phoneticPr fontId="1"/>
  </si>
  <si>
    <t>222-0036</t>
  </si>
  <si>
    <t>横浜市港北区小机町 325</t>
  </si>
  <si>
    <t>045-471-9203</t>
  </si>
  <si>
    <t>045-471-2880</t>
  </si>
  <si>
    <t>横浜市立高田中学校</t>
  </si>
  <si>
    <t>よこはましりつたかたちゅうがっこう</t>
    <phoneticPr fontId="1"/>
  </si>
  <si>
    <t>223-0063</t>
  </si>
  <si>
    <t>横浜市港北区高田町 2439</t>
    <rPh sb="3" eb="6">
      <t>コウホクク</t>
    </rPh>
    <phoneticPr fontId="9"/>
  </si>
  <si>
    <t>045-591-4183</t>
  </si>
  <si>
    <t>045-591-2194</t>
  </si>
  <si>
    <t>横浜市立樽町中学校</t>
  </si>
  <si>
    <t>よこはましりつたるまちちゅうがっこう</t>
    <phoneticPr fontId="1"/>
  </si>
  <si>
    <t>222-0001</t>
  </si>
  <si>
    <t>横浜市港北区樽町 4-15-1</t>
    <rPh sb="3" eb="6">
      <t>コウホクク</t>
    </rPh>
    <phoneticPr fontId="9"/>
  </si>
  <si>
    <t>045-542-8779</t>
  </si>
  <si>
    <t>045-541-5907</t>
  </si>
  <si>
    <t>横浜市立新田中学校</t>
  </si>
  <si>
    <t>よこはましりつにったちゅうがっこう</t>
    <phoneticPr fontId="1"/>
  </si>
  <si>
    <t>223-0058</t>
  </si>
  <si>
    <t>横浜市港北区新吉田東 5-25-1</t>
    <rPh sb="3" eb="6">
      <t>コウホクク</t>
    </rPh>
    <rPh sb="9" eb="10">
      <t>ヒガシ</t>
    </rPh>
    <phoneticPr fontId="9"/>
  </si>
  <si>
    <t>045-542-0324</t>
  </si>
  <si>
    <t>045-542-2940</t>
  </si>
  <si>
    <t>横浜市立日吉台中学校</t>
  </si>
  <si>
    <t>よこはましりつひよしだいちゅうがっこう</t>
    <phoneticPr fontId="1"/>
  </si>
  <si>
    <t>223-0062</t>
  </si>
  <si>
    <t>横浜市港北区日吉本町 4-9-1</t>
    <rPh sb="3" eb="6">
      <t>コウホクク</t>
    </rPh>
    <phoneticPr fontId="9"/>
  </si>
  <si>
    <t>045-561-2183</t>
  </si>
  <si>
    <t>045-561-9054</t>
  </si>
  <si>
    <t>横浜市立日吉台西中学校</t>
  </si>
  <si>
    <t>よこはましりつひよしだいにしちゅうがっこう</t>
    <phoneticPr fontId="1"/>
  </si>
  <si>
    <t>横浜市港北区日吉本町 5-44-1</t>
    <rPh sb="3" eb="6">
      <t>コウホクク</t>
    </rPh>
    <phoneticPr fontId="9"/>
  </si>
  <si>
    <t>045-563-3997</t>
  </si>
  <si>
    <t>045-561-9096</t>
  </si>
  <si>
    <t>横浜市立鴨居中学校</t>
  </si>
  <si>
    <t>よこはましりつかもいちゅうがっこう</t>
    <phoneticPr fontId="1"/>
  </si>
  <si>
    <t>226-0003</t>
  </si>
  <si>
    <t>横浜市緑区鴨居 5-12-35</t>
    <rPh sb="3" eb="5">
      <t>ミドリク</t>
    </rPh>
    <phoneticPr fontId="9"/>
  </si>
  <si>
    <t>045-934-3871</t>
  </si>
  <si>
    <t>045-934-8739</t>
  </si>
  <si>
    <t>横浜市立義務教育学校　霧が丘学園</t>
    <rPh sb="4" eb="6">
      <t>ギム</t>
    </rPh>
    <rPh sb="6" eb="8">
      <t>キョウイク</t>
    </rPh>
    <rPh sb="8" eb="10">
      <t>ガッコウ</t>
    </rPh>
    <rPh sb="14" eb="16">
      <t>ガクエン</t>
    </rPh>
    <phoneticPr fontId="85"/>
  </si>
  <si>
    <t>よこはましりつぎむきょういくがっこう　きりがおかがくえん</t>
    <phoneticPr fontId="1"/>
  </si>
  <si>
    <t>226-0016</t>
  </si>
  <si>
    <t>横浜市緑区霧が丘 4-4</t>
    <rPh sb="3" eb="5">
      <t>ミドリク</t>
    </rPh>
    <phoneticPr fontId="9"/>
  </si>
  <si>
    <t>045-921-8004</t>
  </si>
  <si>
    <t>045-922-6041</t>
  </si>
  <si>
    <t>横浜市立田奈中学校</t>
  </si>
  <si>
    <t>よこはましりつたなちゅうがっこう</t>
    <phoneticPr fontId="1"/>
  </si>
  <si>
    <t>226-0027</t>
  </si>
  <si>
    <t>横浜市緑区長津田 2-24-1</t>
  </si>
  <si>
    <t>045-981-3101</t>
  </si>
  <si>
    <t>045-983-6034</t>
  </si>
  <si>
    <t>横浜市立十日市場中学校</t>
  </si>
  <si>
    <t>よこはましりつとおかいちばちゅうがっこう</t>
    <phoneticPr fontId="1"/>
  </si>
  <si>
    <t>226-0025</t>
  </si>
  <si>
    <t>横浜市緑区十日市場町 1501-42</t>
    <rPh sb="3" eb="5">
      <t>ミドリク</t>
    </rPh>
    <phoneticPr fontId="9"/>
  </si>
  <si>
    <t>045-981-0360</t>
  </si>
  <si>
    <t>045-983-6432</t>
  </si>
  <si>
    <t>横浜市立中山中学校</t>
  </si>
  <si>
    <t>よこはましりつなかやまちゅうがっこう</t>
    <phoneticPr fontId="1"/>
  </si>
  <si>
    <t>226-0013</t>
  </si>
  <si>
    <t>横浜市緑区寺山町 653-21</t>
    <rPh sb="3" eb="5">
      <t>ミドリク</t>
    </rPh>
    <phoneticPr fontId="9"/>
  </si>
  <si>
    <t>045-931-2520</t>
  </si>
  <si>
    <t>045-934-4676</t>
  </si>
  <si>
    <t>横浜市立東鴨居中学校</t>
  </si>
  <si>
    <t>よこはましりつひがしかもいちゅうがっこう</t>
    <phoneticPr fontId="1"/>
  </si>
  <si>
    <t>横浜市緑区鴨居 3-39-1</t>
    <rPh sb="3" eb="5">
      <t>ミドリク</t>
    </rPh>
    <phoneticPr fontId="9"/>
  </si>
  <si>
    <t>045-931-7398</t>
  </si>
  <si>
    <t>045-934-9295</t>
  </si>
  <si>
    <t>横浜市立あかね台中学校</t>
    <rPh sb="0" eb="2">
      <t>ヨコハマ</t>
    </rPh>
    <rPh sb="2" eb="4">
      <t>シリツ</t>
    </rPh>
    <rPh sb="7" eb="8">
      <t>ダイ</t>
    </rPh>
    <rPh sb="8" eb="11">
      <t>チュウガッコウ</t>
    </rPh>
    <phoneticPr fontId="9"/>
  </si>
  <si>
    <t>よこはましりつあかねだいちゅうがっこう</t>
    <phoneticPr fontId="1"/>
  </si>
  <si>
    <t>227-0066</t>
  </si>
  <si>
    <t>横浜市青葉区あかね台 2-8-2</t>
    <rPh sb="0" eb="3">
      <t>ヨコハマシ</t>
    </rPh>
    <rPh sb="3" eb="6">
      <t>アオバク</t>
    </rPh>
    <rPh sb="9" eb="10">
      <t>ダイ</t>
    </rPh>
    <phoneticPr fontId="9"/>
  </si>
  <si>
    <t>045-985-5010</t>
  </si>
  <si>
    <t>045-985-5015</t>
  </si>
  <si>
    <t>横浜市立青葉台中学校</t>
  </si>
  <si>
    <t>よこはましりつあおばだいちゅうがっこう</t>
    <phoneticPr fontId="1"/>
  </si>
  <si>
    <t>227-0062</t>
  </si>
  <si>
    <t>横浜市青葉区青葉台 2-25-2</t>
    <rPh sb="3" eb="6">
      <t>アオバク</t>
    </rPh>
    <phoneticPr fontId="9"/>
  </si>
  <si>
    <t>045-983-1062</t>
  </si>
  <si>
    <t>045-983-7103</t>
  </si>
  <si>
    <t>横浜市立あざみ野中学校</t>
    <rPh sb="7" eb="8">
      <t>ノ</t>
    </rPh>
    <phoneticPr fontId="9"/>
  </si>
  <si>
    <t>よこはましりつあざみのちゅうがっこう</t>
    <phoneticPr fontId="1"/>
  </si>
  <si>
    <t>225-0011</t>
  </si>
  <si>
    <t>横浜市青葉区あざみ野 1-29-1</t>
    <rPh sb="3" eb="6">
      <t>アオバク</t>
    </rPh>
    <rPh sb="9" eb="10">
      <t>ノ</t>
    </rPh>
    <phoneticPr fontId="9"/>
  </si>
  <si>
    <t>045-902-4836</t>
  </si>
  <si>
    <t>045-904-4054</t>
  </si>
  <si>
    <t>横浜市立市ケ尾中学校</t>
    <rPh sb="0" eb="2">
      <t>ヨコハマ</t>
    </rPh>
    <rPh sb="2" eb="4">
      <t>シリツ</t>
    </rPh>
    <rPh sb="4" eb="5">
      <t>シ</t>
    </rPh>
    <rPh sb="6" eb="7">
      <t>オ</t>
    </rPh>
    <rPh sb="7" eb="10">
      <t>チュウガッコウ</t>
    </rPh>
    <phoneticPr fontId="9"/>
  </si>
  <si>
    <t>よこはましりついちがおちゅうがっこう</t>
    <phoneticPr fontId="1"/>
  </si>
  <si>
    <t>225-0024</t>
  </si>
  <si>
    <t>横浜市青葉区市ケ尾町 531-1</t>
    <rPh sb="3" eb="5">
      <t>アオバ</t>
    </rPh>
    <rPh sb="5" eb="6">
      <t>ク</t>
    </rPh>
    <rPh sb="10" eb="11">
      <t>イズミチョウ</t>
    </rPh>
    <phoneticPr fontId="9"/>
  </si>
  <si>
    <t>045-973-3400</t>
  </si>
  <si>
    <t>045-973-1645</t>
  </si>
  <si>
    <t>横浜市立美しが丘中学校</t>
  </si>
  <si>
    <t>よこはましりつうつくしがおかちゅうがっこう</t>
    <phoneticPr fontId="1"/>
  </si>
  <si>
    <t>225-0002</t>
  </si>
  <si>
    <t>横浜市青葉区美しが丘 3-41-1</t>
    <rPh sb="0" eb="3">
      <t>ヨコハマシ</t>
    </rPh>
    <rPh sb="3" eb="6">
      <t>アオバク</t>
    </rPh>
    <phoneticPr fontId="9"/>
  </si>
  <si>
    <t>045-901-6758</t>
  </si>
  <si>
    <t>045-904-1623</t>
  </si>
  <si>
    <t>横浜市立鴨志田中学校</t>
    <rPh sb="4" eb="7">
      <t>カモシダ</t>
    </rPh>
    <phoneticPr fontId="9"/>
  </si>
  <si>
    <t>よこはましりつかもしだちゅうがっこう</t>
    <phoneticPr fontId="1"/>
  </si>
  <si>
    <t>227-0033</t>
  </si>
  <si>
    <t>横浜市青葉区鴨志田町 536</t>
    <rPh sb="3" eb="5">
      <t>アオバ</t>
    </rPh>
    <rPh sb="5" eb="6">
      <t>ク</t>
    </rPh>
    <rPh sb="6" eb="9">
      <t>カモシダ</t>
    </rPh>
    <rPh sb="9" eb="10">
      <t>マチ</t>
    </rPh>
    <phoneticPr fontId="9"/>
  </si>
  <si>
    <t>045-961-3771</t>
  </si>
  <si>
    <t>045-961-1495</t>
  </si>
  <si>
    <t>横浜市立すすき野中学校</t>
  </si>
  <si>
    <t>よこはましりつすすきのちゅうがっこう</t>
    <phoneticPr fontId="1"/>
  </si>
  <si>
    <t>225-0021</t>
  </si>
  <si>
    <t>横浜市青葉区すすき野 3-4-3</t>
    <rPh sb="3" eb="6">
      <t>アオバク</t>
    </rPh>
    <phoneticPr fontId="9"/>
  </si>
  <si>
    <t>045-901-5896</t>
  </si>
  <si>
    <t>045-904-2439</t>
  </si>
  <si>
    <t>横浜市立奈良中学校</t>
    <rPh sb="4" eb="6">
      <t>ナラ</t>
    </rPh>
    <phoneticPr fontId="9"/>
  </si>
  <si>
    <t>よこはましりつならちゅうがっこう</t>
    <phoneticPr fontId="1"/>
  </si>
  <si>
    <t>227-0035</t>
  </si>
  <si>
    <t>横浜市青葉区すみよし台 36-3</t>
    <rPh sb="3" eb="6">
      <t>アオバク</t>
    </rPh>
    <rPh sb="10" eb="11">
      <t>ダイ</t>
    </rPh>
    <phoneticPr fontId="9"/>
  </si>
  <si>
    <t>045-962-2753</t>
  </si>
  <si>
    <t>045-961-6017</t>
  </si>
  <si>
    <t>横浜市立みたけ台中学校</t>
  </si>
  <si>
    <t>よこはましりつみたけだいちゅうがっこう</t>
    <phoneticPr fontId="1"/>
  </si>
  <si>
    <t>227-0047</t>
  </si>
  <si>
    <t>横浜市青葉区みたけ台 30</t>
    <rPh sb="3" eb="6">
      <t>アオバク</t>
    </rPh>
    <phoneticPr fontId="9"/>
  </si>
  <si>
    <t>045-971-6431</t>
  </si>
  <si>
    <t>045-972-9812</t>
  </si>
  <si>
    <t>横浜市立緑が丘中学校</t>
  </si>
  <si>
    <t>よこはましりつみどりがおかちゅうがっこう</t>
    <phoneticPr fontId="1"/>
  </si>
  <si>
    <t>227-0051</t>
  </si>
  <si>
    <t>横浜市青葉区千草台 50-1</t>
  </si>
  <si>
    <t>045-973-5375</t>
  </si>
  <si>
    <t>045-974-4293</t>
  </si>
  <si>
    <t>横浜市立もえぎ野中学校</t>
  </si>
  <si>
    <t>よこはましりつもえぎのちゅうがっこう</t>
    <phoneticPr fontId="1"/>
  </si>
  <si>
    <t>227-0044</t>
  </si>
  <si>
    <t>横浜市青葉区もえぎ野 4-1</t>
    <rPh sb="3" eb="6">
      <t>アオバク</t>
    </rPh>
    <phoneticPr fontId="9"/>
  </si>
  <si>
    <t>045-971-7855</t>
  </si>
  <si>
    <t>045-972-7427</t>
  </si>
  <si>
    <t>横浜市立山内中学校</t>
  </si>
  <si>
    <t>よこはましりやまうちちゅうがっこ</t>
    <phoneticPr fontId="1"/>
  </si>
  <si>
    <t>横浜市青葉区美しが丘 5-4</t>
    <rPh sb="3" eb="6">
      <t>アオバク</t>
    </rPh>
    <phoneticPr fontId="9"/>
  </si>
  <si>
    <t>045-901-0030</t>
  </si>
  <si>
    <t>045-904-1529</t>
  </si>
  <si>
    <t>横浜市立谷本中学校</t>
  </si>
  <si>
    <t>よこはましりつやもとちゅうがっこう</t>
    <phoneticPr fontId="1"/>
  </si>
  <si>
    <t>227-0052</t>
  </si>
  <si>
    <t>横浜市青葉区梅ケ丘 5</t>
    <rPh sb="3" eb="6">
      <t>アオバク</t>
    </rPh>
    <phoneticPr fontId="9"/>
  </si>
  <si>
    <t>045-973-7108</t>
  </si>
  <si>
    <t>045-973-9242</t>
  </si>
  <si>
    <t>横浜市立荏田南中学校</t>
  </si>
  <si>
    <t>よこはましりつえだみなみちゅうがっこう</t>
    <phoneticPr fontId="1"/>
  </si>
  <si>
    <t>224-0007</t>
  </si>
  <si>
    <t>横浜市都筑区荏田南 2-5-1</t>
    <rPh sb="3" eb="6">
      <t>ツヅキク</t>
    </rPh>
    <phoneticPr fontId="9"/>
  </si>
  <si>
    <t>045-942-0960</t>
  </si>
  <si>
    <t>045-942-8509</t>
  </si>
  <si>
    <t>横浜市立川和中学校</t>
  </si>
  <si>
    <t>よこはましりつかわわちゅうがっこう</t>
    <phoneticPr fontId="1"/>
  </si>
  <si>
    <t>224-0051</t>
  </si>
  <si>
    <t>横浜市都筑区富士見ケ丘 21-1</t>
    <rPh sb="3" eb="6">
      <t>ツヅキク</t>
    </rPh>
    <phoneticPr fontId="9"/>
  </si>
  <si>
    <t>045-941-1361</t>
  </si>
  <si>
    <t>045-942-9965</t>
  </si>
  <si>
    <t>横浜市立茅ケ崎中学校</t>
  </si>
  <si>
    <t>よこはましりつちがさきちゅうがっこう</t>
    <phoneticPr fontId="1"/>
  </si>
  <si>
    <t>224-0037</t>
  </si>
  <si>
    <t>横浜市都筑区茅ケ崎南 1-10-1</t>
    <rPh sb="3" eb="6">
      <t>ツヅキク</t>
    </rPh>
    <phoneticPr fontId="9"/>
  </si>
  <si>
    <t>045-941-0601</t>
  </si>
  <si>
    <t>045-942-9216</t>
  </si>
  <si>
    <t>横浜市立都田中学校</t>
  </si>
  <si>
    <t>よこはましりつつだちゅうがっこう</t>
    <phoneticPr fontId="1"/>
  </si>
  <si>
    <t>224-0053</t>
  </si>
  <si>
    <t>横浜市都筑区池辺町 2818</t>
    <rPh sb="3" eb="6">
      <t>ツヅキク</t>
    </rPh>
    <phoneticPr fontId="9"/>
  </si>
  <si>
    <t>045-941-2045</t>
  </si>
  <si>
    <t>045-942-9298</t>
  </si>
  <si>
    <t>横浜市立中川中学校</t>
  </si>
  <si>
    <t>よこはましりつなかがわちゅうがっこう</t>
    <phoneticPr fontId="1"/>
  </si>
  <si>
    <t>224-0027</t>
  </si>
  <si>
    <t>横浜市都筑区大棚町 240</t>
  </si>
  <si>
    <t>045-592-3701</t>
  </si>
  <si>
    <t>045-593-5942</t>
  </si>
  <si>
    <t>横浜市立中川西中学校</t>
  </si>
  <si>
    <t>よこはましりつなかがわにしちゅうがっこう</t>
    <phoneticPr fontId="1"/>
  </si>
  <si>
    <t>224-0001</t>
  </si>
  <si>
    <t>横浜市都筑区中川 2-1-1</t>
    <rPh sb="3" eb="6">
      <t>ツヅキク</t>
    </rPh>
    <phoneticPr fontId="9"/>
  </si>
  <si>
    <t>045-912-1270</t>
  </si>
  <si>
    <t>045-913-0126</t>
  </si>
  <si>
    <t>横浜市立早渕中学校</t>
    <rPh sb="0" eb="4">
      <t>ヨコハマシリツ</t>
    </rPh>
    <rPh sb="4" eb="6">
      <t>ハヤブチ</t>
    </rPh>
    <rPh sb="6" eb="9">
      <t>チュウガッコウ</t>
    </rPh>
    <phoneticPr fontId="9"/>
  </si>
  <si>
    <t>よこはましりつはやぶちちゅうがっこう</t>
    <phoneticPr fontId="1"/>
  </si>
  <si>
    <t>224-0025</t>
  </si>
  <si>
    <t>横浜市都筑区早渕 2-4-1</t>
    <rPh sb="0" eb="3">
      <t>ヨコハマシ</t>
    </rPh>
    <rPh sb="3" eb="6">
      <t>ツヅキク</t>
    </rPh>
    <rPh sb="6" eb="8">
      <t>ハヤブチ</t>
    </rPh>
    <phoneticPr fontId="9"/>
  </si>
  <si>
    <t>045-593-8841</t>
  </si>
  <si>
    <t>045-593-8824</t>
  </si>
  <si>
    <t>横浜市立東山田中学校</t>
    <rPh sb="4" eb="7">
      <t>ヒガシヤマダ</t>
    </rPh>
    <phoneticPr fontId="9"/>
  </si>
  <si>
    <t>よこはましりつひがしやまたちゅうがっこう</t>
    <phoneticPr fontId="1"/>
  </si>
  <si>
    <t>224-0023</t>
  </si>
  <si>
    <t>横浜市都筑区東山田 2-9-1</t>
    <rPh sb="3" eb="6">
      <t>ツヅキク</t>
    </rPh>
    <rPh sb="6" eb="9">
      <t>ヒガシヤマダ</t>
    </rPh>
    <phoneticPr fontId="9"/>
  </si>
  <si>
    <t>045-594-5107</t>
  </si>
  <si>
    <t>045-590-3780</t>
  </si>
  <si>
    <t>鶴見大学附属中学校</t>
    <rPh sb="0" eb="2">
      <t>ツルミ</t>
    </rPh>
    <rPh sb="2" eb="4">
      <t>ダイガク</t>
    </rPh>
    <rPh sb="4" eb="6">
      <t>フゾク</t>
    </rPh>
    <rPh sb="6" eb="9">
      <t>チュウガッコウ</t>
    </rPh>
    <phoneticPr fontId="83"/>
  </si>
  <si>
    <t>つるみだいがくふぞくちゅうがっこう</t>
    <phoneticPr fontId="1"/>
  </si>
  <si>
    <t>230-0063</t>
  </si>
  <si>
    <t>横浜市鶴見区鶴見 2-2-1</t>
    <rPh sb="0" eb="3">
      <t>ヨコハマシ</t>
    </rPh>
    <rPh sb="3" eb="6">
      <t>ツルミク</t>
    </rPh>
    <rPh sb="6" eb="8">
      <t>ツルミ</t>
    </rPh>
    <phoneticPr fontId="83"/>
  </si>
  <si>
    <t>045-581-6325</t>
  </si>
  <si>
    <t>045-581-6329</t>
  </si>
  <si>
    <t>捜真女学校中学部</t>
    <rPh sb="0" eb="1">
      <t>ソウ</t>
    </rPh>
    <rPh sb="1" eb="2">
      <t>シン</t>
    </rPh>
    <rPh sb="2" eb="5">
      <t>ジョガッコウ</t>
    </rPh>
    <rPh sb="5" eb="8">
      <t>チュウガクブ</t>
    </rPh>
    <phoneticPr fontId="9"/>
  </si>
  <si>
    <t>そうしんじょがっこうちゅうがくぶ</t>
    <phoneticPr fontId="1"/>
  </si>
  <si>
    <t>221-8720</t>
  </si>
  <si>
    <t>横浜市神奈川区中丸 8</t>
    <rPh sb="3" eb="7">
      <t>カナガワク</t>
    </rPh>
    <rPh sb="7" eb="9">
      <t>ナカマル</t>
    </rPh>
    <phoneticPr fontId="9"/>
  </si>
  <si>
    <t>045-491-3686</t>
  </si>
  <si>
    <t>045-491-6715</t>
  </si>
  <si>
    <t>神奈川学園中学校</t>
  </si>
  <si>
    <t>かながわがくえんちゅうがっこう</t>
    <phoneticPr fontId="1"/>
  </si>
  <si>
    <t>221-0844</t>
  </si>
  <si>
    <t>横浜市神奈川区沢渡 18</t>
    <rPh sb="3" eb="7">
      <t>カナガワク</t>
    </rPh>
    <rPh sb="7" eb="9">
      <t>サワタリ</t>
    </rPh>
    <phoneticPr fontId="9"/>
  </si>
  <si>
    <t>045-311-2961</t>
  </si>
  <si>
    <t>045-311-2474</t>
  </si>
  <si>
    <t>聖光学院中学校</t>
    <rPh sb="0" eb="2">
      <t>セイコウ</t>
    </rPh>
    <rPh sb="2" eb="4">
      <t>ガクイン</t>
    </rPh>
    <rPh sb="4" eb="7">
      <t>チュウガッコウ</t>
    </rPh>
    <phoneticPr fontId="83"/>
  </si>
  <si>
    <t>せいこうがくえんちゅうがっこう</t>
    <phoneticPr fontId="1"/>
  </si>
  <si>
    <t>231-0837</t>
  </si>
  <si>
    <t>横浜市中区滝之上 100</t>
    <rPh sb="3" eb="5">
      <t>ナカク</t>
    </rPh>
    <phoneticPr fontId="9"/>
  </si>
  <si>
    <t>045-621-2051</t>
  </si>
  <si>
    <t>045-621-2005</t>
  </si>
  <si>
    <t>横浜富士見丘学園中学校</t>
    <rPh sb="0" eb="2">
      <t>ヨコハマ</t>
    </rPh>
    <rPh sb="6" eb="8">
      <t>ガクエン</t>
    </rPh>
    <rPh sb="8" eb="11">
      <t>チュウガッコウ</t>
    </rPh>
    <phoneticPr fontId="9"/>
  </si>
  <si>
    <t>よこはまふじみがおかがくえんちゅうがっこう</t>
    <phoneticPr fontId="1"/>
  </si>
  <si>
    <t>241-0814</t>
  </si>
  <si>
    <t>横浜市旭区中沢 1-24-1</t>
    <rPh sb="3" eb="4">
      <t>アサヒ</t>
    </rPh>
    <rPh sb="5" eb="7">
      <t>ナカザワ</t>
    </rPh>
    <phoneticPr fontId="9"/>
  </si>
  <si>
    <t>045-367-4380</t>
  </si>
  <si>
    <t>045-367-4381</t>
  </si>
  <si>
    <t>中央大学附属横浜中学校</t>
  </si>
  <si>
    <t>ちゅうおうだいがくふぞくよこはまちゅうがっこう</t>
    <phoneticPr fontId="1"/>
  </si>
  <si>
    <t>224-8515</t>
  </si>
  <si>
    <t>横浜市都筑区牛久保東 1-14-1</t>
    <rPh sb="0" eb="3">
      <t>ヨコハマシ</t>
    </rPh>
    <rPh sb="3" eb="5">
      <t>ツヅキ</t>
    </rPh>
    <rPh sb="5" eb="6">
      <t>ク</t>
    </rPh>
    <rPh sb="6" eb="10">
      <t>ウシクボヒガシ</t>
    </rPh>
    <phoneticPr fontId="70"/>
  </si>
  <si>
    <t>045-592-0801</t>
  </si>
  <si>
    <t>045-591-5584</t>
  </si>
  <si>
    <t>桐蔭学園中等教育学校</t>
    <rPh sb="2" eb="4">
      <t>ガクエン</t>
    </rPh>
    <rPh sb="4" eb="6">
      <t>チュウトウ</t>
    </rPh>
    <rPh sb="6" eb="8">
      <t>キョウイク</t>
    </rPh>
    <rPh sb="8" eb="10">
      <t>ガッコウ</t>
    </rPh>
    <phoneticPr fontId="9"/>
  </si>
  <si>
    <t>とういんがくえんちゅうとうきょういくがっこう</t>
    <phoneticPr fontId="1"/>
  </si>
  <si>
    <t>225-8502</t>
  </si>
  <si>
    <t>横浜市青葉区鉄町 1614</t>
  </si>
  <si>
    <t>045-971-1411</t>
  </si>
  <si>
    <t>045-972-1501</t>
  </si>
  <si>
    <t>関東学院六浦中学校</t>
    <rPh sb="6" eb="7">
      <t>チュウ</t>
    </rPh>
    <rPh sb="7" eb="9">
      <t>ガッコウ</t>
    </rPh>
    <phoneticPr fontId="9"/>
  </si>
  <si>
    <t>かんとうがくいんむつうらちゅうがっこう</t>
    <phoneticPr fontId="1"/>
  </si>
  <si>
    <t>236-8504</t>
  </si>
  <si>
    <t>横浜市金沢区六浦東 1-50-1</t>
    <rPh sb="3" eb="6">
      <t>カナザワク</t>
    </rPh>
    <rPh sb="8" eb="9">
      <t>ヒガシ</t>
    </rPh>
    <phoneticPr fontId="9"/>
  </si>
  <si>
    <t>045-781-2525</t>
  </si>
  <si>
    <t>045-781-2527</t>
  </si>
  <si>
    <t>山手学院中学校</t>
    <rPh sb="4" eb="5">
      <t>チュウ</t>
    </rPh>
    <phoneticPr fontId="68"/>
  </si>
  <si>
    <t>やまてがくいんちゅうがっこう</t>
    <phoneticPr fontId="1"/>
  </si>
  <si>
    <t>247-0013</t>
  </si>
  <si>
    <t>横浜市栄区上郷町 460</t>
    <rPh sb="0" eb="3">
      <t>ヨコハマシ</t>
    </rPh>
    <rPh sb="3" eb="5">
      <t>サカエク</t>
    </rPh>
    <rPh sb="5" eb="8">
      <t>カミゴウチョウ</t>
    </rPh>
    <phoneticPr fontId="9"/>
  </si>
  <si>
    <t>045-891-2111</t>
  </si>
  <si>
    <t>045-890-4032</t>
  </si>
  <si>
    <t>神奈川大学附属中学校</t>
    <rPh sb="5" eb="7">
      <t>フゾク</t>
    </rPh>
    <rPh sb="7" eb="8">
      <t>チュウ</t>
    </rPh>
    <phoneticPr fontId="9"/>
  </si>
  <si>
    <t>かながわだいがくふぞくちゅうがっこう</t>
    <phoneticPr fontId="1"/>
  </si>
  <si>
    <t>226-0014</t>
  </si>
  <si>
    <t>横浜市緑区台村町 800</t>
    <rPh sb="0" eb="2">
      <t>ヨコハマ</t>
    </rPh>
    <rPh sb="2" eb="3">
      <t>シ</t>
    </rPh>
    <rPh sb="3" eb="4">
      <t>ミドリ</t>
    </rPh>
    <rPh sb="4" eb="5">
      <t>ク</t>
    </rPh>
    <rPh sb="5" eb="8">
      <t>ダイムラチョウ</t>
    </rPh>
    <phoneticPr fontId="34"/>
  </si>
  <si>
    <t>045-934-6211</t>
  </si>
  <si>
    <t>045-934-6509</t>
  </si>
  <si>
    <t>高等学校</t>
    <rPh sb="0" eb="2">
      <t>コウトウ</t>
    </rPh>
    <rPh sb="2" eb="4">
      <t>ガッコウ</t>
    </rPh>
    <phoneticPr fontId="1"/>
  </si>
  <si>
    <t>県立鶴見高等学校</t>
  </si>
  <si>
    <t>けんりつつるみこうとうがっこう</t>
    <phoneticPr fontId="1"/>
  </si>
  <si>
    <t>横浜市鶴見区下末吉 6-2-1</t>
  </si>
  <si>
    <t>045-581-4692</t>
  </si>
  <si>
    <t>045-584-8505</t>
  </si>
  <si>
    <t>横浜市立東高等学校</t>
  </si>
  <si>
    <t>よこはましりつひがしこうとうがっこう</t>
    <phoneticPr fontId="1"/>
  </si>
  <si>
    <t>230-0076</t>
  </si>
  <si>
    <t>横浜市鶴見区馬場 3-5-1</t>
    <rPh sb="3" eb="6">
      <t>ツルミク</t>
    </rPh>
    <phoneticPr fontId="9"/>
  </si>
  <si>
    <t>045-571-0851</t>
  </si>
  <si>
    <t>045-585-5780</t>
  </si>
  <si>
    <t>橘学苑中学校・高等学校</t>
    <rPh sb="0" eb="1">
      <t>タチバナ</t>
    </rPh>
    <rPh sb="1" eb="3">
      <t>ガクエン</t>
    </rPh>
    <rPh sb="3" eb="6">
      <t>チュウガッコウ</t>
    </rPh>
    <rPh sb="7" eb="9">
      <t>コウトウ</t>
    </rPh>
    <rPh sb="9" eb="11">
      <t>ガッコウ</t>
    </rPh>
    <phoneticPr fontId="9"/>
  </si>
  <si>
    <t>たちばながくえんちゅうがっこう・こうとうがっこう</t>
    <phoneticPr fontId="1"/>
  </si>
  <si>
    <t>230-0073</t>
  </si>
  <si>
    <t>横浜市鶴見区獅子ケ谷 1-10-35</t>
    <rPh sb="3" eb="6">
      <t>ツルミク</t>
    </rPh>
    <phoneticPr fontId="9"/>
  </si>
  <si>
    <t>045-581-0063</t>
  </si>
  <si>
    <t>045-584-8643</t>
  </si>
  <si>
    <t>鶴見大学附属高等学校</t>
    <rPh sb="2" eb="4">
      <t>ダイガク</t>
    </rPh>
    <rPh sb="4" eb="6">
      <t>フゾク</t>
    </rPh>
    <phoneticPr fontId="9"/>
  </si>
  <si>
    <t>つるみだいがくふぞくこうとうがっこう</t>
    <phoneticPr fontId="1"/>
  </si>
  <si>
    <t>横浜市鶴見区鶴見 2-2-1</t>
    <rPh sb="3" eb="6">
      <t>ツルミク</t>
    </rPh>
    <phoneticPr fontId="9"/>
  </si>
  <si>
    <t>白鵬女子高等学校</t>
  </si>
  <si>
    <t>はくほうじょしこうとうがっこう</t>
    <phoneticPr fontId="1"/>
  </si>
  <si>
    <t>横浜市鶴見区北寺尾 4-10-13</t>
    <rPh sb="3" eb="6">
      <t>ツルミク</t>
    </rPh>
    <phoneticPr fontId="9"/>
  </si>
  <si>
    <t>045-581-6721</t>
  </si>
  <si>
    <t>045-571-3372</t>
  </si>
  <si>
    <t>法政大学国際高等学校</t>
    <rPh sb="4" eb="6">
      <t>コクサイ</t>
    </rPh>
    <phoneticPr fontId="9"/>
  </si>
  <si>
    <t>ほうせいだいがくこくさいこうとうがっこう</t>
    <phoneticPr fontId="1"/>
  </si>
  <si>
    <t>横浜市鶴見区岸谷 1-13-1</t>
    <rPh sb="3" eb="6">
      <t>ツルミク</t>
    </rPh>
    <phoneticPr fontId="9"/>
  </si>
  <si>
    <t>045-571-4482</t>
  </si>
  <si>
    <t>045-581-9991</t>
  </si>
  <si>
    <t>県立横浜翠嵐高等学校</t>
  </si>
  <si>
    <t>けんりつよこはますいらんこうとうがっこう</t>
    <phoneticPr fontId="1"/>
  </si>
  <si>
    <t>221-0854</t>
  </si>
  <si>
    <t>横浜市神奈川区三ツ沢南町 1-1</t>
  </si>
  <si>
    <t>045-311-4621</t>
  </si>
  <si>
    <t>045-312-9142</t>
  </si>
  <si>
    <t>県立城郷高等学校</t>
  </si>
  <si>
    <t>けんりつしろさとこうとうがっこう</t>
    <phoneticPr fontId="1"/>
  </si>
  <si>
    <t>221-0862</t>
  </si>
  <si>
    <t>横浜市神奈川区三枚町 364-1</t>
    <rPh sb="3" eb="7">
      <t>カナガワク</t>
    </rPh>
    <phoneticPr fontId="9"/>
  </si>
  <si>
    <t>045-382-5254</t>
  </si>
  <si>
    <t>045-382-7691</t>
  </si>
  <si>
    <t>県立神奈川工業高等学校</t>
  </si>
  <si>
    <t>けんりつかながわこうぎょうこうとうがっこう</t>
    <phoneticPr fontId="1"/>
  </si>
  <si>
    <t>221-0812</t>
  </si>
  <si>
    <t>横浜市神奈川区平川町 19-1</t>
    <rPh sb="3" eb="7">
      <t>カナガワク</t>
    </rPh>
    <phoneticPr fontId="9"/>
  </si>
  <si>
    <t>045‐491‐9461</t>
  </si>
  <si>
    <t>045‐413‐4101</t>
  </si>
  <si>
    <t>県立神奈川総合高等学校</t>
  </si>
  <si>
    <t>けんりつかながわそうごうこうとうがっこう</t>
    <phoneticPr fontId="1"/>
  </si>
  <si>
    <t>横浜市神奈川区平川町 19-2</t>
    <rPh sb="3" eb="7">
      <t>カナガワク</t>
    </rPh>
    <phoneticPr fontId="9"/>
  </si>
  <si>
    <t>045-491-2000</t>
  </si>
  <si>
    <t>045-491-3190</t>
  </si>
  <si>
    <t>横浜創英中学・高等学校</t>
    <rPh sb="4" eb="6">
      <t>チュウガク</t>
    </rPh>
    <phoneticPr fontId="9"/>
  </si>
  <si>
    <t>よこはまそうえいちゅうがく・こうとうがっこう</t>
    <phoneticPr fontId="1"/>
  </si>
  <si>
    <t>横浜市神奈川区西大口 28</t>
    <rPh sb="3" eb="7">
      <t>カナガワク</t>
    </rPh>
    <phoneticPr fontId="9"/>
  </si>
  <si>
    <t>045-421-3121</t>
  </si>
  <si>
    <t>045-421-3125</t>
  </si>
  <si>
    <t>浅野高等学校</t>
  </si>
  <si>
    <t>あさのこうとうがっこう</t>
    <phoneticPr fontId="1"/>
  </si>
  <si>
    <t>221-0012</t>
  </si>
  <si>
    <t>横浜市神奈川区子安台 1-3-1</t>
    <rPh sb="3" eb="7">
      <t>カナガワク</t>
    </rPh>
    <phoneticPr fontId="9"/>
  </si>
  <si>
    <t>045-421-3281</t>
  </si>
  <si>
    <t>045-421-4080</t>
  </si>
  <si>
    <t>捜真女学校高等学部</t>
  </si>
  <si>
    <t>そうしんじょがっこうこうとうがくぶ</t>
    <phoneticPr fontId="1"/>
  </si>
  <si>
    <t>221-0803</t>
  </si>
  <si>
    <t>横浜市神奈川区中丸 8</t>
    <rPh sb="3" eb="7">
      <t>カナガワク</t>
    </rPh>
    <phoneticPr fontId="9"/>
  </si>
  <si>
    <t>神奈川学園高等学校</t>
  </si>
  <si>
    <t>かながわがくえんこうとうがっこう</t>
    <phoneticPr fontId="1"/>
  </si>
  <si>
    <t>横浜市神奈川区沢渡 18</t>
    <rPh sb="3" eb="7">
      <t>カナガワク</t>
    </rPh>
    <phoneticPr fontId="9"/>
  </si>
  <si>
    <t>神奈川朝鮮中高級学校</t>
  </si>
  <si>
    <t>かながわちょうせんちゅうこうきゅうがっこう</t>
    <phoneticPr fontId="1"/>
  </si>
  <si>
    <t>横浜市神奈川区沢渡 21</t>
    <rPh sb="3" eb="7">
      <t>カナガワク</t>
    </rPh>
    <phoneticPr fontId="9"/>
  </si>
  <si>
    <t>045-311-0689</t>
  </si>
  <si>
    <t>045-548-5297</t>
  </si>
  <si>
    <t>県立横浜平沼高等学校</t>
  </si>
  <si>
    <t>けんりつよこはまひらぬまこうとうがっこう</t>
    <phoneticPr fontId="1"/>
  </si>
  <si>
    <t>横浜市西区岡野町 1-5-8</t>
  </si>
  <si>
    <t>045-313-9200</t>
  </si>
  <si>
    <t>045-311-0519</t>
  </si>
  <si>
    <t>県立横浜緑ケ丘高等学校</t>
  </si>
  <si>
    <t>けんりつよこはまみどりがおかこうとうがっこう</t>
    <phoneticPr fontId="1"/>
  </si>
  <si>
    <t>231-0832</t>
  </si>
  <si>
    <t>横浜市中区本牧緑ケ丘 37</t>
  </si>
  <si>
    <t>045-621-8641</t>
  </si>
  <si>
    <t>045-624-0765</t>
  </si>
  <si>
    <t>県立横浜立野高等学校</t>
  </si>
  <si>
    <t>けんりつよこはまたてのこうとうがっこう</t>
    <phoneticPr fontId="1"/>
  </si>
  <si>
    <t>231-0825</t>
  </si>
  <si>
    <t>横浜市中区本牧間門 40-1</t>
    <rPh sb="3" eb="4">
      <t>ナカ</t>
    </rPh>
    <rPh sb="4" eb="5">
      <t>ク</t>
    </rPh>
    <rPh sb="5" eb="9">
      <t>ホンモクマカド</t>
    </rPh>
    <phoneticPr fontId="9"/>
  </si>
  <si>
    <t>045-621-0261</t>
  </si>
  <si>
    <t>045-624-3756</t>
  </si>
  <si>
    <t>横浜市立みなと総合高等学校</t>
    <rPh sb="0" eb="2">
      <t>ヨコハマ</t>
    </rPh>
    <rPh sb="2" eb="4">
      <t>シリツ</t>
    </rPh>
    <rPh sb="7" eb="9">
      <t>ソウゴウ</t>
    </rPh>
    <phoneticPr fontId="9"/>
  </si>
  <si>
    <t>よこはましりつみなとそうごうこうとうがっこう</t>
    <phoneticPr fontId="1"/>
  </si>
  <si>
    <t>横浜市中区山下町 231</t>
    <rPh sb="3" eb="5">
      <t>ナカク</t>
    </rPh>
    <phoneticPr fontId="9"/>
  </si>
  <si>
    <t>045-662-3710</t>
  </si>
  <si>
    <t>045-663-2495</t>
  </si>
  <si>
    <t>聖光学院中学・高等学校</t>
    <rPh sb="4" eb="6">
      <t>チュウガク</t>
    </rPh>
    <phoneticPr fontId="9"/>
  </si>
  <si>
    <t>せいこうがくいんちゅうがく・こうとうがっこう</t>
    <phoneticPr fontId="1"/>
  </si>
  <si>
    <t>231-8681</t>
  </si>
  <si>
    <t>横浜雙葉中学高等学校</t>
    <rPh sb="0" eb="2">
      <t>ヨコハマ</t>
    </rPh>
    <rPh sb="2" eb="4">
      <t>フタバ</t>
    </rPh>
    <rPh sb="4" eb="6">
      <t>チュウガク</t>
    </rPh>
    <rPh sb="6" eb="10">
      <t>コウトウガッコウ</t>
    </rPh>
    <phoneticPr fontId="34"/>
  </si>
  <si>
    <t>よこはまふたばちゅうがくこうとうがっこう</t>
    <phoneticPr fontId="1"/>
  </si>
  <si>
    <t>231-8653</t>
  </si>
  <si>
    <t>横浜市中区山手町 88</t>
    <rPh sb="3" eb="5">
      <t>ナカク</t>
    </rPh>
    <phoneticPr fontId="9"/>
  </si>
  <si>
    <t>045-641-1004</t>
  </si>
  <si>
    <t>045-663-1650</t>
  </si>
  <si>
    <t>横浜女学院中学校高等学校</t>
    <rPh sb="6" eb="8">
      <t>ガッコウ</t>
    </rPh>
    <phoneticPr fontId="9"/>
  </si>
  <si>
    <t>よこはまじょがくいんちゅうがっこうこうとうがっこう</t>
    <phoneticPr fontId="1"/>
  </si>
  <si>
    <t>231-0862</t>
  </si>
  <si>
    <t>横浜市中区山手町 203</t>
    <rPh sb="3" eb="5">
      <t>ナカク</t>
    </rPh>
    <phoneticPr fontId="9"/>
  </si>
  <si>
    <t>045-641-3284</t>
  </si>
  <si>
    <t>045-651-7688</t>
  </si>
  <si>
    <t>関東学院中学校高等学校</t>
    <rPh sb="4" eb="7">
      <t>チュウガッコウ</t>
    </rPh>
    <rPh sb="7" eb="11">
      <t>コウトウガッコウ</t>
    </rPh>
    <phoneticPr fontId="9"/>
  </si>
  <si>
    <t>かんとうがくいんちゅうがっこうこうとうがっこう</t>
    <phoneticPr fontId="1"/>
  </si>
  <si>
    <t>232-0002</t>
  </si>
  <si>
    <t>横浜市南区三春台 4</t>
    <rPh sb="0" eb="2">
      <t>ヨコハマ</t>
    </rPh>
    <rPh sb="2" eb="3">
      <t>シ</t>
    </rPh>
    <rPh sb="3" eb="4">
      <t>ミナミ</t>
    </rPh>
    <rPh sb="4" eb="5">
      <t>ク</t>
    </rPh>
    <rPh sb="5" eb="8">
      <t>ミハルダイ</t>
    </rPh>
    <phoneticPr fontId="83"/>
  </si>
  <si>
    <t>045-231-1001</t>
  </si>
  <si>
    <t>045-231-6628</t>
  </si>
  <si>
    <t>県立横浜清陵高等学校</t>
    <rPh sb="2" eb="4">
      <t>ヨコハマ</t>
    </rPh>
    <rPh sb="4" eb="5">
      <t>セイ</t>
    </rPh>
    <rPh sb="5" eb="6">
      <t>リョウ</t>
    </rPh>
    <rPh sb="6" eb="8">
      <t>コウトウ</t>
    </rPh>
    <phoneticPr fontId="9"/>
  </si>
  <si>
    <t>けんりつよこはませいりょうこうとうがっこう</t>
    <phoneticPr fontId="1"/>
  </si>
  <si>
    <t>232-0007</t>
  </si>
  <si>
    <t>横浜市南区清水ケ丘 41</t>
  </si>
  <si>
    <t>045-242-1926</t>
  </si>
  <si>
    <t>045-253-6393</t>
  </si>
  <si>
    <t>横浜市立横浜商業高等学校</t>
  </si>
  <si>
    <t>よこはましりつよこはましょうぎょうこうとうがっこう</t>
    <phoneticPr fontId="1"/>
  </si>
  <si>
    <t>232-0006</t>
  </si>
  <si>
    <t>横浜市南区南太田 2-30-1</t>
    <rPh sb="3" eb="5">
      <t>ミナミク</t>
    </rPh>
    <phoneticPr fontId="9"/>
  </si>
  <si>
    <t>045-713-2323</t>
  </si>
  <si>
    <t>045-713-3969</t>
  </si>
  <si>
    <t>県立横浜国際高等学校</t>
    <rPh sb="0" eb="2">
      <t>ケンリツ</t>
    </rPh>
    <rPh sb="2" eb="4">
      <t>ヨコハマ</t>
    </rPh>
    <rPh sb="4" eb="6">
      <t>コクサイ</t>
    </rPh>
    <rPh sb="6" eb="8">
      <t>コウトウ</t>
    </rPh>
    <rPh sb="8" eb="10">
      <t>ガッコウ</t>
    </rPh>
    <phoneticPr fontId="83"/>
  </si>
  <si>
    <t>けんりつよこはまこくさいこうとうがっこう</t>
    <phoneticPr fontId="1"/>
  </si>
  <si>
    <t>横浜市南区六ツ川 1-731</t>
    <rPh sb="0" eb="2">
      <t>ヨコハマ</t>
    </rPh>
    <rPh sb="2" eb="3">
      <t>シ</t>
    </rPh>
    <rPh sb="3" eb="4">
      <t>ミナミ</t>
    </rPh>
    <rPh sb="4" eb="5">
      <t>ク</t>
    </rPh>
    <rPh sb="5" eb="6">
      <t>ロク</t>
    </rPh>
    <rPh sb="7" eb="8">
      <t>ガワ</t>
    </rPh>
    <phoneticPr fontId="83"/>
  </si>
  <si>
    <t>045-721-1434</t>
  </si>
  <si>
    <t>045-742-9493</t>
  </si>
  <si>
    <t>県立光陵高等学校</t>
  </si>
  <si>
    <t>けんりつこうりょうこうとうがっこう</t>
    <phoneticPr fontId="1"/>
  </si>
  <si>
    <t>240-0026</t>
  </si>
  <si>
    <t>横浜市保土ケ谷区権太坂 1-7-1</t>
  </si>
  <si>
    <t>045-712-5577</t>
  </si>
  <si>
    <t>045-742-9717</t>
  </si>
  <si>
    <t>県立保土ケ谷高等学校</t>
  </si>
  <si>
    <t>けんりつほどがやこうとうがっこう</t>
    <phoneticPr fontId="1"/>
  </si>
  <si>
    <t>240-0045</t>
  </si>
  <si>
    <t>横浜市保土ケ谷区川島町 1557</t>
  </si>
  <si>
    <t>045-371-7781</t>
  </si>
  <si>
    <t>045-371-4560</t>
  </si>
  <si>
    <t>横浜市立桜丘高等学校</t>
  </si>
  <si>
    <t>よこはましりつさくらがおかこうとうがっこう</t>
    <phoneticPr fontId="1"/>
  </si>
  <si>
    <t>横浜市保土ケ谷区桜ケ丘 2-15-1</t>
  </si>
  <si>
    <t>045-331-5021</t>
  </si>
  <si>
    <t>045-332-6039</t>
  </si>
  <si>
    <t>横浜清風高等学校</t>
  </si>
  <si>
    <t>よこはませいふうこうとうがっこう</t>
    <phoneticPr fontId="1"/>
  </si>
  <si>
    <t>横浜市保土ケ谷区岩井町 447</t>
  </si>
  <si>
    <t>045-731-4361</t>
  </si>
  <si>
    <t>045-716-0202</t>
  </si>
  <si>
    <t>県立旭高等学校</t>
    <rPh sb="0" eb="2">
      <t>ケンリツ</t>
    </rPh>
    <rPh sb="2" eb="3">
      <t>アサヒ</t>
    </rPh>
    <phoneticPr fontId="9"/>
  </si>
  <si>
    <t>けんりつあさひこうとうがっこう</t>
    <phoneticPr fontId="1"/>
  </si>
  <si>
    <t>241-0806</t>
  </si>
  <si>
    <t>横浜市旭区下川井町 2247</t>
    <rPh sb="3" eb="5">
      <t>アサヒク</t>
    </rPh>
    <rPh sb="5" eb="8">
      <t>シモカワイ</t>
    </rPh>
    <rPh sb="8" eb="9">
      <t>チョウ</t>
    </rPh>
    <phoneticPr fontId="9"/>
  </si>
  <si>
    <t>045-953-3301</t>
  </si>
  <si>
    <t>045-951-3117</t>
  </si>
  <si>
    <t>県立希望ケ丘高等学校</t>
    <rPh sb="2" eb="6">
      <t>キボウガオカ</t>
    </rPh>
    <phoneticPr fontId="9"/>
  </si>
  <si>
    <t>けんりつきぼうがおかこうとうがっこう</t>
    <phoneticPr fontId="1"/>
  </si>
  <si>
    <t>横浜市旭区南希望が丘 79-1</t>
    <rPh sb="3" eb="5">
      <t>アサヒク</t>
    </rPh>
    <rPh sb="5" eb="8">
      <t>ミナミキボウ</t>
    </rPh>
    <rPh sb="9" eb="10">
      <t>オカ</t>
    </rPh>
    <phoneticPr fontId="9"/>
  </si>
  <si>
    <t>045-391-0061</t>
  </si>
  <si>
    <t>045-361-9789</t>
  </si>
  <si>
    <t>県立横浜旭陵高等学校</t>
  </si>
  <si>
    <t>けんりつよこはまきょくりょうこうとうがっこう</t>
    <phoneticPr fontId="1"/>
  </si>
  <si>
    <t>241-0001</t>
  </si>
  <si>
    <t>横浜市旭区上白根町 1161-7</t>
    <rPh sb="3" eb="5">
      <t>アサヒク</t>
    </rPh>
    <phoneticPr fontId="9"/>
  </si>
  <si>
    <t>045-953-1004</t>
  </si>
  <si>
    <t>045-951-3151</t>
  </si>
  <si>
    <t>241-0815</t>
  </si>
  <si>
    <t>横浜市旭区中尾 1-5-1</t>
    <rPh sb="3" eb="5">
      <t>アサヒク</t>
    </rPh>
    <phoneticPr fontId="9"/>
  </si>
  <si>
    <t>045-361-9777</t>
  </si>
  <si>
    <t>横浜商科大学高等学校</t>
  </si>
  <si>
    <t>よこはましょうかだいがくこうとうがっこう</t>
    <phoneticPr fontId="1"/>
  </si>
  <si>
    <t>241-0005</t>
  </si>
  <si>
    <t>横浜市旭区白根 7-1-1</t>
    <rPh sb="3" eb="5">
      <t>アサヒク</t>
    </rPh>
    <phoneticPr fontId="9"/>
  </si>
  <si>
    <t>045-951-2246</t>
  </si>
  <si>
    <t>045-955-3664</t>
  </si>
  <si>
    <t>横浜富士見丘学園中学校・高等学校</t>
    <rPh sb="0" eb="2">
      <t>ヨコハマ</t>
    </rPh>
    <rPh sb="6" eb="8">
      <t>ガクエン</t>
    </rPh>
    <rPh sb="8" eb="11">
      <t>チュウガッコウ</t>
    </rPh>
    <rPh sb="12" eb="14">
      <t>コウトウ</t>
    </rPh>
    <rPh sb="14" eb="16">
      <t>ガッコウ</t>
    </rPh>
    <phoneticPr fontId="9"/>
  </si>
  <si>
    <t>よこはまふじみがおかがくえんちゅうがっこう・こうとうがっこう</t>
    <phoneticPr fontId="1"/>
  </si>
  <si>
    <t>県立松陽高等学校</t>
  </si>
  <si>
    <t>けんりつしょうようこうとうがっこう</t>
    <phoneticPr fontId="1"/>
  </si>
  <si>
    <t>横浜市泉区和泉町 7713</t>
  </si>
  <si>
    <t>045-803-3036</t>
  </si>
  <si>
    <t>045-802-9935</t>
  </si>
  <si>
    <t>県立横浜緑園高等学校</t>
    <rPh sb="2" eb="4">
      <t>ヨコハマ</t>
    </rPh>
    <rPh sb="4" eb="6">
      <t>リョクエン</t>
    </rPh>
    <rPh sb="6" eb="8">
      <t>コウトウ</t>
    </rPh>
    <phoneticPr fontId="9"/>
  </si>
  <si>
    <t>けんりつよこはまりょくえんこうとうがっこう</t>
    <phoneticPr fontId="1"/>
  </si>
  <si>
    <t>横浜市泉区岡津町 2667</t>
    <rPh sb="3" eb="5">
      <t>イズミク</t>
    </rPh>
    <phoneticPr fontId="9"/>
  </si>
  <si>
    <t>045-812-3371</t>
  </si>
  <si>
    <t>045-813-1431</t>
  </si>
  <si>
    <t>県立横浜瀬谷高等学校</t>
    <rPh sb="2" eb="4">
      <t>ヨコハマ</t>
    </rPh>
    <phoneticPr fontId="9"/>
  </si>
  <si>
    <t>けんりつよこはませやこうとうがっこう</t>
    <phoneticPr fontId="1"/>
  </si>
  <si>
    <t>246-0011</t>
  </si>
  <si>
    <t>横浜市瀬谷区東野台 29-1</t>
  </si>
  <si>
    <t>045-301-6747</t>
  </si>
  <si>
    <t>045-304-2955</t>
  </si>
  <si>
    <t>横浜隼人高等学校</t>
  </si>
  <si>
    <t>よこはまはやとこうとうがっこう</t>
    <phoneticPr fontId="1"/>
  </si>
  <si>
    <t>246-0026</t>
  </si>
  <si>
    <t>横浜市瀬谷区阿久和南 1-3-1</t>
    <rPh sb="3" eb="6">
      <t>セヤク</t>
    </rPh>
    <phoneticPr fontId="9"/>
  </si>
  <si>
    <t>045-364-5104</t>
  </si>
  <si>
    <t>045-366-5424</t>
  </si>
  <si>
    <t>県立横浜南陵高等学校</t>
    <rPh sb="4" eb="5">
      <t>ナン</t>
    </rPh>
    <rPh sb="5" eb="6">
      <t>リョウ</t>
    </rPh>
    <phoneticPr fontId="9"/>
  </si>
  <si>
    <t>けんりつよこはまなんりょうこうとうがっこう</t>
    <phoneticPr fontId="1"/>
  </si>
  <si>
    <t>234-0053</t>
  </si>
  <si>
    <t>横浜市港南区日野中央 2-26-1</t>
  </si>
  <si>
    <t>045-842-3764</t>
  </si>
  <si>
    <t>045-846-6856</t>
  </si>
  <si>
    <t>県立横浜明朋高等学校</t>
    <rPh sb="0" eb="2">
      <t>ケンリツ</t>
    </rPh>
    <rPh sb="2" eb="4">
      <t>ヨコハマ</t>
    </rPh>
    <rPh sb="4" eb="5">
      <t>メイ</t>
    </rPh>
    <rPh sb="5" eb="6">
      <t>トモ</t>
    </rPh>
    <rPh sb="6" eb="8">
      <t>コウトウ</t>
    </rPh>
    <rPh sb="8" eb="10">
      <t>ガッコウ</t>
    </rPh>
    <phoneticPr fontId="9"/>
  </si>
  <si>
    <t>けんりつよこはまめいほうこうとうがっこう</t>
    <phoneticPr fontId="1"/>
  </si>
  <si>
    <t>横浜市港南区港南台 9-18-1</t>
    <rPh sb="0" eb="3">
      <t>ヨコハマシ</t>
    </rPh>
    <rPh sb="3" eb="6">
      <t>コウナンク</t>
    </rPh>
    <rPh sb="6" eb="9">
      <t>コウナンダイ</t>
    </rPh>
    <phoneticPr fontId="9"/>
  </si>
  <si>
    <t>045-836-1680</t>
  </si>
  <si>
    <t>045-835-1248</t>
  </si>
  <si>
    <t>横浜市立南高等学校</t>
    <rPh sb="2" eb="4">
      <t>シリツ</t>
    </rPh>
    <rPh sb="4" eb="5">
      <t>ミナミ</t>
    </rPh>
    <phoneticPr fontId="9"/>
  </si>
  <si>
    <t>よこはましりつみなみこうとうがっこう</t>
    <phoneticPr fontId="1"/>
  </si>
  <si>
    <t>県立横浜氷取沢高等学校</t>
    <rPh sb="2" eb="4">
      <t>ヨコハマ</t>
    </rPh>
    <phoneticPr fontId="9"/>
  </si>
  <si>
    <t>けんりつよこはまひとりざわこうとうがっこう</t>
    <phoneticPr fontId="1"/>
  </si>
  <si>
    <t>235-0043</t>
  </si>
  <si>
    <t>横浜市磯子区氷取沢町 938-2</t>
    <rPh sb="3" eb="6">
      <t>イソゴク</t>
    </rPh>
    <rPh sb="9" eb="10">
      <t>マチ</t>
    </rPh>
    <phoneticPr fontId="9"/>
  </si>
  <si>
    <t>045-772-0606</t>
  </si>
  <si>
    <t>045-776-2468</t>
  </si>
  <si>
    <t>横浜学園中・高等学校</t>
    <rPh sb="0" eb="2">
      <t>ヨコハマ</t>
    </rPh>
    <rPh sb="2" eb="4">
      <t>ガクエン</t>
    </rPh>
    <rPh sb="4" eb="5">
      <t>チュウ</t>
    </rPh>
    <phoneticPr fontId="9"/>
  </si>
  <si>
    <t>よこはまがくえんちゅう・こうとうがっこう</t>
    <phoneticPr fontId="1"/>
  </si>
  <si>
    <t>横浜市磯子区岡村 2-4-1</t>
    <rPh sb="3" eb="6">
      <t>イソゴク</t>
    </rPh>
    <rPh sb="6" eb="8">
      <t>オカムラ</t>
    </rPh>
    <phoneticPr fontId="9"/>
  </si>
  <si>
    <t>045-751-6941</t>
  </si>
  <si>
    <t>045-761-7956</t>
  </si>
  <si>
    <t>県立金沢総合高等学校</t>
    <rPh sb="2" eb="4">
      <t>カナザワ</t>
    </rPh>
    <rPh sb="4" eb="6">
      <t>ソウゴウ</t>
    </rPh>
    <phoneticPr fontId="9"/>
  </si>
  <si>
    <t>けんりつかなざわそうごうこうとうがっこう</t>
    <phoneticPr fontId="1"/>
  </si>
  <si>
    <t>236-0051</t>
  </si>
  <si>
    <t>横浜市金沢区富岡東 6-34-1</t>
    <rPh sb="3" eb="6">
      <t>カナザワク</t>
    </rPh>
    <phoneticPr fontId="9"/>
  </si>
  <si>
    <t>045-773-6771</t>
  </si>
  <si>
    <t>045-776-2406</t>
  </si>
  <si>
    <t>横浜市立金沢高等学校</t>
  </si>
  <si>
    <t>よこはましりつかなざわこうとうがっこう</t>
    <phoneticPr fontId="1"/>
  </si>
  <si>
    <t>236-0027</t>
  </si>
  <si>
    <t>横浜市金沢区瀬戸 22-1</t>
    <rPh sb="3" eb="6">
      <t>カナザワク</t>
    </rPh>
    <phoneticPr fontId="9"/>
  </si>
  <si>
    <t>045-781-5761</t>
  </si>
  <si>
    <t>045-788-5150</t>
  </si>
  <si>
    <t>横浜高等学校</t>
    <rPh sb="2" eb="4">
      <t>コウトウ</t>
    </rPh>
    <phoneticPr fontId="9"/>
  </si>
  <si>
    <t>よこはまこうとうがっこう</t>
    <phoneticPr fontId="1"/>
  </si>
  <si>
    <t>236-0053</t>
  </si>
  <si>
    <t>横浜市金沢区能見台通 46-1</t>
    <rPh sb="3" eb="6">
      <t>カナザワク</t>
    </rPh>
    <phoneticPr fontId="9"/>
  </si>
  <si>
    <t>045-781-3396</t>
  </si>
  <si>
    <t>045-785-1541</t>
  </si>
  <si>
    <t>横浜創学館高等学校</t>
    <rPh sb="2" eb="3">
      <t>ソウ</t>
    </rPh>
    <rPh sb="3" eb="4">
      <t>ガク</t>
    </rPh>
    <rPh sb="4" eb="5">
      <t>カン</t>
    </rPh>
    <rPh sb="5" eb="7">
      <t>コウトウ</t>
    </rPh>
    <rPh sb="7" eb="9">
      <t>ガッコウ</t>
    </rPh>
    <phoneticPr fontId="9"/>
  </si>
  <si>
    <t>よこはまそうがっかんこうとうがっこう</t>
    <phoneticPr fontId="1"/>
  </si>
  <si>
    <t>236-0037</t>
  </si>
  <si>
    <t>横浜市金沢区六浦東 1-43-1</t>
    <rPh sb="3" eb="5">
      <t>カナザワ</t>
    </rPh>
    <rPh sb="5" eb="6">
      <t>ク</t>
    </rPh>
    <rPh sb="6" eb="8">
      <t>ムツウラ</t>
    </rPh>
    <rPh sb="8" eb="9">
      <t>ヒガシ</t>
    </rPh>
    <phoneticPr fontId="9"/>
  </si>
  <si>
    <t>045-781-0631</t>
  </si>
  <si>
    <t>045-781-3239</t>
  </si>
  <si>
    <t>関東学院六浦高等学校</t>
    <rPh sb="6" eb="8">
      <t>コウトウ</t>
    </rPh>
    <phoneticPr fontId="9"/>
  </si>
  <si>
    <t>かんとうがくいんむつうらこうとうがっこう</t>
    <phoneticPr fontId="1"/>
  </si>
  <si>
    <t>県立舞岡高等学校</t>
    <rPh sb="0" eb="2">
      <t>ケンリツ</t>
    </rPh>
    <rPh sb="2" eb="4">
      <t>マイオカ</t>
    </rPh>
    <phoneticPr fontId="9"/>
  </si>
  <si>
    <t>けんりつまいおかこうとうがっこう</t>
    <phoneticPr fontId="1"/>
  </si>
  <si>
    <t>244-0814</t>
  </si>
  <si>
    <t>横浜市戸塚区南舞岡 3-36-1</t>
    <rPh sb="3" eb="5">
      <t>トツカ</t>
    </rPh>
    <rPh sb="6" eb="9">
      <t>ミナミマイオカ</t>
    </rPh>
    <phoneticPr fontId="9"/>
  </si>
  <si>
    <t>045-823-8761</t>
  </si>
  <si>
    <t>045-825-3573</t>
  </si>
  <si>
    <t>県立上矢部高等学校</t>
    <rPh sb="0" eb="2">
      <t>ケンリツ</t>
    </rPh>
    <rPh sb="2" eb="5">
      <t>カミヤベ</t>
    </rPh>
    <phoneticPr fontId="9"/>
  </si>
  <si>
    <t>けんりつかみやべこうとうがっこう</t>
    <phoneticPr fontId="1"/>
  </si>
  <si>
    <t>245-0053</t>
  </si>
  <si>
    <t>横浜市戸塚区上矢部町 3230</t>
    <rPh sb="3" eb="5">
      <t>トツカ</t>
    </rPh>
    <rPh sb="6" eb="9">
      <t>カミヤベ</t>
    </rPh>
    <rPh sb="9" eb="10">
      <t>マチ</t>
    </rPh>
    <phoneticPr fontId="9"/>
  </si>
  <si>
    <t>045-861-3500</t>
  </si>
  <si>
    <t>045-862-6347</t>
  </si>
  <si>
    <t>県立横浜桜陽高等学校</t>
    <rPh sb="2" eb="4">
      <t>ヨコハマ</t>
    </rPh>
    <rPh sb="4" eb="5">
      <t>オウ</t>
    </rPh>
    <rPh sb="5" eb="6">
      <t>ヨウ</t>
    </rPh>
    <phoneticPr fontId="9"/>
  </si>
  <si>
    <t>けんりつよこはまおうようこうとうがっこう</t>
    <phoneticPr fontId="1"/>
  </si>
  <si>
    <t>横浜市戸塚区汲沢町 973</t>
    <rPh sb="3" eb="6">
      <t>トツカク</t>
    </rPh>
    <rPh sb="8" eb="9">
      <t>マチ</t>
    </rPh>
    <phoneticPr fontId="9"/>
  </si>
  <si>
    <t>045-862-9461</t>
  </si>
  <si>
    <t>045-862-6364</t>
  </si>
  <si>
    <t>横浜市立戸塚高等学校</t>
  </si>
  <si>
    <t>よこはましりつとつかこうとうがっこう</t>
    <phoneticPr fontId="1"/>
  </si>
  <si>
    <t>245-8588</t>
  </si>
  <si>
    <t>横浜市戸塚区汲沢 2-27-1</t>
    <rPh sb="3" eb="6">
      <t>トツカク</t>
    </rPh>
    <phoneticPr fontId="9"/>
  </si>
  <si>
    <t>045-871-0301</t>
  </si>
  <si>
    <t>045-871-0086</t>
  </si>
  <si>
    <t>公文国際学園中・高等部</t>
    <rPh sb="6" eb="7">
      <t>チュウ</t>
    </rPh>
    <phoneticPr fontId="9"/>
  </si>
  <si>
    <t>くもんこくさいがくえんちゅう・こうとうがっこう</t>
    <phoneticPr fontId="1"/>
  </si>
  <si>
    <t>244-0004</t>
  </si>
  <si>
    <t>横浜市戸塚区小雀町 777</t>
    <rPh sb="3" eb="6">
      <t>トツカク</t>
    </rPh>
    <phoneticPr fontId="9"/>
  </si>
  <si>
    <t>045-853-8200</t>
  </si>
  <si>
    <t>045-853-8220</t>
  </si>
  <si>
    <t>県立金井高等学校</t>
  </si>
  <si>
    <t>けんりつかないこうとうがっこう</t>
    <phoneticPr fontId="1"/>
  </si>
  <si>
    <t>244-0845</t>
  </si>
  <si>
    <t>横浜市栄区金井町 100</t>
    <rPh sb="3" eb="4">
      <t>サカエ</t>
    </rPh>
    <rPh sb="4" eb="5">
      <t>ク</t>
    </rPh>
    <rPh sb="5" eb="8">
      <t>カナイマチ</t>
    </rPh>
    <phoneticPr fontId="9"/>
  </si>
  <si>
    <t>045-852-4721</t>
  </si>
  <si>
    <t>045-852-7748</t>
  </si>
  <si>
    <t>県立柏陽高等学校</t>
  </si>
  <si>
    <t>けんりつはくようこうとうがっこう</t>
    <phoneticPr fontId="1"/>
  </si>
  <si>
    <t>247-0004</t>
  </si>
  <si>
    <t>横浜市栄区柏陽 1-1</t>
  </si>
  <si>
    <t>045-892-2105</t>
  </si>
  <si>
    <t>045-895-0856</t>
  </si>
  <si>
    <t>県立横浜栄高等学校</t>
    <rPh sb="2" eb="4">
      <t>ヨコハマ</t>
    </rPh>
    <rPh sb="4" eb="5">
      <t>サカエ</t>
    </rPh>
    <phoneticPr fontId="9"/>
  </si>
  <si>
    <t>けんりつよこはまさかえこうとうがっこう</t>
    <phoneticPr fontId="1"/>
  </si>
  <si>
    <t>横浜市栄区上郷町 555</t>
    <rPh sb="3" eb="5">
      <t>サカエク</t>
    </rPh>
    <phoneticPr fontId="9"/>
  </si>
  <si>
    <t>045-891-4274</t>
  </si>
  <si>
    <t>045-895-0587</t>
  </si>
  <si>
    <t>山手学院高等学校</t>
  </si>
  <si>
    <t>やまてがくいんこうとうがっこう</t>
    <phoneticPr fontId="1"/>
  </si>
  <si>
    <t>横浜市栄区上郷町 460</t>
    <rPh sb="3" eb="5">
      <t>サカエク</t>
    </rPh>
    <phoneticPr fontId="9"/>
  </si>
  <si>
    <t>清心女子高等学校</t>
    <rPh sb="0" eb="2">
      <t>セイシン</t>
    </rPh>
    <rPh sb="2" eb="4">
      <t>ジョシ</t>
    </rPh>
    <rPh sb="4" eb="6">
      <t>コウトウ</t>
    </rPh>
    <rPh sb="6" eb="8">
      <t>ガッコウ</t>
    </rPh>
    <phoneticPr fontId="9"/>
  </si>
  <si>
    <t>せいしんじょしこうとうがっこう</t>
    <phoneticPr fontId="1"/>
  </si>
  <si>
    <t>222-0024</t>
  </si>
  <si>
    <t>横浜市港北区篠原台町 36-37</t>
    <rPh sb="5" eb="6">
      <t>ク</t>
    </rPh>
    <rPh sb="6" eb="8">
      <t>シノハラ</t>
    </rPh>
    <rPh sb="8" eb="9">
      <t>ダイ</t>
    </rPh>
    <rPh sb="9" eb="10">
      <t>マチ</t>
    </rPh>
    <phoneticPr fontId="9"/>
  </si>
  <si>
    <t>045-421-8864</t>
  </si>
  <si>
    <t>045-423-8182</t>
  </si>
  <si>
    <t>県立港北高等学校</t>
  </si>
  <si>
    <t>けんりつこうほくこうとうがっこう</t>
    <phoneticPr fontId="1"/>
  </si>
  <si>
    <t>横浜市港北区大倉山 7-35-1</t>
    <rPh sb="6" eb="9">
      <t>オオクラヤマ</t>
    </rPh>
    <phoneticPr fontId="9"/>
  </si>
  <si>
    <t>045-541-6251</t>
  </si>
  <si>
    <t>045-545-7871</t>
  </si>
  <si>
    <t>県立新羽高等学校</t>
  </si>
  <si>
    <t>けんりつにっぱこうとうがっこう</t>
    <phoneticPr fontId="1"/>
  </si>
  <si>
    <t>223-0057</t>
  </si>
  <si>
    <t>横浜市港北区新羽町 1348</t>
    <rPh sb="3" eb="6">
      <t>コウホクク</t>
    </rPh>
    <phoneticPr fontId="9"/>
  </si>
  <si>
    <t>045-543-8631</t>
  </si>
  <si>
    <t>045-545-7794</t>
  </si>
  <si>
    <t>県立岸根高等学校</t>
  </si>
  <si>
    <t>けんりつきしねこうとうがっこう</t>
    <phoneticPr fontId="1"/>
  </si>
  <si>
    <t>222-0034</t>
  </si>
  <si>
    <t>横浜市港北区岸根町 370</t>
    <rPh sb="3" eb="6">
      <t>コウホクク</t>
    </rPh>
    <phoneticPr fontId="9"/>
  </si>
  <si>
    <t>045-401-7872</t>
  </si>
  <si>
    <t>045-402-8406</t>
  </si>
  <si>
    <t>英理女子学院高等学校</t>
    <rPh sb="0" eb="1">
      <t>エイ</t>
    </rPh>
    <rPh sb="1" eb="2">
      <t>リ</t>
    </rPh>
    <rPh sb="2" eb="4">
      <t>ジョシ</t>
    </rPh>
    <rPh sb="4" eb="6">
      <t>ガクイン</t>
    </rPh>
    <rPh sb="6" eb="8">
      <t>コウトウ</t>
    </rPh>
    <rPh sb="8" eb="10">
      <t>ガッコウ</t>
    </rPh>
    <phoneticPr fontId="9"/>
  </si>
  <si>
    <t>えいりじょしがくいんこうとうがっこう</t>
    <phoneticPr fontId="1"/>
  </si>
  <si>
    <t>222-0011</t>
  </si>
  <si>
    <t>横浜市港北区菊名 7-6-43</t>
    <rPh sb="3" eb="6">
      <t>コウホクク</t>
    </rPh>
    <phoneticPr fontId="9"/>
  </si>
  <si>
    <t>045-431-8188</t>
  </si>
  <si>
    <t>045-431-8263</t>
  </si>
  <si>
    <t>日本大学高等学校・中学校</t>
    <rPh sb="9" eb="12">
      <t>チュウガッコウ</t>
    </rPh>
    <phoneticPr fontId="9"/>
  </si>
  <si>
    <t>にほんだいがくこうとうがっこう・ちゅうがっこう</t>
    <phoneticPr fontId="1"/>
  </si>
  <si>
    <t>223-8566</t>
  </si>
  <si>
    <t>横浜市港北区箕輪町 2-9-1</t>
    <rPh sb="3" eb="6">
      <t>コウホクク</t>
    </rPh>
    <phoneticPr fontId="9"/>
  </si>
  <si>
    <t>045-560-2600</t>
  </si>
  <si>
    <t>045-560-2610</t>
  </si>
  <si>
    <t>慶應義塾高等学校</t>
  </si>
  <si>
    <t>けいおうぎじゅくこうとうがっこう</t>
    <phoneticPr fontId="1"/>
  </si>
  <si>
    <t>223-8524</t>
  </si>
  <si>
    <t>横浜市港北区日吉 4-1-2</t>
    <rPh sb="3" eb="6">
      <t>コウホクク</t>
    </rPh>
    <phoneticPr fontId="9"/>
  </si>
  <si>
    <t>045-566-1381</t>
  </si>
  <si>
    <t>045-566-1378</t>
  </si>
  <si>
    <t>県立白山高等学校</t>
  </si>
  <si>
    <t>けんりつはくさんこうとうがっこう</t>
    <phoneticPr fontId="1"/>
  </si>
  <si>
    <t>226-0006</t>
  </si>
  <si>
    <t>横浜市緑区白山 4-71-1</t>
  </si>
  <si>
    <t>045-933-2231</t>
  </si>
  <si>
    <t>045-935-0573</t>
  </si>
  <si>
    <t>県立霧が丘高等学校</t>
  </si>
  <si>
    <t>けんりつきりがおかこうとうがっこう</t>
    <phoneticPr fontId="1"/>
  </si>
  <si>
    <t>横浜市緑区霧が丘 6-16-1</t>
    <rPh sb="3" eb="5">
      <t>ミドリク</t>
    </rPh>
    <phoneticPr fontId="9"/>
  </si>
  <si>
    <t>045-921-6911</t>
  </si>
  <si>
    <t>045-923-0753</t>
  </si>
  <si>
    <t>横浜翠陵中学・高等学校</t>
    <rPh sb="4" eb="6">
      <t>チュウガク</t>
    </rPh>
    <phoneticPr fontId="9"/>
  </si>
  <si>
    <t>よこはますいりょうちゅうがく・こうとうがっこう</t>
    <phoneticPr fontId="1"/>
  </si>
  <si>
    <t>226-0015</t>
  </si>
  <si>
    <t>横浜市緑区三保町 1</t>
    <rPh sb="3" eb="5">
      <t>ミドリク</t>
    </rPh>
    <phoneticPr fontId="9"/>
  </si>
  <si>
    <t>045-921-0301</t>
  </si>
  <si>
    <t>045-921-1843</t>
  </si>
  <si>
    <t>神奈川大学附属中・高等学校</t>
    <rPh sb="5" eb="7">
      <t>フゾク</t>
    </rPh>
    <rPh sb="7" eb="8">
      <t>チュウ</t>
    </rPh>
    <rPh sb="9" eb="13">
      <t>コウトウガッコウ</t>
    </rPh>
    <phoneticPr fontId="9"/>
  </si>
  <si>
    <t>かながわだいがくふぞくちゅう・こうとうがっこう</t>
    <phoneticPr fontId="1"/>
  </si>
  <si>
    <t>森村学園中・高等部</t>
    <rPh sb="0" eb="2">
      <t>モリムラ</t>
    </rPh>
    <rPh sb="2" eb="4">
      <t>ガクエン</t>
    </rPh>
    <rPh sb="4" eb="5">
      <t>チュウ</t>
    </rPh>
    <rPh sb="6" eb="9">
      <t>コウトウブ</t>
    </rPh>
    <phoneticPr fontId="9"/>
  </si>
  <si>
    <t>もりむらがくえんちゅう・こうとうがっこう</t>
    <phoneticPr fontId="1"/>
  </si>
  <si>
    <t>226-0026</t>
  </si>
  <si>
    <t>横浜市緑区長津田町 2695</t>
    <rPh sb="0" eb="3">
      <t>ヨコハマシ</t>
    </rPh>
    <rPh sb="3" eb="5">
      <t>ミドリク</t>
    </rPh>
    <rPh sb="5" eb="9">
      <t>ナガツタチョウ</t>
    </rPh>
    <phoneticPr fontId="68"/>
  </si>
  <si>
    <t>045-984-2505</t>
  </si>
  <si>
    <t>045-984-2565</t>
  </si>
  <si>
    <t>県立市ケ尾高等学校</t>
  </si>
  <si>
    <t>けんりついちがおこうとうがっこう</t>
    <phoneticPr fontId="1"/>
  </si>
  <si>
    <t>横浜市青葉区市ケ尾町 1854</t>
  </si>
  <si>
    <t>045-971-2041</t>
  </si>
  <si>
    <t>045-972-6522</t>
  </si>
  <si>
    <t>県立元石川高等学校</t>
  </si>
  <si>
    <t>けんりつもといしかわこうとうがっこう</t>
    <phoneticPr fontId="1"/>
  </si>
  <si>
    <t>225-0004</t>
  </si>
  <si>
    <t>横浜市青葉区元石川町 4116</t>
    <rPh sb="3" eb="6">
      <t>アオバク</t>
    </rPh>
    <phoneticPr fontId="9"/>
  </si>
  <si>
    <t>045-902-2692</t>
  </si>
  <si>
    <t>045-902-8948</t>
  </si>
  <si>
    <t>桐蔭学園高等学校</t>
  </si>
  <si>
    <t>とういんがくえんこうとうがっこう</t>
    <phoneticPr fontId="1"/>
  </si>
  <si>
    <t>横浜市青葉区鉄町 1614</t>
    <rPh sb="3" eb="6">
      <t>アオバク</t>
    </rPh>
    <phoneticPr fontId="9"/>
  </si>
  <si>
    <t>045-972-7855</t>
  </si>
  <si>
    <t>桐蔭学園中等教育学校</t>
    <rPh sb="4" eb="6">
      <t>チュウトウ</t>
    </rPh>
    <rPh sb="6" eb="8">
      <t>キョウイク</t>
    </rPh>
    <rPh sb="8" eb="10">
      <t>ガッコウ</t>
    </rPh>
    <phoneticPr fontId="9"/>
  </si>
  <si>
    <t>県立新栄高等学校</t>
  </si>
  <si>
    <t>けんりつしんえいこうとうがっこう</t>
    <phoneticPr fontId="1"/>
  </si>
  <si>
    <t>224-0035</t>
  </si>
  <si>
    <t>横浜市都筑区新栄町 1-1</t>
  </si>
  <si>
    <t>045-593-8674</t>
  </si>
  <si>
    <t>045-591-5292</t>
  </si>
  <si>
    <t>中央大学附属
横浜中学校・高等学校</t>
    <rPh sb="0" eb="2">
      <t>チュウオウ</t>
    </rPh>
    <rPh sb="2" eb="4">
      <t>ダイガク</t>
    </rPh>
    <rPh sb="4" eb="6">
      <t>フゾク</t>
    </rPh>
    <rPh sb="7" eb="9">
      <t>ヨコハマ</t>
    </rPh>
    <rPh sb="9" eb="12">
      <t>チュウガッコウ</t>
    </rPh>
    <rPh sb="13" eb="15">
      <t>コウトウ</t>
    </rPh>
    <rPh sb="15" eb="17">
      <t>ガッコウ</t>
    </rPh>
    <phoneticPr fontId="70"/>
  </si>
  <si>
    <t>ちゅうおうだいがくふぞくよこはまちゅうがっこう・こうとうがっこう</t>
    <phoneticPr fontId="1"/>
  </si>
  <si>
    <t>県立川和高等学校</t>
  </si>
  <si>
    <t>けんりつかわわこうとうがっこう</t>
    <phoneticPr fontId="1"/>
  </si>
  <si>
    <t>224-0057</t>
  </si>
  <si>
    <t>横浜市都筑区川和町 2226-1</t>
    <rPh sb="3" eb="6">
      <t>ツヅキク</t>
    </rPh>
    <phoneticPr fontId="9"/>
  </si>
  <si>
    <t>045-941-6919</t>
  </si>
  <si>
    <t>045-942-0826</t>
  </si>
  <si>
    <t>県立荏田高等学校</t>
  </si>
  <si>
    <t>けんりつえだこうとうがっこう</t>
    <phoneticPr fontId="1"/>
  </si>
  <si>
    <t>横浜市都筑区荏田南 3-9-1</t>
    <rPh sb="3" eb="6">
      <t>ツヅキク</t>
    </rPh>
    <phoneticPr fontId="9"/>
  </si>
  <si>
    <t>045-941-3111</t>
  </si>
  <si>
    <t>045-942-0814</t>
  </si>
  <si>
    <t>サレジオ学院中学校高等学校</t>
    <rPh sb="6" eb="9">
      <t>チュウガッコウ</t>
    </rPh>
    <phoneticPr fontId="84"/>
  </si>
  <si>
    <t>されじおがくいんちゅうがっこうこうとうがっこう</t>
    <phoneticPr fontId="1"/>
  </si>
  <si>
    <t>224-0029</t>
  </si>
  <si>
    <t>横浜市都筑区南山田 3-43-1</t>
    <rPh sb="0" eb="3">
      <t>ヨコハマシ</t>
    </rPh>
    <rPh sb="3" eb="6">
      <t>ツヅキク</t>
    </rPh>
    <rPh sb="6" eb="9">
      <t>ミナミヤマタ</t>
    </rPh>
    <phoneticPr fontId="9"/>
  </si>
  <si>
    <t>045-591-8222</t>
  </si>
  <si>
    <t>045-591-1334</t>
  </si>
  <si>
    <t>川崎</t>
    <rPh sb="0" eb="2">
      <t>カワサキ</t>
    </rPh>
    <phoneticPr fontId="1"/>
  </si>
  <si>
    <t>川崎市立大師中学校</t>
    <rPh sb="0" eb="4">
      <t>カワサキシリツ</t>
    </rPh>
    <rPh sb="4" eb="6">
      <t>ダイシ</t>
    </rPh>
    <rPh sb="6" eb="9">
      <t>チュウガッコウ</t>
    </rPh>
    <phoneticPr fontId="9"/>
  </si>
  <si>
    <t>かわさきしりつだいしちゅうがっこう</t>
    <phoneticPr fontId="1"/>
  </si>
  <si>
    <t>210-0811</t>
  </si>
  <si>
    <t>川崎市川崎区大師河原 ２－１－１</t>
    <rPh sb="6" eb="10">
      <t>ダイシカワラ</t>
    </rPh>
    <phoneticPr fontId="9"/>
  </si>
  <si>
    <t>044-266-5791</t>
  </si>
  <si>
    <t>044-287-4068</t>
  </si>
  <si>
    <t>川崎市立南大師中学校</t>
    <rPh sb="0" eb="4">
      <t>カワサキシリツ</t>
    </rPh>
    <rPh sb="4" eb="5">
      <t>ミナミ</t>
    </rPh>
    <rPh sb="5" eb="7">
      <t>ダイシ</t>
    </rPh>
    <rPh sb="7" eb="10">
      <t>チュウガッコウ</t>
    </rPh>
    <phoneticPr fontId="9"/>
  </si>
  <si>
    <t>210-0828</t>
  </si>
  <si>
    <t>川崎市川崎区四谷上町 ２４－１　　</t>
    <rPh sb="6" eb="8">
      <t>ヨツヤ</t>
    </rPh>
    <rPh sb="8" eb="10">
      <t>ウワマチ</t>
    </rPh>
    <phoneticPr fontId="9"/>
  </si>
  <si>
    <t>044-266-2125</t>
  </si>
  <si>
    <t>044-287-4071</t>
  </si>
  <si>
    <t>川崎市立川中島中学校</t>
    <rPh sb="0" eb="4">
      <t>カワサキシリツ</t>
    </rPh>
    <rPh sb="4" eb="7">
      <t>カワナカジマ</t>
    </rPh>
    <rPh sb="7" eb="10">
      <t>チュウガッコウ</t>
    </rPh>
    <phoneticPr fontId="9"/>
  </si>
  <si>
    <t>210-0804</t>
  </si>
  <si>
    <t>川崎市川崎区藤崎 ２-１９－１</t>
    <rPh sb="6" eb="8">
      <t>フジサキ</t>
    </rPh>
    <phoneticPr fontId="9"/>
  </si>
  <si>
    <t>044-222-5707</t>
  </si>
  <si>
    <t>044-211-1503</t>
  </si>
  <si>
    <t>川崎市立臨港中学校</t>
    <rPh sb="0" eb="4">
      <t>カワサキシリツ</t>
    </rPh>
    <rPh sb="4" eb="6">
      <t>リンコウ</t>
    </rPh>
    <rPh sb="6" eb="9">
      <t>チュウガッコウ</t>
    </rPh>
    <phoneticPr fontId="9"/>
  </si>
  <si>
    <t>210-0851</t>
  </si>
  <si>
    <t>川崎市川崎区浜町 ２－１１－２２</t>
    <rPh sb="6" eb="8">
      <t>ハマチョウ</t>
    </rPh>
    <phoneticPr fontId="9"/>
  </si>
  <si>
    <t>044-333-5537</t>
  </si>
  <si>
    <t>044-333-6356</t>
  </si>
  <si>
    <t>川崎市立田島中学校</t>
    <rPh sb="0" eb="4">
      <t>カワサキシリツ</t>
    </rPh>
    <rPh sb="4" eb="6">
      <t>タジマ</t>
    </rPh>
    <rPh sb="6" eb="9">
      <t>チュウガッコウ</t>
    </rPh>
    <phoneticPr fontId="9"/>
  </si>
  <si>
    <t>210-0846</t>
  </si>
  <si>
    <t>川崎市川崎区小田 ２－２１－７</t>
    <rPh sb="6" eb="8">
      <t>オダ</t>
    </rPh>
    <phoneticPr fontId="9"/>
  </si>
  <si>
    <t>044-322-2027</t>
  </si>
  <si>
    <t>044-333-6350</t>
  </si>
  <si>
    <t>川崎市立京町中学校</t>
    <rPh sb="0" eb="4">
      <t>カワサキシリツ</t>
    </rPh>
    <rPh sb="4" eb="5">
      <t>キョウ</t>
    </rPh>
    <rPh sb="5" eb="6">
      <t>マチ</t>
    </rPh>
    <rPh sb="6" eb="9">
      <t>チュウガッコウ</t>
    </rPh>
    <phoneticPr fontId="9"/>
  </si>
  <si>
    <t>210-0848</t>
  </si>
  <si>
    <t>川崎市川崎区京町 ３－１９－１１</t>
    <rPh sb="6" eb="7">
      <t>キョウ</t>
    </rPh>
    <rPh sb="7" eb="8">
      <t>マチ</t>
    </rPh>
    <phoneticPr fontId="9"/>
  </si>
  <si>
    <t>044-333-2127</t>
  </si>
  <si>
    <t>044-333-6325</t>
  </si>
  <si>
    <t>川崎市立渡田中学校</t>
    <rPh sb="0" eb="2">
      <t>カワサキ</t>
    </rPh>
    <rPh sb="2" eb="4">
      <t>シリツ</t>
    </rPh>
    <rPh sb="4" eb="6">
      <t>ワタリダ</t>
    </rPh>
    <rPh sb="6" eb="9">
      <t>チュウガッコウ</t>
    </rPh>
    <phoneticPr fontId="9"/>
  </si>
  <si>
    <t>210-0841</t>
  </si>
  <si>
    <t>川崎市川崎区渡田向町 １１－１</t>
    <rPh sb="6" eb="8">
      <t>ワタリダ</t>
    </rPh>
    <rPh sb="8" eb="9">
      <t>ムカイ</t>
    </rPh>
    <rPh sb="9" eb="10">
      <t>チョウ</t>
    </rPh>
    <phoneticPr fontId="9"/>
  </si>
  <si>
    <t>044-244-4702</t>
  </si>
  <si>
    <t>044-211-1546</t>
  </si>
  <si>
    <t>川崎市立富士見中学校</t>
    <rPh sb="0" eb="4">
      <t>カワサキシリツ</t>
    </rPh>
    <rPh sb="4" eb="7">
      <t>フジミ</t>
    </rPh>
    <rPh sb="7" eb="10">
      <t>チュウガッコウ</t>
    </rPh>
    <phoneticPr fontId="9"/>
  </si>
  <si>
    <t>210-0011</t>
  </si>
  <si>
    <t>川崎市川崎区富士見 ２－１－２</t>
    <rPh sb="0" eb="3">
      <t>カワサキシ</t>
    </rPh>
    <rPh sb="3" eb="6">
      <t>カワサキク</t>
    </rPh>
    <rPh sb="6" eb="9">
      <t>フジミ</t>
    </rPh>
    <phoneticPr fontId="9"/>
  </si>
  <si>
    <t>044-233-4186</t>
  </si>
  <si>
    <t>044-211-1664</t>
  </si>
  <si>
    <t>川崎市立川崎中学校</t>
    <rPh sb="0" eb="2">
      <t>カワサキ</t>
    </rPh>
    <rPh sb="2" eb="4">
      <t>シリツ</t>
    </rPh>
    <rPh sb="4" eb="6">
      <t>カワサキ</t>
    </rPh>
    <rPh sb="6" eb="9">
      <t>チュウガッコウ</t>
    </rPh>
    <phoneticPr fontId="9"/>
  </si>
  <si>
    <t>210-0025</t>
  </si>
  <si>
    <t>川崎市川崎区下並木 50</t>
    <rPh sb="0" eb="3">
      <t>カワサキシ</t>
    </rPh>
    <rPh sb="3" eb="6">
      <t>カワサキク</t>
    </rPh>
    <rPh sb="6" eb="9">
      <t>シモナミキ</t>
    </rPh>
    <phoneticPr fontId="9"/>
  </si>
  <si>
    <t>044-222-7187</t>
  </si>
  <si>
    <t>044-211-1677</t>
  </si>
  <si>
    <t>川崎市立川崎高等学校
附属中学校</t>
    <rPh sb="0" eb="2">
      <t>カワサキ</t>
    </rPh>
    <rPh sb="2" eb="4">
      <t>シリツ</t>
    </rPh>
    <rPh sb="4" eb="6">
      <t>カワサキ</t>
    </rPh>
    <rPh sb="6" eb="8">
      <t>コウトウ</t>
    </rPh>
    <rPh sb="8" eb="10">
      <t>ガッコウ</t>
    </rPh>
    <rPh sb="11" eb="13">
      <t>フゾク</t>
    </rPh>
    <rPh sb="13" eb="16">
      <t>チュウガッコウ</t>
    </rPh>
    <phoneticPr fontId="9"/>
  </si>
  <si>
    <t>210-0806</t>
  </si>
  <si>
    <t>川崎市川崎区中島 ３－３－１</t>
    <rPh sb="0" eb="8">
      <t>210-0806</t>
    </rPh>
    <phoneticPr fontId="9"/>
  </si>
  <si>
    <t>044-246-7861</t>
  </si>
  <si>
    <t>044-246-7863</t>
  </si>
  <si>
    <t>川崎市立南河原中学校</t>
    <rPh sb="0" eb="4">
      <t>カワサキシリツ</t>
    </rPh>
    <rPh sb="4" eb="7">
      <t>ミナミカワラ</t>
    </rPh>
    <rPh sb="7" eb="10">
      <t>チュウガッコウ</t>
    </rPh>
    <phoneticPr fontId="9"/>
  </si>
  <si>
    <t>212-0012</t>
  </si>
  <si>
    <t>川崎市幸区中幸町 ４－３１</t>
    <rPh sb="5" eb="8">
      <t>ナカサイワイチョウ</t>
    </rPh>
    <phoneticPr fontId="9"/>
  </si>
  <si>
    <t>044-511-2412</t>
  </si>
  <si>
    <t>044-556-3808</t>
  </si>
  <si>
    <t>川崎市立御幸中学校</t>
    <rPh sb="0" eb="4">
      <t>カワサキシリツ</t>
    </rPh>
    <rPh sb="4" eb="6">
      <t>ミユキ</t>
    </rPh>
    <rPh sb="6" eb="9">
      <t>チュウガッコウ</t>
    </rPh>
    <phoneticPr fontId="9"/>
  </si>
  <si>
    <t>212-0005</t>
  </si>
  <si>
    <t>川崎市幸区戸手 ４－２－１</t>
    <rPh sb="0" eb="3">
      <t>カワサキシ</t>
    </rPh>
    <rPh sb="3" eb="5">
      <t>サイワイク</t>
    </rPh>
    <rPh sb="5" eb="7">
      <t>トデ</t>
    </rPh>
    <phoneticPr fontId="9"/>
  </si>
  <si>
    <t>044-522-3404</t>
  </si>
  <si>
    <t>044-556-3809</t>
  </si>
  <si>
    <t>川崎市立塚越中学校</t>
    <rPh sb="0" eb="4">
      <t>カワサキシリツ</t>
    </rPh>
    <rPh sb="4" eb="6">
      <t>ツカコシ</t>
    </rPh>
    <rPh sb="6" eb="9">
      <t>チュウガッコウ</t>
    </rPh>
    <phoneticPr fontId="9"/>
  </si>
  <si>
    <t>212-0024</t>
  </si>
  <si>
    <t>川崎市幸区塚越 １－６０</t>
    <rPh sb="5" eb="7">
      <t>ツカコシ</t>
    </rPh>
    <phoneticPr fontId="9"/>
  </si>
  <si>
    <t>044-511-0457</t>
  </si>
  <si>
    <t>044-556-3811</t>
  </si>
  <si>
    <t>川崎市立日吉中学校</t>
    <rPh sb="0" eb="4">
      <t>カワサキシリツ</t>
    </rPh>
    <rPh sb="4" eb="6">
      <t>ヒヨシ</t>
    </rPh>
    <rPh sb="6" eb="9">
      <t>チュウガッコウ</t>
    </rPh>
    <phoneticPr fontId="9"/>
  </si>
  <si>
    <t>212-0057</t>
  </si>
  <si>
    <t>川崎市幸区北加瀬 ２－３－１</t>
    <rPh sb="5" eb="8">
      <t>キタカセ</t>
    </rPh>
    <phoneticPr fontId="9"/>
  </si>
  <si>
    <t>044-588-4551</t>
  </si>
  <si>
    <t>044-588-1962</t>
  </si>
  <si>
    <t>川崎市立南加瀬中学校</t>
    <rPh sb="4" eb="7">
      <t>ミナミカセ</t>
    </rPh>
    <rPh sb="7" eb="10">
      <t>チュウガッコウ</t>
    </rPh>
    <phoneticPr fontId="9"/>
  </si>
  <si>
    <t>212-0055</t>
  </si>
  <si>
    <t>川崎市幸区南加瀬 ３－１０－１</t>
    <rPh sb="5" eb="8">
      <t>ミナミカセ</t>
    </rPh>
    <phoneticPr fontId="9"/>
  </si>
  <si>
    <t>044-588-6428</t>
  </si>
  <si>
    <t>044-588-4079</t>
  </si>
  <si>
    <t>川崎市立平間中学校</t>
    <rPh sb="4" eb="6">
      <t>ヒラマ</t>
    </rPh>
    <rPh sb="6" eb="9">
      <t>チュウガッコウ</t>
    </rPh>
    <phoneticPr fontId="9"/>
  </si>
  <si>
    <t>211-0013</t>
  </si>
  <si>
    <t>川崎市中原区上平間 １３６８</t>
    <rPh sb="6" eb="9">
      <t>カミヒラマ</t>
    </rPh>
    <phoneticPr fontId="9"/>
  </si>
  <si>
    <t>044-511-3501</t>
  </si>
  <si>
    <t>044-556-3812</t>
  </si>
  <si>
    <t>川崎市立玉川中学校</t>
    <rPh sb="4" eb="6">
      <t>タマガワ</t>
    </rPh>
    <rPh sb="6" eb="9">
      <t>チュウガッコウ</t>
    </rPh>
    <phoneticPr fontId="9"/>
  </si>
  <si>
    <t>211-0012</t>
  </si>
  <si>
    <t>川崎市中原区中丸子 ５６２</t>
    <rPh sb="0" eb="3">
      <t>カワサキシ</t>
    </rPh>
    <rPh sb="3" eb="5">
      <t>ナカハラ</t>
    </rPh>
    <rPh sb="5" eb="6">
      <t>ク</t>
    </rPh>
    <rPh sb="6" eb="8">
      <t>ナカマル</t>
    </rPh>
    <rPh sb="8" eb="9">
      <t>コ</t>
    </rPh>
    <phoneticPr fontId="9"/>
  </si>
  <si>
    <t>044-411-2639</t>
  </si>
  <si>
    <t>044-411-2942</t>
  </si>
  <si>
    <t>川崎市立住吉中学校</t>
    <rPh sb="4" eb="6">
      <t>スミヨシ</t>
    </rPh>
    <rPh sb="6" eb="9">
      <t>チュウガッコウ</t>
    </rPh>
    <phoneticPr fontId="9"/>
  </si>
  <si>
    <t>211-0021</t>
  </si>
  <si>
    <t>川崎市中原区木月住吉町 ２７－１</t>
    <rPh sb="6" eb="7">
      <t>キ</t>
    </rPh>
    <rPh sb="7" eb="8">
      <t>ツキ</t>
    </rPh>
    <rPh sb="8" eb="11">
      <t>スミヨシチョウ</t>
    </rPh>
    <phoneticPr fontId="9"/>
  </si>
  <si>
    <t>044-411-3358</t>
  </si>
  <si>
    <t>044-422-3290</t>
  </si>
  <si>
    <t>川崎市立井田中学校</t>
    <rPh sb="4" eb="6">
      <t>イダ</t>
    </rPh>
    <rPh sb="6" eb="9">
      <t>チュウガッコウ</t>
    </rPh>
    <phoneticPr fontId="9"/>
  </si>
  <si>
    <t>211-0036</t>
  </si>
  <si>
    <t>川崎市中原区井田杉山町 １１－１</t>
    <rPh sb="6" eb="11">
      <t>イダスギヤマチョウ</t>
    </rPh>
    <phoneticPr fontId="9"/>
  </si>
  <si>
    <t>044-766-3393</t>
  </si>
  <si>
    <t>044-799-3794</t>
  </si>
  <si>
    <t>川崎市立今井中学校</t>
    <rPh sb="4" eb="6">
      <t>イマイ</t>
    </rPh>
    <rPh sb="6" eb="9">
      <t>チュウガッコウ</t>
    </rPh>
    <phoneticPr fontId="9"/>
  </si>
  <si>
    <t>211-0065</t>
  </si>
  <si>
    <t>川崎市中原区今井仲町 7-1</t>
    <rPh sb="6" eb="10">
      <t>イマイチョウ</t>
    </rPh>
    <phoneticPr fontId="9"/>
  </si>
  <si>
    <t>044-722-9292</t>
  </si>
  <si>
    <t>044-722-9349</t>
  </si>
  <si>
    <t>川崎市立中原中学校</t>
    <rPh sb="4" eb="6">
      <t>ナカハラ</t>
    </rPh>
    <rPh sb="6" eb="9">
      <t>チュウガッコウ</t>
    </rPh>
    <phoneticPr fontId="9"/>
  </si>
  <si>
    <t>211-0062</t>
  </si>
  <si>
    <t>川崎市中原区小杉陣屋町 １－２４－１</t>
    <rPh sb="6" eb="10">
      <t>コスギジンヤ</t>
    </rPh>
    <rPh sb="10" eb="11">
      <t>チョウ</t>
    </rPh>
    <phoneticPr fontId="9"/>
  </si>
  <si>
    <t>044-722-3396</t>
  </si>
  <si>
    <t>044-722-9469</t>
  </si>
  <si>
    <t>川崎市立宮内中学校</t>
    <rPh sb="4" eb="6">
      <t>ミヤウチ</t>
    </rPh>
    <rPh sb="6" eb="9">
      <t>チュウガッコウ</t>
    </rPh>
    <phoneticPr fontId="9"/>
  </si>
  <si>
    <t>211-0051</t>
  </si>
  <si>
    <t>川崎市中原区宮内 ４－１３－１</t>
    <rPh sb="6" eb="8">
      <t>ミヤウチ</t>
    </rPh>
    <phoneticPr fontId="9"/>
  </si>
  <si>
    <t>044-766-3470</t>
  </si>
  <si>
    <t>044-799-9279</t>
  </si>
  <si>
    <t>川崎市立西中原中学校</t>
    <rPh sb="4" eb="6">
      <t>ニシナカ</t>
    </rPh>
    <rPh sb="6" eb="7">
      <t>ハラ</t>
    </rPh>
    <rPh sb="7" eb="10">
      <t>チュウガッコウ</t>
    </rPh>
    <phoneticPr fontId="9"/>
  </si>
  <si>
    <t>211-0041</t>
  </si>
  <si>
    <t>川崎市中原区下小田中 ２－１７－１</t>
    <rPh sb="6" eb="7">
      <t>シタ</t>
    </rPh>
    <rPh sb="7" eb="8">
      <t>オ</t>
    </rPh>
    <rPh sb="8" eb="10">
      <t>タナカ</t>
    </rPh>
    <phoneticPr fontId="9"/>
  </si>
  <si>
    <t>044-777-2239</t>
  </si>
  <si>
    <t>044-799-3954</t>
  </si>
  <si>
    <t>川崎市立東橘中学校</t>
    <rPh sb="4" eb="5">
      <t>ヒガシ</t>
    </rPh>
    <rPh sb="5" eb="6">
      <t>タチバナ</t>
    </rPh>
    <rPh sb="6" eb="9">
      <t>チュウガッコウ</t>
    </rPh>
    <phoneticPr fontId="9"/>
  </si>
  <si>
    <t>213-0023</t>
  </si>
  <si>
    <t>川崎市高津区子母口 730</t>
    <rPh sb="6" eb="7">
      <t>シ</t>
    </rPh>
    <rPh sb="7" eb="8">
      <t>モ</t>
    </rPh>
    <rPh sb="8" eb="9">
      <t>グチ</t>
    </rPh>
    <phoneticPr fontId="9"/>
  </si>
  <si>
    <t>044-766-1649</t>
  </si>
  <si>
    <t>044-799-9249</t>
  </si>
  <si>
    <t>川崎市立橘中学校</t>
    <rPh sb="4" eb="5">
      <t>タチバナ</t>
    </rPh>
    <rPh sb="5" eb="8">
      <t>チュウガッコウ</t>
    </rPh>
    <phoneticPr fontId="9"/>
  </si>
  <si>
    <t>213-0022</t>
  </si>
  <si>
    <t>川崎市高津区千年 １３００</t>
    <rPh sb="6" eb="8">
      <t>センネン</t>
    </rPh>
    <phoneticPr fontId="9"/>
  </si>
  <si>
    <t>044-777-6715</t>
  </si>
  <si>
    <t>044-799-9247</t>
  </si>
  <si>
    <t>川崎市立高津中学校</t>
    <rPh sb="4" eb="6">
      <t>タカツ</t>
    </rPh>
    <rPh sb="6" eb="9">
      <t>チュウガッコウ</t>
    </rPh>
    <phoneticPr fontId="9"/>
  </si>
  <si>
    <t>213-0011</t>
  </si>
  <si>
    <t>川崎市高津区久本 ３－１１－２</t>
    <rPh sb="0" eb="2">
      <t>カワサキ</t>
    </rPh>
    <rPh sb="2" eb="3">
      <t>シ</t>
    </rPh>
    <rPh sb="3" eb="4">
      <t>タカ</t>
    </rPh>
    <rPh sb="4" eb="5">
      <t>ツ</t>
    </rPh>
    <rPh sb="5" eb="6">
      <t>ク</t>
    </rPh>
    <rPh sb="6" eb="8">
      <t>ヒサモト</t>
    </rPh>
    <phoneticPr fontId="9"/>
  </si>
  <si>
    <t>044-822-2331</t>
  </si>
  <si>
    <t>044-822-4823</t>
  </si>
  <si>
    <t>川崎市立東高津中学校</t>
    <rPh sb="4" eb="5">
      <t>ヒガシ</t>
    </rPh>
    <rPh sb="5" eb="7">
      <t>タカツ</t>
    </rPh>
    <rPh sb="7" eb="10">
      <t>チュウガッコウ</t>
    </rPh>
    <phoneticPr fontId="9"/>
  </si>
  <si>
    <t>213-0013</t>
  </si>
  <si>
    <t>川崎市高津区末長 4-1-1</t>
    <rPh sb="6" eb="8">
      <t>スエナガ</t>
    </rPh>
    <phoneticPr fontId="9"/>
  </si>
  <si>
    <t>044-833-2882</t>
  </si>
  <si>
    <t>044-822-5082</t>
  </si>
  <si>
    <t>川崎市立西高津中学校</t>
    <rPh sb="4" eb="5">
      <t>ニシ</t>
    </rPh>
    <rPh sb="5" eb="7">
      <t>タカツ</t>
    </rPh>
    <rPh sb="7" eb="10">
      <t>チュウガッコウ</t>
    </rPh>
    <phoneticPr fontId="9"/>
  </si>
  <si>
    <t>213-0032</t>
  </si>
  <si>
    <t>川崎市高津区久地 1-10-1</t>
    <rPh sb="6" eb="7">
      <t>ヒサ</t>
    </rPh>
    <rPh sb="7" eb="8">
      <t>チ</t>
    </rPh>
    <phoneticPr fontId="9"/>
  </si>
  <si>
    <t>044-822-2487</t>
  </si>
  <si>
    <t>044-822-6467</t>
  </si>
  <si>
    <t>川崎市立宮崎中学校</t>
    <rPh sb="4" eb="6">
      <t>ミヤザキ</t>
    </rPh>
    <rPh sb="6" eb="9">
      <t>チュウガッコウ</t>
    </rPh>
    <phoneticPr fontId="9"/>
  </si>
  <si>
    <t>216-0033</t>
  </si>
  <si>
    <t>川崎市宮前区宮崎 １０７</t>
    <rPh sb="6" eb="8">
      <t>ミヤザキチョウ</t>
    </rPh>
    <phoneticPr fontId="9"/>
  </si>
  <si>
    <t>044-866-3372</t>
  </si>
  <si>
    <t>044-855-2267</t>
  </si>
  <si>
    <t>川崎市立野川中学校</t>
    <rPh sb="4" eb="5">
      <t>ノ</t>
    </rPh>
    <rPh sb="5" eb="6">
      <t>カワ</t>
    </rPh>
    <rPh sb="6" eb="9">
      <t>チュウガッコウ</t>
    </rPh>
    <phoneticPr fontId="9"/>
  </si>
  <si>
    <t>216-0044</t>
  </si>
  <si>
    <t>川崎市宮前区西野川 2-2-1</t>
  </si>
  <si>
    <t>044-766-3821</t>
  </si>
  <si>
    <t>044-799-5493</t>
  </si>
  <si>
    <t>川崎市立有馬中学校</t>
    <rPh sb="4" eb="6">
      <t>アリマ</t>
    </rPh>
    <rPh sb="6" eb="9">
      <t>チュウガッコウ</t>
    </rPh>
    <phoneticPr fontId="9"/>
  </si>
  <si>
    <t>216-0003</t>
  </si>
  <si>
    <t>川崎市宮前区有馬 ７－７－１</t>
    <rPh sb="6" eb="8">
      <t>アリマ</t>
    </rPh>
    <phoneticPr fontId="9"/>
  </si>
  <si>
    <t>044-855-7913</t>
  </si>
  <si>
    <t>044-855-2279</t>
  </si>
  <si>
    <t>川崎市立宮前平中学校</t>
    <rPh sb="4" eb="6">
      <t>ミヤマエ</t>
    </rPh>
    <rPh sb="6" eb="7">
      <t>タイラ</t>
    </rPh>
    <rPh sb="7" eb="10">
      <t>チュウガッコウ</t>
    </rPh>
    <phoneticPr fontId="9"/>
  </si>
  <si>
    <t>216-0006</t>
  </si>
  <si>
    <t>川崎市宮前区宮前平 ２－７</t>
    <rPh sb="6" eb="8">
      <t>ミヤマエ</t>
    </rPh>
    <rPh sb="8" eb="9">
      <t>タイラ</t>
    </rPh>
    <phoneticPr fontId="9"/>
  </si>
  <si>
    <t>044-855-3214</t>
  </si>
  <si>
    <t>044-855-2286</t>
  </si>
  <si>
    <t>川崎市立向丘中学校</t>
    <rPh sb="4" eb="5">
      <t>ムカイ</t>
    </rPh>
    <rPh sb="5" eb="6">
      <t>オカ</t>
    </rPh>
    <rPh sb="6" eb="9">
      <t>チュウガッコウ</t>
    </rPh>
    <phoneticPr fontId="9"/>
  </si>
  <si>
    <t>216-0031</t>
  </si>
  <si>
    <t>川崎市宮前区神木本町 ５－１１－１</t>
    <rPh sb="6" eb="8">
      <t>シンボク</t>
    </rPh>
    <rPh sb="8" eb="10">
      <t>ホンチョウ</t>
    </rPh>
    <phoneticPr fontId="9"/>
  </si>
  <si>
    <t>044-866-2875</t>
  </si>
  <si>
    <t>044-855-2294</t>
  </si>
  <si>
    <t>川崎市立平中学校</t>
    <rPh sb="4" eb="5">
      <t>タイ</t>
    </rPh>
    <rPh sb="5" eb="8">
      <t>チュウガッコウ</t>
    </rPh>
    <phoneticPr fontId="9"/>
  </si>
  <si>
    <t>216-0022</t>
  </si>
  <si>
    <t>川崎市宮前区平 ３－１５－１</t>
    <rPh sb="0" eb="3">
      <t>カワサキシ</t>
    </rPh>
    <rPh sb="3" eb="6">
      <t>ミヤマエク</t>
    </rPh>
    <rPh sb="6" eb="7">
      <t>タイラ</t>
    </rPh>
    <phoneticPr fontId="9"/>
  </si>
  <si>
    <t>044-976-3666</t>
  </si>
  <si>
    <t>044-976-6247</t>
  </si>
  <si>
    <t>川崎市立菅生中学校</t>
    <rPh sb="4" eb="6">
      <t>スゴウ</t>
    </rPh>
    <rPh sb="6" eb="9">
      <t>チュウガッコウ</t>
    </rPh>
    <phoneticPr fontId="9"/>
  </si>
  <si>
    <t>216-0015</t>
  </si>
  <si>
    <t>川崎市宮前区菅生 ２－１０－１</t>
    <rPh sb="6" eb="8">
      <t>スゴウ</t>
    </rPh>
    <phoneticPr fontId="9"/>
  </si>
  <si>
    <t>044-977-8787</t>
  </si>
  <si>
    <t>044-976-6598</t>
  </si>
  <si>
    <t>川崎市立犬蔵中学校</t>
    <rPh sb="4" eb="6">
      <t>イヌクラ</t>
    </rPh>
    <rPh sb="6" eb="9">
      <t>チュウガッコウ</t>
    </rPh>
    <phoneticPr fontId="9"/>
  </si>
  <si>
    <t>216-0011</t>
  </si>
  <si>
    <t>川崎市宮前区犬蔵 １－１０－１</t>
    <rPh sb="6" eb="8">
      <t>イヌクラ</t>
    </rPh>
    <phoneticPr fontId="9"/>
  </si>
  <si>
    <t>044-977-0604</t>
  </si>
  <si>
    <t>044-976-9549</t>
  </si>
  <si>
    <t>川崎市立稲田中学校</t>
    <rPh sb="4" eb="6">
      <t>イナダ</t>
    </rPh>
    <rPh sb="6" eb="9">
      <t>チュウガッコウ</t>
    </rPh>
    <phoneticPr fontId="9"/>
  </si>
  <si>
    <t>214-0021</t>
  </si>
  <si>
    <t>川崎市多摩区宿河原 ４－１－１</t>
    <rPh sb="6" eb="9">
      <t>シュクガワラ</t>
    </rPh>
    <phoneticPr fontId="9"/>
  </si>
  <si>
    <t>044-911-4224</t>
  </si>
  <si>
    <t>044-911-8169</t>
  </si>
  <si>
    <t>川崎市立枡形中学校</t>
    <rPh sb="4" eb="5">
      <t>マス</t>
    </rPh>
    <rPh sb="5" eb="6">
      <t>カタ</t>
    </rPh>
    <rPh sb="6" eb="9">
      <t>チュウガッコウ</t>
    </rPh>
    <phoneticPr fontId="9"/>
  </si>
  <si>
    <t>214-0032</t>
  </si>
  <si>
    <t>川崎市多摩区枡形 １－２２－１</t>
    <rPh sb="6" eb="7">
      <t>マス</t>
    </rPh>
    <rPh sb="7" eb="8">
      <t>カタ</t>
    </rPh>
    <phoneticPr fontId="9"/>
  </si>
  <si>
    <t>044-900-1304</t>
  </si>
  <si>
    <t>044-922-3196</t>
  </si>
  <si>
    <t>川崎市立中野島中学校</t>
    <rPh sb="4" eb="7">
      <t>ナカノシマ</t>
    </rPh>
    <rPh sb="7" eb="10">
      <t>チュウガッコウ</t>
    </rPh>
    <phoneticPr fontId="9"/>
  </si>
  <si>
    <t>214-0012</t>
  </si>
  <si>
    <t>川崎市多摩区中野島 １－１６－１</t>
    <rPh sb="6" eb="9">
      <t>ナカノシマ</t>
    </rPh>
    <phoneticPr fontId="9"/>
  </si>
  <si>
    <t>044-944-4734</t>
  </si>
  <si>
    <t>044-946-0851</t>
  </si>
  <si>
    <t>川崎市立南菅中学校</t>
    <rPh sb="4" eb="5">
      <t>ミナミ</t>
    </rPh>
    <rPh sb="5" eb="6">
      <t>スゲ</t>
    </rPh>
    <rPh sb="6" eb="9">
      <t>チュウガッコウ</t>
    </rPh>
    <phoneticPr fontId="9"/>
  </si>
  <si>
    <t>214-0004</t>
  </si>
  <si>
    <t>川崎市多摩区菅馬場 ４－１－１</t>
    <rPh sb="0" eb="3">
      <t>カワサキシ</t>
    </rPh>
    <rPh sb="3" eb="6">
      <t>タマク</t>
    </rPh>
    <rPh sb="6" eb="7">
      <t>スゲ</t>
    </rPh>
    <rPh sb="7" eb="9">
      <t>バンバ</t>
    </rPh>
    <phoneticPr fontId="9"/>
  </si>
  <si>
    <t>044-944-5307</t>
  </si>
  <si>
    <t>044-946-0852</t>
  </si>
  <si>
    <t>川崎市立生田中学校</t>
    <rPh sb="4" eb="6">
      <t>イクタ</t>
    </rPh>
    <rPh sb="6" eb="9">
      <t>チュウガッコウ</t>
    </rPh>
    <phoneticPr fontId="9"/>
  </si>
  <si>
    <t>214-0034</t>
  </si>
  <si>
    <t>川崎市多摩区三田 ２－５４２０－２</t>
    <rPh sb="6" eb="8">
      <t>ミタ</t>
    </rPh>
    <phoneticPr fontId="9"/>
  </si>
  <si>
    <t>044-911-2141</t>
  </si>
  <si>
    <t>044-911-9635</t>
  </si>
  <si>
    <t>川崎市立南生田中学校</t>
    <rPh sb="4" eb="5">
      <t>ミナミ</t>
    </rPh>
    <rPh sb="5" eb="7">
      <t>イクタ</t>
    </rPh>
    <rPh sb="7" eb="10">
      <t>チュウガッコウ</t>
    </rPh>
    <phoneticPr fontId="9"/>
  </si>
  <si>
    <t>214-0036</t>
  </si>
  <si>
    <t>川崎市多摩区南生田 3－４－１</t>
    <rPh sb="6" eb="7">
      <t>ミナミ</t>
    </rPh>
    <rPh sb="7" eb="9">
      <t>イクタ</t>
    </rPh>
    <phoneticPr fontId="9"/>
  </si>
  <si>
    <t>044-954-5613</t>
  </si>
  <si>
    <t>044-954-5834</t>
  </si>
  <si>
    <t>川崎市立西生田中学校</t>
    <rPh sb="4" eb="7">
      <t>ニシイクタ</t>
    </rPh>
    <rPh sb="7" eb="10">
      <t>チュウガッコウ</t>
    </rPh>
    <phoneticPr fontId="9"/>
  </si>
  <si>
    <t>215-0003</t>
  </si>
  <si>
    <t>川崎市麻生区高石 3－２５－１</t>
    <rPh sb="0" eb="2">
      <t>カワサキ</t>
    </rPh>
    <rPh sb="2" eb="3">
      <t>シ</t>
    </rPh>
    <rPh sb="3" eb="6">
      <t>アサオク</t>
    </rPh>
    <rPh sb="6" eb="8">
      <t>タカイシ</t>
    </rPh>
    <phoneticPr fontId="9"/>
  </si>
  <si>
    <t>044-966-8515</t>
  </si>
  <si>
    <t>044-966-8195</t>
  </si>
  <si>
    <t>川崎市立金程中学校</t>
    <rPh sb="4" eb="5">
      <t>カネ</t>
    </rPh>
    <rPh sb="5" eb="6">
      <t>ホド</t>
    </rPh>
    <rPh sb="6" eb="9">
      <t>チュウガッコウ</t>
    </rPh>
    <phoneticPr fontId="9"/>
  </si>
  <si>
    <t>215-0006</t>
  </si>
  <si>
    <t>川崎市麻生区金程 3-16-1</t>
    <rPh sb="6" eb="7">
      <t>カネ</t>
    </rPh>
    <rPh sb="7" eb="8">
      <t>ホド</t>
    </rPh>
    <phoneticPr fontId="9"/>
  </si>
  <si>
    <t>044-951-2141</t>
  </si>
  <si>
    <t>044-951-2196</t>
  </si>
  <si>
    <t>川崎市立長沢中学校</t>
    <rPh sb="4" eb="6">
      <t>ナガサワ</t>
    </rPh>
    <rPh sb="6" eb="9">
      <t>チュウガッコウ</t>
    </rPh>
    <phoneticPr fontId="9"/>
  </si>
  <si>
    <t>215-0012</t>
  </si>
  <si>
    <t>川崎市麻生区東百合丘 ４－１２－１</t>
    <rPh sb="6" eb="10">
      <t>ヒガシユリガオカ</t>
    </rPh>
    <phoneticPr fontId="9"/>
  </si>
  <si>
    <t>044-954-5611</t>
  </si>
  <si>
    <t>044-954-5984</t>
  </si>
  <si>
    <t>川崎市立麻生中学校</t>
    <rPh sb="0" eb="4">
      <t>カワサキシリツ</t>
    </rPh>
    <rPh sb="4" eb="6">
      <t>アサオ</t>
    </rPh>
    <rPh sb="6" eb="9">
      <t>チュウガッコウ</t>
    </rPh>
    <phoneticPr fontId="9"/>
  </si>
  <si>
    <t>215-0021</t>
  </si>
  <si>
    <t>川崎市麻生区上麻生 ４－３９－１</t>
    <rPh sb="0" eb="3">
      <t>カワサキシ</t>
    </rPh>
    <rPh sb="3" eb="6">
      <t>アサオク</t>
    </rPh>
    <rPh sb="6" eb="7">
      <t>ウエ</t>
    </rPh>
    <rPh sb="7" eb="9">
      <t>アサオ</t>
    </rPh>
    <phoneticPr fontId="9"/>
  </si>
  <si>
    <t>044-954-2957</t>
  </si>
  <si>
    <t>044-954-6354</t>
  </si>
  <si>
    <t>川崎市立柿生中学校</t>
    <rPh sb="4" eb="6">
      <t>カキオ</t>
    </rPh>
    <rPh sb="6" eb="9">
      <t>チュウガッコウ</t>
    </rPh>
    <phoneticPr fontId="9"/>
  </si>
  <si>
    <t>川崎市麻生区上麻生 ６－４０－１</t>
    <rPh sb="6" eb="7">
      <t>カミ</t>
    </rPh>
    <rPh sb="7" eb="9">
      <t>アサオ</t>
    </rPh>
    <phoneticPr fontId="9"/>
  </si>
  <si>
    <t>044-988-0004</t>
  </si>
  <si>
    <t>044-988-9378</t>
  </si>
  <si>
    <t>川崎市立王禅寺中央中学校</t>
    <rPh sb="4" eb="7">
      <t>オウゼンジ</t>
    </rPh>
    <rPh sb="7" eb="9">
      <t>チュウオウ</t>
    </rPh>
    <rPh sb="9" eb="12">
      <t>チュウガッコウ</t>
    </rPh>
    <phoneticPr fontId="9"/>
  </si>
  <si>
    <t>215-0018</t>
  </si>
  <si>
    <t>川崎市麻生区王禅寺東 4-14-2</t>
  </si>
  <si>
    <t>044-987-0066</t>
  </si>
  <si>
    <t>044-987-8903</t>
  </si>
  <si>
    <t>川崎市立白鳥中学校</t>
    <rPh sb="4" eb="6">
      <t>ハクチョウ</t>
    </rPh>
    <rPh sb="6" eb="9">
      <t>チュウガッコウ</t>
    </rPh>
    <phoneticPr fontId="9"/>
  </si>
  <si>
    <t>215-0024</t>
  </si>
  <si>
    <t>川崎市麻生区白鳥 １－５－１</t>
    <rPh sb="6" eb="8">
      <t>ハクチョウ</t>
    </rPh>
    <phoneticPr fontId="9"/>
  </si>
  <si>
    <t>044-988-9701</t>
  </si>
  <si>
    <t>044-988-9736</t>
  </si>
  <si>
    <t>川崎市立はるひ野中学校</t>
    <rPh sb="0" eb="2">
      <t>カワサキ</t>
    </rPh>
    <rPh sb="2" eb="4">
      <t>シリツ</t>
    </rPh>
    <rPh sb="7" eb="8">
      <t>ノ</t>
    </rPh>
    <rPh sb="8" eb="11">
      <t>チュウガッコウ</t>
    </rPh>
    <phoneticPr fontId="9"/>
  </si>
  <si>
    <t>215-0036</t>
  </si>
  <si>
    <t>川崎市麻生区はるひ野 ４－８－１</t>
    <rPh sb="0" eb="3">
      <t>カワサキシ</t>
    </rPh>
    <rPh sb="3" eb="6">
      <t>アサオク</t>
    </rPh>
    <rPh sb="9" eb="10">
      <t>ノ</t>
    </rPh>
    <phoneticPr fontId="9"/>
  </si>
  <si>
    <t>044-980-5211</t>
  </si>
  <si>
    <t>044-980-5250</t>
  </si>
  <si>
    <t>洗足学園中学校</t>
    <rPh sb="0" eb="2">
      <t>センゾク</t>
    </rPh>
    <rPh sb="2" eb="4">
      <t>ガクエン</t>
    </rPh>
    <rPh sb="4" eb="7">
      <t>チュウガッコウ</t>
    </rPh>
    <rPh sb="5" eb="7">
      <t>ガッコウ</t>
    </rPh>
    <phoneticPr fontId="9"/>
  </si>
  <si>
    <t>213-8580</t>
  </si>
  <si>
    <t>川崎市高津区久本 ２－３－１</t>
    <rPh sb="0" eb="3">
      <t>カワサキシ</t>
    </rPh>
    <rPh sb="3" eb="5">
      <t>タカツ</t>
    </rPh>
    <rPh sb="5" eb="6">
      <t>ク</t>
    </rPh>
    <rPh sb="6" eb="8">
      <t>ヒサモト</t>
    </rPh>
    <phoneticPr fontId="9"/>
  </si>
  <si>
    <t>044-856-2777</t>
  </si>
  <si>
    <t>044-856-2971</t>
  </si>
  <si>
    <t>法政大学第二中学校</t>
    <rPh sb="0" eb="6">
      <t>ホウセイダイガクダイニ</t>
    </rPh>
    <rPh sb="6" eb="9">
      <t>チュウガッコウ</t>
    </rPh>
    <phoneticPr fontId="9"/>
  </si>
  <si>
    <t>211-0031</t>
  </si>
  <si>
    <t>川崎市中原区木月大町 6-1</t>
    <rPh sb="0" eb="10">
      <t>211-0031</t>
    </rPh>
    <phoneticPr fontId="9"/>
  </si>
  <si>
    <t>044-711-4303</t>
  </si>
  <si>
    <t>044-733-5115</t>
  </si>
  <si>
    <t>川崎市立川崎高等学校</t>
    <rPh sb="0" eb="4">
      <t>カワサキシリツ</t>
    </rPh>
    <rPh sb="4" eb="6">
      <t>カワサキ</t>
    </rPh>
    <rPh sb="6" eb="10">
      <t>コウトウガッコウ</t>
    </rPh>
    <phoneticPr fontId="9"/>
  </si>
  <si>
    <t>川崎市川崎区中島 ３－３－１</t>
    <rPh sb="0" eb="8">
      <t>210-0806</t>
    </rPh>
    <phoneticPr fontId="83"/>
  </si>
  <si>
    <t>044-244-4981</t>
  </si>
  <si>
    <t>044-211-8295</t>
  </si>
  <si>
    <t>川崎市立幸高等学校</t>
    <rPh sb="2" eb="4">
      <t>シリツ</t>
    </rPh>
    <rPh sb="4" eb="5">
      <t>サイワイ</t>
    </rPh>
    <rPh sb="5" eb="7">
      <t>コウトウ</t>
    </rPh>
    <rPh sb="7" eb="9">
      <t>ガッコウ</t>
    </rPh>
    <phoneticPr fontId="9"/>
  </si>
  <si>
    <t>212-0023</t>
  </si>
  <si>
    <t>川崎市幸区戸手本町 １－１５０</t>
    <rPh sb="0" eb="3">
      <t>カワサキシ</t>
    </rPh>
    <rPh sb="3" eb="4">
      <t>サイワイ</t>
    </rPh>
    <rPh sb="4" eb="5">
      <t>ク</t>
    </rPh>
    <rPh sb="5" eb="7">
      <t>トデ</t>
    </rPh>
    <rPh sb="7" eb="9">
      <t>ホンチョウ</t>
    </rPh>
    <phoneticPr fontId="9"/>
  </si>
  <si>
    <t>044-522-0125</t>
  </si>
  <si>
    <t>044-555-7554</t>
  </si>
  <si>
    <t>川崎市立川崎総合科学高等学校</t>
    <rPh sb="0" eb="4">
      <t>カワサキシリツ</t>
    </rPh>
    <rPh sb="4" eb="6">
      <t>カワサキ</t>
    </rPh>
    <rPh sb="6" eb="8">
      <t>ソウゴウ</t>
    </rPh>
    <rPh sb="8" eb="10">
      <t>カガク</t>
    </rPh>
    <rPh sb="10" eb="12">
      <t>コウトウ</t>
    </rPh>
    <rPh sb="12" eb="14">
      <t>ガッコウ</t>
    </rPh>
    <phoneticPr fontId="9"/>
  </si>
  <si>
    <t>212-0002</t>
  </si>
  <si>
    <t> 川崎市幸区小向仲野町 5-1</t>
  </si>
  <si>
    <t>044-511-7336</t>
  </si>
  <si>
    <t>044-511-9796</t>
  </si>
  <si>
    <t>川崎市立橘高等学校</t>
    <rPh sb="2" eb="4">
      <t>シリツ</t>
    </rPh>
    <rPh sb="4" eb="5">
      <t>タチバナ</t>
    </rPh>
    <rPh sb="5" eb="7">
      <t>コウトウ</t>
    </rPh>
    <rPh sb="7" eb="9">
      <t>ガッコウ</t>
    </rPh>
    <phoneticPr fontId="9"/>
  </si>
  <si>
    <t>044-411-2640</t>
  </si>
  <si>
    <t>044-422-7412</t>
  </si>
  <si>
    <t>川崎市立高津高等学校</t>
    <rPh sb="2" eb="4">
      <t>シリツ</t>
    </rPh>
    <rPh sb="4" eb="6">
      <t>タカツ</t>
    </rPh>
    <rPh sb="6" eb="8">
      <t>コウトウ</t>
    </rPh>
    <rPh sb="8" eb="10">
      <t>ガッコウ</t>
    </rPh>
    <phoneticPr fontId="9"/>
  </si>
  <si>
    <t>川崎市高津区久本 3-11-1</t>
    <rPh sb="0" eb="3">
      <t>カワサキシ</t>
    </rPh>
    <rPh sb="3" eb="5">
      <t>タカツ</t>
    </rPh>
    <rPh sb="5" eb="6">
      <t>ク</t>
    </rPh>
    <rPh sb="6" eb="8">
      <t>ヒサモト</t>
    </rPh>
    <phoneticPr fontId="9"/>
  </si>
  <si>
    <t>044-811-2555</t>
  </si>
  <si>
    <t>044-812-7030</t>
  </si>
  <si>
    <t>県立大師高等学校</t>
    <rPh sb="0" eb="2">
      <t>ケンリツ</t>
    </rPh>
    <rPh sb="2" eb="4">
      <t>ダイシ</t>
    </rPh>
    <rPh sb="4" eb="6">
      <t>コウトウ</t>
    </rPh>
    <rPh sb="6" eb="8">
      <t>ガッコウ</t>
    </rPh>
    <phoneticPr fontId="9"/>
  </si>
  <si>
    <t>210-0827</t>
  </si>
  <si>
    <t>川崎市川崎区四谷下町 ２５－１</t>
    <rPh sb="0" eb="3">
      <t>カワサキシ</t>
    </rPh>
    <rPh sb="3" eb="6">
      <t>カワサキク</t>
    </rPh>
    <rPh sb="6" eb="8">
      <t>ヨツヤ</t>
    </rPh>
    <rPh sb="8" eb="10">
      <t>シタマチ</t>
    </rPh>
    <phoneticPr fontId="9"/>
  </si>
  <si>
    <t>044-276-1201</t>
  </si>
  <si>
    <t>044-266-5961</t>
  </si>
  <si>
    <t>県立川崎高等学校</t>
    <rPh sb="0" eb="2">
      <t>ケンリツ</t>
    </rPh>
    <rPh sb="2" eb="4">
      <t>カワサキ</t>
    </rPh>
    <rPh sb="4" eb="6">
      <t>コウトウ</t>
    </rPh>
    <rPh sb="6" eb="8">
      <t>ガッコウ</t>
    </rPh>
    <phoneticPr fontId="9"/>
  </si>
  <si>
    <t>210-0845</t>
  </si>
  <si>
    <t>川崎市川崎区渡田山王町 ２２－６</t>
    <rPh sb="6" eb="8">
      <t>ワタリダ</t>
    </rPh>
    <rPh sb="8" eb="11">
      <t>サンノウチョウ</t>
    </rPh>
    <phoneticPr fontId="9"/>
  </si>
  <si>
    <t>044-344-5821</t>
  </si>
  <si>
    <t>044-344-9140</t>
  </si>
  <si>
    <t>県立住吉高等学校</t>
    <rPh sb="0" eb="2">
      <t>ケンリツ</t>
    </rPh>
    <rPh sb="2" eb="4">
      <t>スミヨシ</t>
    </rPh>
    <rPh sb="4" eb="6">
      <t>コウトウ</t>
    </rPh>
    <rPh sb="6" eb="8">
      <t>ガッコウ</t>
    </rPh>
    <phoneticPr fontId="9"/>
  </si>
  <si>
    <t>川崎市中原区木月住吉町 ３４－１</t>
    <rPh sb="0" eb="3">
      <t>カワサキシ</t>
    </rPh>
    <rPh sb="3" eb="5">
      <t>ナカハラ</t>
    </rPh>
    <rPh sb="5" eb="6">
      <t>ク</t>
    </rPh>
    <rPh sb="6" eb="7">
      <t>キ</t>
    </rPh>
    <rPh sb="7" eb="8">
      <t>ツキ</t>
    </rPh>
    <rPh sb="8" eb="11">
      <t>スミヨシチョウ</t>
    </rPh>
    <phoneticPr fontId="9"/>
  </si>
  <si>
    <t>044-433-8555</t>
  </si>
  <si>
    <t>044-433-8760</t>
  </si>
  <si>
    <t>県立新城高等学校</t>
    <rPh sb="0" eb="2">
      <t>ケンリツ</t>
    </rPh>
    <rPh sb="2" eb="4">
      <t>シンジョウ</t>
    </rPh>
    <rPh sb="4" eb="6">
      <t>コウトウ</t>
    </rPh>
    <rPh sb="6" eb="8">
      <t>ガッコウ</t>
    </rPh>
    <phoneticPr fontId="9"/>
  </si>
  <si>
    <t>211-0042</t>
  </si>
  <si>
    <t>川崎市中原区下新城 １－１４－１</t>
    <rPh sb="6" eb="9">
      <t>シモシンジョウ</t>
    </rPh>
    <phoneticPr fontId="9"/>
  </si>
  <si>
    <t>044-766-7456</t>
  </si>
  <si>
    <t>044-752-7812</t>
  </si>
  <si>
    <t>県立川崎工科高等学校</t>
    <rPh sb="0" eb="2">
      <t>ケンリツ</t>
    </rPh>
    <rPh sb="2" eb="4">
      <t>カワサキ</t>
    </rPh>
    <rPh sb="4" eb="6">
      <t>コウカ</t>
    </rPh>
    <rPh sb="6" eb="8">
      <t>コウトウ</t>
    </rPh>
    <rPh sb="8" eb="10">
      <t>ガッコウ</t>
    </rPh>
    <phoneticPr fontId="9"/>
  </si>
  <si>
    <t>川崎市中原区上平間 １７００－７</t>
    <rPh sb="0" eb="3">
      <t>カワサキシ</t>
    </rPh>
    <rPh sb="3" eb="6">
      <t>ナカハラク</t>
    </rPh>
    <rPh sb="6" eb="9">
      <t>カミヒラマ</t>
    </rPh>
    <phoneticPr fontId="9"/>
  </si>
  <si>
    <t>044-511-0114</t>
  </si>
  <si>
    <t>044-549-0138</t>
  </si>
  <si>
    <t>県立菅高等学校</t>
    <rPh sb="0" eb="2">
      <t>ケンリツ</t>
    </rPh>
    <rPh sb="2" eb="3">
      <t>スゲ</t>
    </rPh>
    <rPh sb="3" eb="5">
      <t>コウトウ</t>
    </rPh>
    <rPh sb="5" eb="7">
      <t>ガッコウ</t>
    </rPh>
    <phoneticPr fontId="9"/>
  </si>
  <si>
    <t>川崎市多摩区菅馬場 ４－２－１</t>
    <rPh sb="0" eb="3">
      <t>カワサキシ</t>
    </rPh>
    <rPh sb="3" eb="5">
      <t>タマ</t>
    </rPh>
    <rPh sb="5" eb="6">
      <t>ク</t>
    </rPh>
    <rPh sb="6" eb="7">
      <t>スゲ</t>
    </rPh>
    <rPh sb="7" eb="9">
      <t>バンバ</t>
    </rPh>
    <phoneticPr fontId="9"/>
  </si>
  <si>
    <t>044-944-4951</t>
  </si>
  <si>
    <t>044-944-9190</t>
  </si>
  <si>
    <t>県立多摩高等学校</t>
    <rPh sb="0" eb="2">
      <t>ケンリツ</t>
    </rPh>
    <rPh sb="2" eb="4">
      <t>タマ</t>
    </rPh>
    <rPh sb="4" eb="6">
      <t>コウトウ</t>
    </rPh>
    <rPh sb="6" eb="8">
      <t>ガッコウ</t>
    </rPh>
    <phoneticPr fontId="9"/>
  </si>
  <si>
    <t>川崎市多摩区宿河原 ５－１４－１</t>
    <rPh sb="6" eb="9">
      <t>シュクガワラ</t>
    </rPh>
    <phoneticPr fontId="9"/>
  </si>
  <si>
    <t>044-911-7107</t>
  </si>
  <si>
    <t>044-934-4650</t>
  </si>
  <si>
    <t>県立生田高等学校</t>
    <rPh sb="0" eb="2">
      <t>ケンリツ</t>
    </rPh>
    <rPh sb="2" eb="4">
      <t>イクタ</t>
    </rPh>
    <rPh sb="4" eb="6">
      <t>コウトウ</t>
    </rPh>
    <rPh sb="6" eb="8">
      <t>ガッコウ</t>
    </rPh>
    <phoneticPr fontId="9"/>
  </si>
  <si>
    <t>214-0035</t>
  </si>
  <si>
    <t>川崎市多摩区長沢 ３－１７－１</t>
    <rPh sb="6" eb="8">
      <t>ナガサワ</t>
    </rPh>
    <phoneticPr fontId="9"/>
  </si>
  <si>
    <t>044-977-9828</t>
  </si>
  <si>
    <t>044-976-9398</t>
  </si>
  <si>
    <t>県立百合丘高等学校</t>
    <rPh sb="0" eb="2">
      <t>ケンリツ</t>
    </rPh>
    <rPh sb="2" eb="5">
      <t>ユリガオカ</t>
    </rPh>
    <rPh sb="5" eb="7">
      <t>コウトウ</t>
    </rPh>
    <rPh sb="7" eb="9">
      <t>ガッコウ</t>
    </rPh>
    <phoneticPr fontId="9"/>
  </si>
  <si>
    <t>川崎市多摩区南生田 ４－２－１</t>
    <rPh sb="6" eb="7">
      <t>ミナミ</t>
    </rPh>
    <rPh sb="7" eb="9">
      <t>イクタ</t>
    </rPh>
    <phoneticPr fontId="9"/>
  </si>
  <si>
    <t>044-977-8955</t>
  </si>
  <si>
    <t>044-976-8735</t>
  </si>
  <si>
    <t>県立生田東高等学校</t>
    <rPh sb="0" eb="2">
      <t>ケンリツ</t>
    </rPh>
    <rPh sb="2" eb="4">
      <t>イクタ</t>
    </rPh>
    <rPh sb="4" eb="5">
      <t>ヒガシ</t>
    </rPh>
    <rPh sb="5" eb="7">
      <t>コウトウ</t>
    </rPh>
    <rPh sb="7" eb="9">
      <t>ガッコウ</t>
    </rPh>
    <phoneticPr fontId="9"/>
  </si>
  <si>
    <t>214-0038</t>
  </si>
  <si>
    <t>川崎市多摩区生田 ４－３２－１</t>
    <rPh sb="6" eb="8">
      <t>イクタ</t>
    </rPh>
    <phoneticPr fontId="9"/>
  </si>
  <si>
    <t>044-932-1211</t>
  </si>
  <si>
    <t>044-934-4648</t>
  </si>
  <si>
    <t>県立麻生高等学校</t>
    <rPh sb="0" eb="2">
      <t>ケンリツ</t>
    </rPh>
    <rPh sb="2" eb="4">
      <t>アサオ</t>
    </rPh>
    <rPh sb="4" eb="6">
      <t>コウトウ</t>
    </rPh>
    <rPh sb="6" eb="8">
      <t>ガッコウ</t>
    </rPh>
    <phoneticPr fontId="9"/>
  </si>
  <si>
    <t>川崎市麻生区金程 ３－４－１</t>
    <rPh sb="0" eb="3">
      <t>カワサキシ</t>
    </rPh>
    <rPh sb="3" eb="6">
      <t>アサオク</t>
    </rPh>
    <rPh sb="6" eb="7">
      <t>カネ</t>
    </rPh>
    <rPh sb="7" eb="8">
      <t>ホド</t>
    </rPh>
    <phoneticPr fontId="9"/>
  </si>
  <si>
    <t>044-966-7766</t>
  </si>
  <si>
    <t>044-953-9234</t>
  </si>
  <si>
    <t>県立川崎北高等学校</t>
    <rPh sb="0" eb="2">
      <t>ケンリツ</t>
    </rPh>
    <rPh sb="2" eb="4">
      <t>カワサキ</t>
    </rPh>
    <rPh sb="4" eb="5">
      <t>キタ</t>
    </rPh>
    <rPh sb="5" eb="7">
      <t>コウトウ</t>
    </rPh>
    <rPh sb="7" eb="9">
      <t>ガッコウ</t>
    </rPh>
    <phoneticPr fontId="9"/>
  </si>
  <si>
    <t>川崎市宮前区有馬 ３－２２－１</t>
    <rPh sb="0" eb="3">
      <t>カワサキシ</t>
    </rPh>
    <rPh sb="3" eb="5">
      <t>ミヤマエ</t>
    </rPh>
    <rPh sb="5" eb="6">
      <t>ク</t>
    </rPh>
    <rPh sb="6" eb="8">
      <t>アリマ</t>
    </rPh>
    <phoneticPr fontId="9"/>
  </si>
  <si>
    <t>044-855-2652</t>
  </si>
  <si>
    <t>044-855-7769</t>
  </si>
  <si>
    <t>法政大学第二高等学校</t>
    <rPh sb="0" eb="2">
      <t>ホウセイ</t>
    </rPh>
    <rPh sb="2" eb="3">
      <t>ダイ</t>
    </rPh>
    <rPh sb="3" eb="4">
      <t>ガク</t>
    </rPh>
    <rPh sb="4" eb="5">
      <t>ダイ</t>
    </rPh>
    <rPh sb="5" eb="6">
      <t>ニ</t>
    </rPh>
    <rPh sb="6" eb="8">
      <t>コウトウ</t>
    </rPh>
    <rPh sb="8" eb="10">
      <t>ガッコウ</t>
    </rPh>
    <phoneticPr fontId="9"/>
  </si>
  <si>
    <t>川崎市中原区木月大町 ６－１</t>
    <rPh sb="0" eb="3">
      <t>カワサキシ</t>
    </rPh>
    <rPh sb="3" eb="5">
      <t>ナカハラ</t>
    </rPh>
    <rPh sb="5" eb="6">
      <t>ク</t>
    </rPh>
    <rPh sb="6" eb="7">
      <t>キ</t>
    </rPh>
    <rPh sb="7" eb="8">
      <t>ツキ</t>
    </rPh>
    <rPh sb="8" eb="10">
      <t>オオマチ</t>
    </rPh>
    <phoneticPr fontId="9"/>
  </si>
  <si>
    <t>044-711-4317</t>
  </si>
  <si>
    <t>211-0063</t>
  </si>
  <si>
    <t>川崎市中原区小杉町 ２－２８４</t>
    <rPh sb="6" eb="8">
      <t>コスギ</t>
    </rPh>
    <rPh sb="8" eb="9">
      <t>チョウ</t>
    </rPh>
    <phoneticPr fontId="9"/>
  </si>
  <si>
    <t>044-722-2332</t>
  </si>
  <si>
    <t>044-555-8683</t>
  </si>
  <si>
    <t>洗足学園高等学校</t>
    <rPh sb="0" eb="2">
      <t>センゾク</t>
    </rPh>
    <rPh sb="2" eb="4">
      <t>ガクエン</t>
    </rPh>
    <rPh sb="4" eb="6">
      <t>コウトウ</t>
    </rPh>
    <rPh sb="6" eb="8">
      <t>ガッコウ</t>
    </rPh>
    <phoneticPr fontId="9"/>
  </si>
  <si>
    <t>日本女子大学附属高等学校</t>
    <rPh sb="0" eb="2">
      <t>ニホン</t>
    </rPh>
    <rPh sb="2" eb="4">
      <t>ジョシ</t>
    </rPh>
    <rPh sb="4" eb="5">
      <t>ダイ</t>
    </rPh>
    <rPh sb="5" eb="6">
      <t>ガク</t>
    </rPh>
    <rPh sb="6" eb="8">
      <t>フゾク</t>
    </rPh>
    <rPh sb="8" eb="10">
      <t>コウトウ</t>
    </rPh>
    <rPh sb="10" eb="12">
      <t>ガッコウ</t>
    </rPh>
    <phoneticPr fontId="9"/>
  </si>
  <si>
    <t>214-8565</t>
  </si>
  <si>
    <t>川崎市多摩区西生田 １－１－１</t>
    <rPh sb="0" eb="3">
      <t>カワサキシ</t>
    </rPh>
    <rPh sb="3" eb="5">
      <t>タマ</t>
    </rPh>
    <rPh sb="5" eb="6">
      <t>ク</t>
    </rPh>
    <rPh sb="6" eb="7">
      <t>ニシ</t>
    </rPh>
    <rPh sb="7" eb="9">
      <t>イクタ</t>
    </rPh>
    <phoneticPr fontId="9"/>
  </si>
  <si>
    <t>044-952-6711</t>
  </si>
  <si>
    <t>044-952-6729</t>
  </si>
  <si>
    <t>215-8555</t>
  </si>
  <si>
    <t>川崎市麻生区栗木 ３－１２－１</t>
    <rPh sb="0" eb="3">
      <t>カワサキシ</t>
    </rPh>
    <rPh sb="3" eb="6">
      <t>アサオク</t>
    </rPh>
    <rPh sb="6" eb="8">
      <t>クリキ</t>
    </rPh>
    <phoneticPr fontId="9"/>
  </si>
  <si>
    <t>044-987-0519</t>
  </si>
  <si>
    <t>044-989-6625</t>
  </si>
  <si>
    <t>相模原</t>
    <rPh sb="0" eb="3">
      <t>サガミハラ</t>
    </rPh>
    <phoneticPr fontId="1"/>
  </si>
  <si>
    <t>252-0243</t>
  </si>
  <si>
    <t>252-0307</t>
  </si>
  <si>
    <t>相模原市立相陽中学校</t>
    <rPh sb="0" eb="3">
      <t>サガミハラ</t>
    </rPh>
    <rPh sb="3" eb="5">
      <t>シリツ</t>
    </rPh>
    <rPh sb="5" eb="6">
      <t>ソウ</t>
    </rPh>
    <phoneticPr fontId="31"/>
  </si>
  <si>
    <t>252-0327</t>
  </si>
  <si>
    <t>相模原市南区磯部 1540</t>
    <rPh sb="4" eb="6">
      <t>ミナミク</t>
    </rPh>
    <phoneticPr fontId="9"/>
  </si>
  <si>
    <t>042-778-0330</t>
  </si>
  <si>
    <t>042-777-0804</t>
  </si>
  <si>
    <t>相模原市立上溝中学校</t>
    <rPh sb="0" eb="3">
      <t>サガミハラ</t>
    </rPh>
    <rPh sb="3" eb="5">
      <t>シリツ</t>
    </rPh>
    <phoneticPr fontId="9"/>
  </si>
  <si>
    <t>252-0242</t>
  </si>
  <si>
    <t>相模原市中央区横山 5-19-54</t>
    <rPh sb="4" eb="7">
      <t>チュウオウク</t>
    </rPh>
    <phoneticPr fontId="9"/>
  </si>
  <si>
    <t>042-755-3711</t>
  </si>
  <si>
    <t>042-752-6193</t>
  </si>
  <si>
    <t>相模原市立田名中学校</t>
    <rPh sb="0" eb="3">
      <t>サガミハラ</t>
    </rPh>
    <rPh sb="3" eb="5">
      <t>シリツ</t>
    </rPh>
    <phoneticPr fontId="9"/>
  </si>
  <si>
    <t>252-0244</t>
  </si>
  <si>
    <t>相模原市中央区田名 5250-1</t>
    <rPh sb="4" eb="7">
      <t>チュウオウク</t>
    </rPh>
    <phoneticPr fontId="9"/>
  </si>
  <si>
    <t>042-762-0169</t>
  </si>
  <si>
    <t>042-762-8549</t>
  </si>
  <si>
    <t>相模原市立大沢中学校</t>
    <rPh sb="0" eb="3">
      <t>サガミハラ</t>
    </rPh>
    <rPh sb="3" eb="5">
      <t>シリツ</t>
    </rPh>
    <phoneticPr fontId="9"/>
  </si>
  <si>
    <t>252-0135</t>
  </si>
  <si>
    <t>相模原市緑区大島 1800</t>
    <rPh sb="4" eb="6">
      <t>ミドリク</t>
    </rPh>
    <phoneticPr fontId="9"/>
  </si>
  <si>
    <t>042-761-2612</t>
  </si>
  <si>
    <t>042-762-8961</t>
  </si>
  <si>
    <t>相模原市立旭中学校</t>
    <rPh sb="0" eb="3">
      <t>サガミハラ</t>
    </rPh>
    <rPh sb="3" eb="5">
      <t>シリツ</t>
    </rPh>
    <phoneticPr fontId="9"/>
  </si>
  <si>
    <t>252-0143</t>
  </si>
  <si>
    <t>相模原市緑区橋本 1-12-15</t>
    <rPh sb="4" eb="6">
      <t>ミドリク</t>
    </rPh>
    <phoneticPr fontId="9"/>
  </si>
  <si>
    <t>042-772-0235</t>
  </si>
  <si>
    <t>042-779-4383</t>
  </si>
  <si>
    <t>相模原市立大野北中学校</t>
    <rPh sb="0" eb="3">
      <t>サガミハラ</t>
    </rPh>
    <rPh sb="3" eb="5">
      <t>シリツ</t>
    </rPh>
    <phoneticPr fontId="9"/>
  </si>
  <si>
    <t>252-0206</t>
  </si>
  <si>
    <t>相模原市中央区淵野辺 2-8-40</t>
    <rPh sb="4" eb="7">
      <t>チュウオウク</t>
    </rPh>
    <phoneticPr fontId="9"/>
  </si>
  <si>
    <t>042-752-2022</t>
  </si>
  <si>
    <t>042-752-7158</t>
  </si>
  <si>
    <t>相模原市立大野南中学校</t>
    <rPh sb="0" eb="3">
      <t>サガミハラ</t>
    </rPh>
    <rPh sb="3" eb="5">
      <t>シリツ</t>
    </rPh>
    <phoneticPr fontId="9"/>
  </si>
  <si>
    <t>相模原市南区文京 1-10-1</t>
    <rPh sb="4" eb="6">
      <t>ミナミク</t>
    </rPh>
    <phoneticPr fontId="9"/>
  </si>
  <si>
    <t>042-742-3704</t>
  </si>
  <si>
    <t>042-741-7975</t>
  </si>
  <si>
    <t>相模原市立相模台中学校</t>
    <rPh sb="0" eb="3">
      <t>サガミハラ</t>
    </rPh>
    <rPh sb="3" eb="5">
      <t>シリツ</t>
    </rPh>
    <phoneticPr fontId="9"/>
  </si>
  <si>
    <t>252-0315</t>
  </si>
  <si>
    <t>相模原市南区桜台 20-1</t>
    <rPh sb="4" eb="6">
      <t>ミナミク</t>
    </rPh>
    <phoneticPr fontId="9"/>
  </si>
  <si>
    <t>042-742-6411</t>
  </si>
  <si>
    <t>042-741-7971</t>
  </si>
  <si>
    <t>相模原市立清新中学校</t>
    <rPh sb="0" eb="3">
      <t>サガミハラ</t>
    </rPh>
    <rPh sb="3" eb="5">
      <t>シリツ</t>
    </rPh>
    <phoneticPr fontId="9"/>
  </si>
  <si>
    <t>252-0216</t>
  </si>
  <si>
    <t>相模原市中央区清新 8-5-1</t>
    <rPh sb="4" eb="7">
      <t>チュウオウク</t>
    </rPh>
    <phoneticPr fontId="9"/>
  </si>
  <si>
    <t>042-754-9443</t>
  </si>
  <si>
    <t>042-752-7186</t>
  </si>
  <si>
    <t>相模原市立上鶴間中学校</t>
    <rPh sb="0" eb="3">
      <t>サガミハラ</t>
    </rPh>
    <rPh sb="3" eb="5">
      <t>シリツ</t>
    </rPh>
    <phoneticPr fontId="9"/>
  </si>
  <si>
    <t>252-0302</t>
  </si>
  <si>
    <t>相模原市南区上鶴間 4-14-1</t>
    <rPh sb="4" eb="6">
      <t>ミナミク</t>
    </rPh>
    <phoneticPr fontId="9"/>
  </si>
  <si>
    <t>042-743-9881</t>
  </si>
  <si>
    <t>042-741-7968</t>
  </si>
  <si>
    <t>相模原市立麻溝台中学校</t>
    <rPh sb="0" eb="3">
      <t>サガミハラ</t>
    </rPh>
    <rPh sb="3" eb="5">
      <t>シリツ</t>
    </rPh>
    <rPh sb="5" eb="8">
      <t>アサミゾダイ</t>
    </rPh>
    <rPh sb="8" eb="9">
      <t>チュウ</t>
    </rPh>
    <rPh sb="9" eb="11">
      <t>ガッコウ</t>
    </rPh>
    <phoneticPr fontId="31"/>
  </si>
  <si>
    <t>252-0328</t>
  </si>
  <si>
    <t>相模原市南区麻溝台 4-12-1</t>
    <rPh sb="4" eb="6">
      <t>ミナミク</t>
    </rPh>
    <phoneticPr fontId="9"/>
  </si>
  <si>
    <t>042-745-7197</t>
  </si>
  <si>
    <t>042-741-7965</t>
  </si>
  <si>
    <t>相模原市立共和中学校</t>
    <rPh sb="0" eb="3">
      <t>サガミハラ</t>
    </rPh>
    <rPh sb="3" eb="5">
      <t>シリツ</t>
    </rPh>
    <phoneticPr fontId="9"/>
  </si>
  <si>
    <t>252-0234</t>
  </si>
  <si>
    <t>相模原市中央区共和 1-3-10</t>
    <rPh sb="4" eb="7">
      <t>チュウオウク</t>
    </rPh>
    <phoneticPr fontId="9"/>
  </si>
  <si>
    <t>042-756-3012</t>
  </si>
  <si>
    <t>042-752-9067</t>
  </si>
  <si>
    <t>相模原市立緑が丘中学校</t>
    <rPh sb="0" eb="3">
      <t>サガミハラ</t>
    </rPh>
    <rPh sb="3" eb="5">
      <t>シリツ</t>
    </rPh>
    <phoneticPr fontId="9"/>
  </si>
  <si>
    <t>252-0225</t>
  </si>
  <si>
    <t>相模原市中央区緑が丘 1-28-1</t>
    <rPh sb="4" eb="7">
      <t>チュウオウク</t>
    </rPh>
    <phoneticPr fontId="9"/>
  </si>
  <si>
    <t>042-755-4842</t>
  </si>
  <si>
    <t>042-752-9251</t>
  </si>
  <si>
    <t>相模原市立大野台中学校</t>
    <rPh sb="0" eb="3">
      <t>サガミハラ</t>
    </rPh>
    <rPh sb="3" eb="5">
      <t>シリツ</t>
    </rPh>
    <phoneticPr fontId="9"/>
  </si>
  <si>
    <t>252-0331</t>
  </si>
  <si>
    <t>相模原市南区大野台 8-2-1</t>
    <rPh sb="4" eb="6">
      <t>ミナミク</t>
    </rPh>
    <phoneticPr fontId="9"/>
  </si>
  <si>
    <t>042-755-4843</t>
  </si>
  <si>
    <t>042-753-9007</t>
  </si>
  <si>
    <t>相模原市立相武台中学校</t>
    <rPh sb="0" eb="3">
      <t>サガミハラ</t>
    </rPh>
    <rPh sb="3" eb="5">
      <t>シリツ</t>
    </rPh>
    <phoneticPr fontId="9"/>
  </si>
  <si>
    <t>252-0325</t>
  </si>
  <si>
    <t>相模原市南区新磯野 5-1-10</t>
    <rPh sb="4" eb="6">
      <t>ミナミク</t>
    </rPh>
    <phoneticPr fontId="9"/>
  </si>
  <si>
    <t>042-746-6201</t>
  </si>
  <si>
    <t>042-741-7962</t>
  </si>
  <si>
    <t>相模原市立谷口中学校</t>
    <rPh sb="0" eb="3">
      <t>サガミハラ</t>
    </rPh>
    <rPh sb="3" eb="5">
      <t>シリツ</t>
    </rPh>
    <phoneticPr fontId="9"/>
  </si>
  <si>
    <t>252-0318</t>
  </si>
  <si>
    <t>相模原市南区上鶴間本町 4-13-43</t>
    <rPh sb="4" eb="6">
      <t>ミナミク</t>
    </rPh>
    <rPh sb="9" eb="11">
      <t>ホンチョウ</t>
    </rPh>
    <phoneticPr fontId="85"/>
  </si>
  <si>
    <t>042-743-2234</t>
  </si>
  <si>
    <t>042-741-7961</t>
  </si>
  <si>
    <t>相模原市立中央中学校</t>
    <rPh sb="0" eb="3">
      <t>サガミハラ</t>
    </rPh>
    <rPh sb="3" eb="5">
      <t>シリツ</t>
    </rPh>
    <phoneticPr fontId="9"/>
  </si>
  <si>
    <t>252-0236</t>
  </si>
  <si>
    <t>相模原市中央区富士見 1-3-17</t>
    <rPh sb="4" eb="7">
      <t>チュウオウク</t>
    </rPh>
    <phoneticPr fontId="9"/>
  </si>
  <si>
    <t>042-755-0071</t>
  </si>
  <si>
    <t>042-753-9056</t>
  </si>
  <si>
    <t>相模原市立新町中学校</t>
    <rPh sb="0" eb="3">
      <t>サガミハラ</t>
    </rPh>
    <rPh sb="3" eb="5">
      <t>シリツ</t>
    </rPh>
    <phoneticPr fontId="9"/>
  </si>
  <si>
    <t>252-0303</t>
  </si>
  <si>
    <t>相模原市南区相模大野 9-14-1</t>
    <rPh sb="4" eb="6">
      <t>ミナミク</t>
    </rPh>
    <phoneticPr fontId="9"/>
  </si>
  <si>
    <t>042-742-0036</t>
  </si>
  <si>
    <t>042-741-7956</t>
  </si>
  <si>
    <t>相模原市立弥栄中学校</t>
    <rPh sb="0" eb="3">
      <t>サガミハラ</t>
    </rPh>
    <rPh sb="3" eb="5">
      <t>シリツ</t>
    </rPh>
    <phoneticPr fontId="9"/>
  </si>
  <si>
    <t>252-0229</t>
  </si>
  <si>
    <t>相模原市中央区弥栄 3-1-7</t>
    <rPh sb="4" eb="7">
      <t>チュウオウク</t>
    </rPh>
    <phoneticPr fontId="9"/>
  </si>
  <si>
    <t>042-758-0252</t>
  </si>
  <si>
    <t>042-758-0693</t>
  </si>
  <si>
    <t>相模原市立相原中学校</t>
    <rPh sb="0" eb="3">
      <t>サガミハラ</t>
    </rPh>
    <rPh sb="3" eb="5">
      <t>シリツ</t>
    </rPh>
    <phoneticPr fontId="9"/>
  </si>
  <si>
    <t>相模原市緑区橋本 8-12-1</t>
    <rPh sb="4" eb="6">
      <t>ミドリク</t>
    </rPh>
    <phoneticPr fontId="9"/>
  </si>
  <si>
    <t>042-773-1451</t>
  </si>
  <si>
    <t>042-779-4386</t>
  </si>
  <si>
    <t>相模原市立上溝南中学校</t>
    <rPh sb="0" eb="3">
      <t>サガミハラ</t>
    </rPh>
    <rPh sb="3" eb="5">
      <t>シリツ</t>
    </rPh>
    <phoneticPr fontId="9"/>
  </si>
  <si>
    <t>相模原市中央区上溝 2322-2</t>
    <rPh sb="4" eb="7">
      <t>チュウオウク</t>
    </rPh>
    <phoneticPr fontId="9"/>
  </si>
  <si>
    <t>042-763-0155</t>
  </si>
  <si>
    <t>042-763-0193</t>
  </si>
  <si>
    <t>相模原市立小山中学校</t>
    <rPh sb="0" eb="3">
      <t>サガミハラ</t>
    </rPh>
    <rPh sb="3" eb="5">
      <t>シリツ</t>
    </rPh>
    <phoneticPr fontId="9"/>
  </si>
  <si>
    <t>252-0205</t>
  </si>
  <si>
    <t>相模原市中央区小山 4-3-1</t>
    <rPh sb="4" eb="7">
      <t>チュウオウク</t>
    </rPh>
    <phoneticPr fontId="9"/>
  </si>
  <si>
    <t>042-773-3180</t>
  </si>
  <si>
    <t>042-779-4385</t>
  </si>
  <si>
    <t>相模原市立若草中学校</t>
    <rPh sb="0" eb="3">
      <t>サガミハラ</t>
    </rPh>
    <rPh sb="3" eb="5">
      <t>シリツ</t>
    </rPh>
    <phoneticPr fontId="9"/>
  </si>
  <si>
    <t>相模原市南区新磯野 2046</t>
    <rPh sb="4" eb="6">
      <t>ミナミク</t>
    </rPh>
    <phoneticPr fontId="9"/>
  </si>
  <si>
    <t>042-748-5788</t>
  </si>
  <si>
    <t>042-741-7947</t>
  </si>
  <si>
    <t>相模原市立由野台中学校</t>
    <rPh sb="0" eb="3">
      <t>サガミハラ</t>
    </rPh>
    <rPh sb="3" eb="5">
      <t>シリツ</t>
    </rPh>
    <phoneticPr fontId="9"/>
  </si>
  <si>
    <t>252-0222</t>
  </si>
  <si>
    <t>相模原市中央区由野台 3-1-3</t>
    <rPh sb="4" eb="7">
      <t>チュウオウク</t>
    </rPh>
    <phoneticPr fontId="9"/>
  </si>
  <si>
    <t>042-758-3383</t>
  </si>
  <si>
    <t>042-758-4473</t>
  </si>
  <si>
    <t>相模原市立内出中学校</t>
    <rPh sb="0" eb="3">
      <t>サガミハラ</t>
    </rPh>
    <rPh sb="3" eb="5">
      <t>シリツ</t>
    </rPh>
    <phoneticPr fontId="9"/>
  </si>
  <si>
    <t>252-0134</t>
  </si>
  <si>
    <t>相模原市緑区下九沢 2845</t>
    <rPh sb="4" eb="6">
      <t>ミドリク</t>
    </rPh>
    <phoneticPr fontId="9"/>
  </si>
  <si>
    <t>042-761-0818</t>
  </si>
  <si>
    <t>042-763-4497</t>
  </si>
  <si>
    <t>相模原市立鵜野森中学校</t>
    <rPh sb="0" eb="3">
      <t>サガミハラ</t>
    </rPh>
    <rPh sb="3" eb="5">
      <t>シリツ</t>
    </rPh>
    <rPh sb="5" eb="8">
      <t>ウノモリ</t>
    </rPh>
    <phoneticPr fontId="31"/>
  </si>
  <si>
    <t>252-0301</t>
  </si>
  <si>
    <t>相模原市南区鵜野森 1-11-1</t>
    <rPh sb="4" eb="6">
      <t>ミナミク</t>
    </rPh>
    <phoneticPr fontId="9"/>
  </si>
  <si>
    <t>042-743-2292</t>
  </si>
  <si>
    <t>042-741-7946</t>
  </si>
  <si>
    <t>相模原市立東林中学校</t>
    <rPh sb="0" eb="3">
      <t>サガミハラ</t>
    </rPh>
    <rPh sb="3" eb="5">
      <t>シリツ</t>
    </rPh>
    <phoneticPr fontId="9"/>
  </si>
  <si>
    <t>相模原市南区上鶴間 8-21-1</t>
    <rPh sb="4" eb="6">
      <t>ミナミク</t>
    </rPh>
    <phoneticPr fontId="9"/>
  </si>
  <si>
    <t>042-749-1175</t>
  </si>
  <si>
    <t>042-741-7936</t>
  </si>
  <si>
    <t>相模原市立相模丘中学校</t>
    <rPh sb="0" eb="3">
      <t>サガミハラ</t>
    </rPh>
    <rPh sb="3" eb="5">
      <t>シリツ</t>
    </rPh>
    <rPh sb="5" eb="7">
      <t>サガミ</t>
    </rPh>
    <phoneticPr fontId="31"/>
  </si>
  <si>
    <t>252-0105</t>
  </si>
  <si>
    <t>相模原市緑区久保沢 2-22-4</t>
    <rPh sb="4" eb="6">
      <t>ミドリク</t>
    </rPh>
    <phoneticPr fontId="85"/>
  </si>
  <si>
    <t>042-782-2310</t>
  </si>
  <si>
    <t>042-782-2387</t>
  </si>
  <si>
    <t>相模原市立中野中学校</t>
    <rPh sb="0" eb="3">
      <t>サガミハラ</t>
    </rPh>
    <rPh sb="3" eb="5">
      <t>シリツ</t>
    </rPh>
    <rPh sb="5" eb="7">
      <t>ナカノ</t>
    </rPh>
    <phoneticPr fontId="31"/>
  </si>
  <si>
    <t>252-0157</t>
  </si>
  <si>
    <t>相模原市緑区中野 960</t>
    <rPh sb="4" eb="6">
      <t>ミドリク</t>
    </rPh>
    <phoneticPr fontId="85"/>
  </si>
  <si>
    <t>042-784-1240</t>
  </si>
  <si>
    <t>042-784-1423</t>
  </si>
  <si>
    <t>相模原市立串川中学校</t>
    <rPh sb="0" eb="3">
      <t>サガミハラ</t>
    </rPh>
    <rPh sb="3" eb="5">
      <t>シリツ</t>
    </rPh>
    <rPh sb="5" eb="7">
      <t>クシカワ</t>
    </rPh>
    <rPh sb="7" eb="10">
      <t>チュウガッコウ</t>
    </rPh>
    <phoneticPr fontId="31"/>
  </si>
  <si>
    <t>252-0154</t>
  </si>
  <si>
    <t>相模原市緑区長竹 1469</t>
    <rPh sb="4" eb="6">
      <t>ミドリク</t>
    </rPh>
    <phoneticPr fontId="85"/>
  </si>
  <si>
    <t>042-784-0639</t>
  </si>
  <si>
    <t>042-784-0199</t>
  </si>
  <si>
    <t>東海大学付属相模高等学校中等部</t>
    <rPh sb="3" eb="4">
      <t>ガク</t>
    </rPh>
    <rPh sb="4" eb="6">
      <t>フゾク</t>
    </rPh>
    <rPh sb="8" eb="10">
      <t>コウトウ</t>
    </rPh>
    <rPh sb="10" eb="12">
      <t>ガッコウ</t>
    </rPh>
    <rPh sb="13" eb="14">
      <t>トウ</t>
    </rPh>
    <rPh sb="14" eb="15">
      <t>ブ</t>
    </rPh>
    <phoneticPr fontId="31"/>
  </si>
  <si>
    <t>252-0395</t>
  </si>
  <si>
    <t>相模原市南区相南 3-33-1</t>
    <rPh sb="4" eb="6">
      <t>ミナミク</t>
    </rPh>
    <phoneticPr fontId="9"/>
  </si>
  <si>
    <t>042-742-1251</t>
  </si>
  <si>
    <t>042-742-1159</t>
  </si>
  <si>
    <t>相模女子大学中学部</t>
    <rPh sb="0" eb="2">
      <t>サガミ</t>
    </rPh>
    <rPh sb="2" eb="4">
      <t>ジョシ</t>
    </rPh>
    <rPh sb="4" eb="6">
      <t>ダイガク</t>
    </rPh>
    <rPh sb="6" eb="8">
      <t>チュウガク</t>
    </rPh>
    <rPh sb="8" eb="9">
      <t>ブ</t>
    </rPh>
    <phoneticPr fontId="31"/>
  </si>
  <si>
    <t>252-0383</t>
  </si>
  <si>
    <t>相模原市南区文京 2-1-1</t>
    <rPh sb="4" eb="6">
      <t>ミナミク</t>
    </rPh>
    <phoneticPr fontId="9"/>
  </si>
  <si>
    <t>042-742-1442</t>
  </si>
  <si>
    <t>042-742-1441</t>
  </si>
  <si>
    <t>県立相模原中等教育学校
＜前期課程＞</t>
    <rPh sb="0" eb="2">
      <t>ケンリツ</t>
    </rPh>
    <rPh sb="2" eb="5">
      <t>サガミハラ</t>
    </rPh>
    <rPh sb="5" eb="7">
      <t>チュウトウ</t>
    </rPh>
    <rPh sb="7" eb="9">
      <t>キョウイク</t>
    </rPh>
    <rPh sb="9" eb="11">
      <t>ガッコウ</t>
    </rPh>
    <rPh sb="13" eb="15">
      <t>ゼンキ</t>
    </rPh>
    <rPh sb="15" eb="17">
      <t>カテイ</t>
    </rPh>
    <phoneticPr fontId="9"/>
  </si>
  <si>
    <t>相模原市南区相模大野 4-1-1</t>
    <rPh sb="4" eb="6">
      <t>ミナミク</t>
    </rPh>
    <phoneticPr fontId="9"/>
  </si>
  <si>
    <t>042-740-2852</t>
  </si>
  <si>
    <t>県立相原高等学校</t>
    <rPh sb="0" eb="2">
      <t>ケンリツ</t>
    </rPh>
    <rPh sb="4" eb="6">
      <t>コウトウ</t>
    </rPh>
    <rPh sb="6" eb="8">
      <t>ガッコウ</t>
    </rPh>
    <phoneticPr fontId="31"/>
  </si>
  <si>
    <t>252-0132</t>
  </si>
  <si>
    <t>相模原市緑区橋本台 4-2-1</t>
    <rPh sb="0" eb="4">
      <t>サガミハラシ</t>
    </rPh>
    <rPh sb="4" eb="6">
      <t>ミドリク</t>
    </rPh>
    <rPh sb="6" eb="9">
      <t>ハシモトダイ</t>
    </rPh>
    <phoneticPr fontId="83"/>
  </si>
  <si>
    <t>042-760-6131</t>
  </si>
  <si>
    <t>042-760-6140</t>
  </si>
  <si>
    <t>県立上溝高等学校</t>
    <rPh sb="0" eb="2">
      <t>ケンリツ</t>
    </rPh>
    <rPh sb="2" eb="4">
      <t>カミミゾ</t>
    </rPh>
    <rPh sb="4" eb="6">
      <t>コウトウ</t>
    </rPh>
    <rPh sb="6" eb="8">
      <t>ガッコウ</t>
    </rPh>
    <phoneticPr fontId="31"/>
  </si>
  <si>
    <t>相模原市中央区上溝 6-5-1</t>
    <rPh sb="4" eb="7">
      <t>チュウオウク</t>
    </rPh>
    <phoneticPr fontId="9"/>
  </si>
  <si>
    <t xml:space="preserve">042-762-0008 </t>
  </si>
  <si>
    <t>042-762-5873</t>
  </si>
  <si>
    <t>県立相模原高等学校</t>
    <rPh sb="0" eb="2">
      <t>ケンリツ</t>
    </rPh>
    <rPh sb="5" eb="7">
      <t>コウトウ</t>
    </rPh>
    <rPh sb="7" eb="9">
      <t>ガッコウ</t>
    </rPh>
    <phoneticPr fontId="31"/>
  </si>
  <si>
    <t>相模原市中央区横山 1-7-20</t>
    <rPh sb="4" eb="7">
      <t>チュウオウク</t>
    </rPh>
    <phoneticPr fontId="9"/>
  </si>
  <si>
    <t>042-752-4133</t>
  </si>
  <si>
    <t>042-753-6348</t>
  </si>
  <si>
    <t>県立麻溝台高等学校</t>
    <rPh sb="0" eb="2">
      <t>ケンリツ</t>
    </rPh>
    <rPh sb="2" eb="3">
      <t>アサ</t>
    </rPh>
    <rPh sb="5" eb="7">
      <t>コウトウ</t>
    </rPh>
    <rPh sb="7" eb="9">
      <t>ガッコウ</t>
    </rPh>
    <phoneticPr fontId="31"/>
  </si>
  <si>
    <t>252-0329</t>
  </si>
  <si>
    <t>相模原市南区北里 2-11-1</t>
    <rPh sb="4" eb="6">
      <t>ミナミク</t>
    </rPh>
    <phoneticPr fontId="85"/>
  </si>
  <si>
    <t>042-778-2731</t>
  </si>
  <si>
    <t>042-778-4094</t>
  </si>
  <si>
    <t>県立城山高等学校</t>
    <rPh sb="0" eb="2">
      <t>ケンリツ</t>
    </rPh>
    <rPh sb="2" eb="4">
      <t>ジョウヤマ</t>
    </rPh>
    <rPh sb="4" eb="6">
      <t>コウトウ</t>
    </rPh>
    <rPh sb="6" eb="8">
      <t>ガッコウ</t>
    </rPh>
    <phoneticPr fontId="31"/>
  </si>
  <si>
    <t>252-0116</t>
  </si>
  <si>
    <t>相模原市緑区城山 1-26-1</t>
    <rPh sb="4" eb="6">
      <t>ミドリク</t>
    </rPh>
    <phoneticPr fontId="85"/>
  </si>
  <si>
    <t>042-782-6565</t>
  </si>
  <si>
    <t>042-782-1834</t>
  </si>
  <si>
    <t>県立上溝南高等学校</t>
    <rPh sb="0" eb="2">
      <t>ケンリツ</t>
    </rPh>
    <rPh sb="5" eb="7">
      <t>コウトウ</t>
    </rPh>
    <rPh sb="7" eb="9">
      <t>ガッコウ</t>
    </rPh>
    <phoneticPr fontId="31"/>
  </si>
  <si>
    <t>相模原市中央区上溝 269</t>
    <rPh sb="4" eb="7">
      <t>チュウオウク</t>
    </rPh>
    <phoneticPr fontId="9"/>
  </si>
  <si>
    <t>042-778-1981</t>
  </si>
  <si>
    <t>042-778-4057</t>
  </si>
  <si>
    <t>県立上鶴間高等学校</t>
    <rPh sb="0" eb="2">
      <t>ケンリツ</t>
    </rPh>
    <rPh sb="5" eb="7">
      <t>コウトウ</t>
    </rPh>
    <rPh sb="7" eb="9">
      <t>ガッコウ</t>
    </rPh>
    <phoneticPr fontId="31"/>
  </si>
  <si>
    <t>相模原市南区上鶴間本町 9-31-1</t>
    <rPh sb="4" eb="6">
      <t>ミナミク</t>
    </rPh>
    <rPh sb="9" eb="11">
      <t>ホンチョウ</t>
    </rPh>
    <phoneticPr fontId="85"/>
  </si>
  <si>
    <t>042-743-5622</t>
  </si>
  <si>
    <t>042-743-5803</t>
  </si>
  <si>
    <t>県立橋本高等学校</t>
    <rPh sb="0" eb="2">
      <t>ケンリツ</t>
    </rPh>
    <rPh sb="4" eb="6">
      <t>コウトウ</t>
    </rPh>
    <rPh sb="6" eb="8">
      <t>ガッコウ</t>
    </rPh>
    <phoneticPr fontId="31"/>
  </si>
  <si>
    <t>相模原市緑区橋本 8-8-1</t>
    <rPh sb="4" eb="6">
      <t>ミドリク</t>
    </rPh>
    <phoneticPr fontId="9"/>
  </si>
  <si>
    <t>042-774-0611</t>
  </si>
  <si>
    <t>042-771-1176</t>
  </si>
  <si>
    <t>県立相模原弥栄高等学校</t>
    <rPh sb="0" eb="2">
      <t>ケンリツ</t>
    </rPh>
    <rPh sb="2" eb="5">
      <t>サガミハラ</t>
    </rPh>
    <rPh sb="7" eb="9">
      <t>コウトウ</t>
    </rPh>
    <rPh sb="9" eb="11">
      <t>ガッコウ</t>
    </rPh>
    <phoneticPr fontId="31"/>
  </si>
  <si>
    <t>相模原市中央区弥栄 3-1-8</t>
    <rPh sb="4" eb="7">
      <t>チュウオウク</t>
    </rPh>
    <phoneticPr fontId="9"/>
  </si>
  <si>
    <t>042-758-4695</t>
  </si>
  <si>
    <t>042-751-6137</t>
  </si>
  <si>
    <t>県立相模原中等教育学校
＜後期課程＞</t>
    <rPh sb="0" eb="2">
      <t>ケンリツ</t>
    </rPh>
    <rPh sb="2" eb="5">
      <t>サガミハラ</t>
    </rPh>
    <rPh sb="5" eb="7">
      <t>チュウトウ</t>
    </rPh>
    <rPh sb="7" eb="9">
      <t>キョウイク</t>
    </rPh>
    <rPh sb="9" eb="11">
      <t>ガッコウ</t>
    </rPh>
    <rPh sb="13" eb="15">
      <t>コウキ</t>
    </rPh>
    <rPh sb="15" eb="17">
      <t>カテイ</t>
    </rPh>
    <phoneticPr fontId="9"/>
  </si>
  <si>
    <t>県立相模田名高等学校</t>
    <rPh sb="0" eb="2">
      <t>ケンリツ</t>
    </rPh>
    <rPh sb="6" eb="8">
      <t>コウトウ</t>
    </rPh>
    <rPh sb="8" eb="10">
      <t>ガッコウ</t>
    </rPh>
    <phoneticPr fontId="31"/>
  </si>
  <si>
    <t>相模原市中央区田名 6786-1</t>
    <rPh sb="4" eb="7">
      <t>チュウオウク</t>
    </rPh>
    <phoneticPr fontId="9"/>
  </si>
  <si>
    <t>042-761-3339</t>
  </si>
  <si>
    <t>042-763-3802</t>
  </si>
  <si>
    <t>東海大学付属相模高等学校</t>
    <rPh sb="3" eb="4">
      <t>ガク</t>
    </rPh>
    <rPh sb="4" eb="6">
      <t>フゾク</t>
    </rPh>
    <rPh sb="6" eb="8">
      <t>サガミ</t>
    </rPh>
    <rPh sb="8" eb="10">
      <t>コウトウ</t>
    </rPh>
    <rPh sb="10" eb="12">
      <t>ガッコウ</t>
    </rPh>
    <phoneticPr fontId="31"/>
  </si>
  <si>
    <t>相模女子大学高等部</t>
    <rPh sb="5" eb="6">
      <t>ガク</t>
    </rPh>
    <phoneticPr fontId="31"/>
  </si>
  <si>
    <t>麻布大学附属高等学校</t>
    <rPh sb="3" eb="4">
      <t>ガク</t>
    </rPh>
    <rPh sb="4" eb="6">
      <t>フゾク</t>
    </rPh>
    <rPh sb="6" eb="8">
      <t>コウトウ</t>
    </rPh>
    <rPh sb="8" eb="10">
      <t>ガッコウ</t>
    </rPh>
    <phoneticPr fontId="31"/>
  </si>
  <si>
    <t>相模原市中央区淵野辺 1-17-50</t>
    <rPh sb="4" eb="7">
      <t>チュウオウク</t>
    </rPh>
    <rPh sb="7" eb="8">
      <t>フチ</t>
    </rPh>
    <phoneticPr fontId="9"/>
  </si>
  <si>
    <t>042-757-2403</t>
  </si>
  <si>
    <t>042-751-6280</t>
  </si>
  <si>
    <t>光明学園相模原高等学校</t>
    <rPh sb="2" eb="4">
      <t>ガクエン</t>
    </rPh>
    <rPh sb="7" eb="9">
      <t>コウトウ</t>
    </rPh>
    <rPh sb="9" eb="11">
      <t>ガッコウ</t>
    </rPh>
    <phoneticPr fontId="31"/>
  </si>
  <si>
    <t>252-0336</t>
  </si>
  <si>
    <t>相模原市南区当麻 856</t>
    <rPh sb="4" eb="6">
      <t>ミナミク</t>
    </rPh>
    <phoneticPr fontId="9"/>
  </si>
  <si>
    <t>042-778-3333</t>
  </si>
  <si>
    <t>042-778-4271</t>
  </si>
  <si>
    <t>県立津久井高等学校</t>
    <rPh sb="0" eb="2">
      <t>ケンリツ</t>
    </rPh>
    <rPh sb="2" eb="5">
      <t>ツクイ</t>
    </rPh>
    <rPh sb="5" eb="7">
      <t>コウトウ</t>
    </rPh>
    <rPh sb="7" eb="9">
      <t>ガッコウ</t>
    </rPh>
    <phoneticPr fontId="83"/>
  </si>
  <si>
    <t>252-0159</t>
  </si>
  <si>
    <t>相模原市緑区三ケ木 272-1</t>
    <rPh sb="0" eb="4">
      <t>サガミハラシ</t>
    </rPh>
    <rPh sb="4" eb="6">
      <t>ミドリク</t>
    </rPh>
    <rPh sb="6" eb="9">
      <t>ミカギ</t>
    </rPh>
    <phoneticPr fontId="83"/>
  </si>
  <si>
    <t>042-784-1053</t>
  </si>
  <si>
    <t>042-784-7960</t>
  </si>
  <si>
    <t>県南</t>
    <rPh sb="0" eb="2">
      <t>ケンナン</t>
    </rPh>
    <phoneticPr fontId="1"/>
  </si>
  <si>
    <t>三浦市立南下浦中学校</t>
  </si>
  <si>
    <t>238-0103</t>
  </si>
  <si>
    <t>三浦市南下浦町金田 206</t>
  </si>
  <si>
    <t>046-888-0914</t>
  </si>
  <si>
    <t>046-888-0915</t>
  </si>
  <si>
    <t>三浦市立初声中学校</t>
  </si>
  <si>
    <t>238-0111</t>
  </si>
  <si>
    <t>三浦市初声町下宮田 3622</t>
  </si>
  <si>
    <t>046-888-1150</t>
  </si>
  <si>
    <t>046-888-1153</t>
  </si>
  <si>
    <t>三浦市立三崎中学校</t>
  </si>
  <si>
    <t>238-0221</t>
  </si>
  <si>
    <t>三浦市三崎町六合 45-1</t>
  </si>
  <si>
    <t>046-881-5243</t>
  </si>
  <si>
    <t>046-881-5244</t>
  </si>
  <si>
    <t>横須賀市立常葉中学校</t>
  </si>
  <si>
    <t>238-0004</t>
  </si>
  <si>
    <t>横須賀市小川町 18</t>
  </si>
  <si>
    <t>046-825-7410</t>
  </si>
  <si>
    <t>046-821-4505</t>
  </si>
  <si>
    <t>横須賀市立公郷中学校</t>
  </si>
  <si>
    <t>238-0022</t>
  </si>
  <si>
    <t>横須賀市公郷町 5-81</t>
  </si>
  <si>
    <t>046-852-5766</t>
  </si>
  <si>
    <t>046-852-5828</t>
  </si>
  <si>
    <t>横須賀市立大矢部中学校</t>
  </si>
  <si>
    <t>238-0023</t>
  </si>
  <si>
    <t>横須賀市森崎 5-14-2</t>
  </si>
  <si>
    <t>046-834-1326</t>
  </si>
  <si>
    <t>046−834−1391</t>
  </si>
  <si>
    <t>横須賀市立武山中学校</t>
  </si>
  <si>
    <t>238-0313</t>
  </si>
  <si>
    <t>横須賀市武 3-31-1</t>
  </si>
  <si>
    <t>046-856-1287</t>
  </si>
  <si>
    <t>046−856−1255</t>
  </si>
  <si>
    <t>横須賀市立鴨居中学校</t>
  </si>
  <si>
    <t>239-0813</t>
  </si>
  <si>
    <t>横須賀市鴨居 3-2-2</t>
  </si>
  <si>
    <t>046-841-0442</t>
  </si>
  <si>
    <t>046-841-0556</t>
  </si>
  <si>
    <t>横須賀市立浦賀中学校</t>
  </si>
  <si>
    <t>239-0822</t>
  </si>
  <si>
    <t>横須賀市浦賀 3-26-1</t>
  </si>
  <si>
    <t>046-841-0454</t>
  </si>
  <si>
    <t>046-841-0966</t>
  </si>
  <si>
    <t>横須賀市立野比中学校</t>
  </si>
  <si>
    <t>239-0841</t>
  </si>
  <si>
    <t>横須賀市野比 4-4-1</t>
  </si>
  <si>
    <t>046-849-3318</t>
  </si>
  <si>
    <t>046-849-3791</t>
  </si>
  <si>
    <t>横須賀市立大楠中学校</t>
  </si>
  <si>
    <t>240-0104</t>
  </si>
  <si>
    <t>横須賀市芦名 1-2-1</t>
  </si>
  <si>
    <t>046-856-2028</t>
  </si>
  <si>
    <t>046-856-2309</t>
  </si>
  <si>
    <t>横須賀市立池上中学校</t>
  </si>
  <si>
    <t>238-0035</t>
  </si>
  <si>
    <t>横須賀市池上 3-5-1</t>
  </si>
  <si>
    <t>046-851-1255</t>
  </si>
  <si>
    <t>046-851-1267</t>
  </si>
  <si>
    <t>横須賀市立坂本中学校</t>
  </si>
  <si>
    <t>238-0043</t>
  </si>
  <si>
    <t>横須賀市坂本町 1-19</t>
  </si>
  <si>
    <t>046-822-2385</t>
  </si>
  <si>
    <t>046-823-0753</t>
  </si>
  <si>
    <t>横須賀市立久里浜中学校</t>
  </si>
  <si>
    <t>239-0831</t>
  </si>
  <si>
    <t>横須賀市久里浜 2-11-1</t>
  </si>
  <si>
    <t>046-835-0402</t>
  </si>
  <si>
    <t>046-835-0441</t>
  </si>
  <si>
    <t>横須賀市立長沢中学校</t>
  </si>
  <si>
    <t>239-0842</t>
  </si>
  <si>
    <t>横須賀市長沢 5-1-1</t>
  </si>
  <si>
    <t>046-849-5431</t>
  </si>
  <si>
    <t>046-849-5798</t>
  </si>
  <si>
    <t>横須賀市立大津中学校</t>
  </si>
  <si>
    <t>239-0808</t>
  </si>
  <si>
    <t>横須賀市大津町 5-2-1</t>
  </si>
  <si>
    <t>046-823-1032</t>
  </si>
  <si>
    <t>046-824-9429</t>
  </si>
  <si>
    <t>葉山町立葉山中学校</t>
  </si>
  <si>
    <t>240-0112</t>
  </si>
  <si>
    <t>三浦郡葉山町堀内 2247−2</t>
  </si>
  <si>
    <t>046-875-1346</t>
  </si>
  <si>
    <t>046-876-0683</t>
  </si>
  <si>
    <t>葉山町立南郷中学校</t>
  </si>
  <si>
    <t>240-0113</t>
  </si>
  <si>
    <t>三浦郡葉山町長柄 1835</t>
  </si>
  <si>
    <t>046-875-9494</t>
  </si>
  <si>
    <t>046-876-0684</t>
  </si>
  <si>
    <t>鎌倉市立岩瀬中学校</t>
  </si>
  <si>
    <t>247-0051</t>
  </si>
  <si>
    <t>鎌倉市岩瀬 840</t>
  </si>
  <si>
    <t>0467-47-5131</t>
  </si>
  <si>
    <t>0467-43-5918</t>
  </si>
  <si>
    <t>鎌倉市立大船中学校</t>
  </si>
  <si>
    <t>247-0056</t>
  </si>
  <si>
    <t>鎌倉市大船 4-1-25</t>
  </si>
  <si>
    <t>0466-44-1220</t>
  </si>
  <si>
    <t>0467-43-5916</t>
  </si>
  <si>
    <t>鎌倉市立深沢中学校</t>
  </si>
  <si>
    <t>247-0063</t>
  </si>
  <si>
    <t>鎌倉市梶原 1-14-1</t>
  </si>
  <si>
    <t>0467-44-1222</t>
  </si>
  <si>
    <t>0467-43-5915</t>
  </si>
  <si>
    <t>鎌倉市立玉縄中学校</t>
  </si>
  <si>
    <t>247-0072</t>
  </si>
  <si>
    <t>鎌倉市岡本 1100</t>
  </si>
  <si>
    <t>0467-45-6197</t>
  </si>
  <si>
    <t>0467-43-5917</t>
  </si>
  <si>
    <t>鎌倉市立第一中学校</t>
  </si>
  <si>
    <t>248-0013</t>
  </si>
  <si>
    <t>鎌倉市材木座 6-19-19</t>
  </si>
  <si>
    <t>0467-25-1300</t>
  </si>
  <si>
    <t>0467-25-4962</t>
  </si>
  <si>
    <t>鎌倉市立第二中学校</t>
  </si>
  <si>
    <t>248-0004</t>
  </si>
  <si>
    <t>鎌倉市西御門 1-7-1</t>
  </si>
  <si>
    <t>0467-25-1302</t>
  </si>
  <si>
    <t>0467-25-4963</t>
  </si>
  <si>
    <t>鎌倉市立御成中学校</t>
  </si>
  <si>
    <t>248-0015</t>
  </si>
  <si>
    <t>鎌倉市笹目町 2-1</t>
  </si>
  <si>
    <t>0467-25-1304</t>
  </si>
  <si>
    <t>0467-25-4964</t>
  </si>
  <si>
    <t>鎌倉市立腰越中学校</t>
  </si>
  <si>
    <t>248-0033</t>
  </si>
  <si>
    <t>鎌倉市腰越 4-11-20</t>
  </si>
  <si>
    <t>0467-31-1500</t>
  </si>
  <si>
    <t>0467-32-9681</t>
  </si>
  <si>
    <t>鎌倉市立手広中学校</t>
  </si>
  <si>
    <t>248-0036</t>
  </si>
  <si>
    <t>鎌倉市手広 5-7-1</t>
  </si>
  <si>
    <t>0467-32-0801</t>
  </si>
  <si>
    <t>0467-32-9682</t>
  </si>
  <si>
    <t>逗子市立逗子中学校</t>
  </si>
  <si>
    <t>249-0003</t>
  </si>
  <si>
    <t>逗子市池子 4-755</t>
  </si>
  <si>
    <t>046-873-2056</t>
  </si>
  <si>
    <t>046-872-9655</t>
  </si>
  <si>
    <t>逗子市立久木中学校</t>
  </si>
  <si>
    <t>249-0001</t>
  </si>
  <si>
    <t>逗子市久木 7-2-1</t>
  </si>
  <si>
    <t>046-873-2058</t>
  </si>
  <si>
    <t>046-872-9656</t>
  </si>
  <si>
    <t>逗子市立沼間中学校</t>
  </si>
  <si>
    <t>249-0004</t>
  </si>
  <si>
    <t>逗子市沼間 3-21-2</t>
  </si>
  <si>
    <t>046-871-5200</t>
  </si>
  <si>
    <t>046-872-9657</t>
  </si>
  <si>
    <t>横浜国立大学教育学部
附属鎌倉中学校</t>
  </si>
  <si>
    <t>248-0005</t>
  </si>
  <si>
    <t>鎌倉市雪ノ下 3-5-10</t>
  </si>
  <si>
    <t>0467-22-2033</t>
  </si>
  <si>
    <t>0467-23-5216</t>
  </si>
  <si>
    <t>横須賀学院中学校</t>
  </si>
  <si>
    <t>238-8511</t>
  </si>
  <si>
    <t>横須賀市稲岡町 82</t>
  </si>
  <si>
    <t>046-822-3218</t>
  </si>
  <si>
    <t>046-828-3668</t>
  </si>
  <si>
    <t>県立追浜高等学校</t>
  </si>
  <si>
    <t>237-0061</t>
  </si>
  <si>
    <t>横須賀市夏島町 13</t>
  </si>
  <si>
    <t>046-865-9891</t>
  </si>
  <si>
    <t>県立横須賀高等学校</t>
  </si>
  <si>
    <t>横須賀市公郷町 3-109</t>
  </si>
  <si>
    <t>046-851-5282</t>
  </si>
  <si>
    <t>県立横須賀南高等学校</t>
  </si>
  <si>
    <t>239-0835</t>
  </si>
  <si>
    <t>横須賀市佐原 4-20-1</t>
  </si>
  <si>
    <t>046-834-5671</t>
  </si>
  <si>
    <t>046-834-3564</t>
  </si>
  <si>
    <t>県立津久井浜高等学校</t>
  </si>
  <si>
    <t>239-0843</t>
  </si>
  <si>
    <t>横須賀市津久井 4-4-1</t>
    <rPh sb="0" eb="4">
      <t>ヨコスカシ</t>
    </rPh>
    <rPh sb="4" eb="7">
      <t>ツクイ</t>
    </rPh>
    <phoneticPr fontId="84"/>
  </si>
  <si>
    <t>046-848-2121</t>
  </si>
  <si>
    <t>046-848-8939</t>
  </si>
  <si>
    <t>県立海洋科学高等学校</t>
  </si>
  <si>
    <t>240-0101</t>
  </si>
  <si>
    <t>横須賀市長坂 1-2-1</t>
  </si>
  <si>
    <t>046-857-6457</t>
  </si>
  <si>
    <t>県立横浜修悠館高等学校
陸上自衛隊高等工科学校</t>
  </si>
  <si>
    <t>横須賀市御幸浜 2-1</t>
  </si>
  <si>
    <t>046-856-1291
(239)</t>
  </si>
  <si>
    <t>046-856-1291(550)</t>
  </si>
  <si>
    <t>横須賀学院高等学校</t>
  </si>
  <si>
    <t>湘南学院高等学校</t>
  </si>
  <si>
    <t>横須賀市佐原 2-2-20</t>
  </si>
  <si>
    <t>046-833-3433</t>
  </si>
  <si>
    <t>046-833-1177</t>
  </si>
  <si>
    <t>三浦学苑高等学校</t>
  </si>
  <si>
    <t>238-0031</t>
  </si>
  <si>
    <t>横須賀市衣笠栄町 3-80</t>
  </si>
  <si>
    <t>046-852-0284</t>
  </si>
  <si>
    <t>046-852-6980</t>
  </si>
  <si>
    <t>緑ヶ丘女子中学・高等学校</t>
  </si>
  <si>
    <t>238-0018</t>
  </si>
  <si>
    <t>横須賀市緑が丘 39</t>
  </si>
  <si>
    <t>046-822-1651</t>
  </si>
  <si>
    <t>046-825-0915</t>
  </si>
  <si>
    <t>横須賀市立横須賀総合高等学校</t>
    <rPh sb="10" eb="12">
      <t>コウトウ</t>
    </rPh>
    <rPh sb="12" eb="14">
      <t>ガッコウ</t>
    </rPh>
    <phoneticPr fontId="9"/>
  </si>
  <si>
    <t>横須賀市久里浜 6-1-1</t>
  </si>
  <si>
    <t>046-833-4111</t>
  </si>
  <si>
    <t>046-833-4555</t>
  </si>
  <si>
    <t>北鎌倉女子学園
中学校高等学校</t>
  </si>
  <si>
    <t>247-0062</t>
  </si>
  <si>
    <t>鎌倉市山内 913</t>
  </si>
  <si>
    <t>0467-22-6900</t>
  </si>
  <si>
    <t>0467-23-6900</t>
  </si>
  <si>
    <t>聖和学院中学校・髙等学校</t>
  </si>
  <si>
    <t>逗子市久木 2-2-1</t>
  </si>
  <si>
    <t>046-871-2670</t>
  </si>
  <si>
    <t>046-873-5500</t>
  </si>
  <si>
    <t>県立大船高等学校</t>
  </si>
  <si>
    <t>247-0054</t>
  </si>
  <si>
    <t>鎌倉市高野 8-1</t>
  </si>
  <si>
    <t>0467-43-4856</t>
  </si>
  <si>
    <t>県立七里ガ浜高等学校</t>
  </si>
  <si>
    <t>248-0025</t>
  </si>
  <si>
    <t>鎌倉市七里ガ浜東 2-3-1</t>
  </si>
  <si>
    <t>0467-32-7202</t>
  </si>
  <si>
    <t>県立鎌倉高等学校</t>
  </si>
  <si>
    <t>248-0026</t>
  </si>
  <si>
    <t>鎌倉市七里ガ浜 2-21-1</t>
  </si>
  <si>
    <t>0467-32-4851</t>
  </si>
  <si>
    <t>0467-31-1669</t>
  </si>
  <si>
    <t>県立深沢高等学校</t>
  </si>
  <si>
    <t>鎌倉市手広 6-4-1</t>
  </si>
  <si>
    <t>0467-31-3350</t>
  </si>
  <si>
    <t>県立逗子葉山高等学校</t>
  </si>
  <si>
    <t>249-0005</t>
  </si>
  <si>
    <t>逗子市桜山 5-24-1</t>
  </si>
  <si>
    <t>046-873-7322</t>
  </si>
  <si>
    <t>046-873-9045</t>
  </si>
  <si>
    <t>逗子開成中学校・高等学校</t>
  </si>
  <si>
    <t>249-8510</t>
  </si>
  <si>
    <t>逗子市新宿 2-5-1</t>
  </si>
  <si>
    <t>046-871-2062</t>
  </si>
  <si>
    <t>046-873-8459</t>
  </si>
  <si>
    <t>鎌倉学園中学校・高等学校</t>
  </si>
  <si>
    <t>鎌倉市山ノ内 110</t>
  </si>
  <si>
    <t>0467-22-0994</t>
  </si>
  <si>
    <t>0467-24-4352</t>
  </si>
  <si>
    <t>県立三浦初声高等学校</t>
    <rPh sb="0" eb="2">
      <t>ケンリツ</t>
    </rPh>
    <rPh sb="2" eb="4">
      <t>ミウラ</t>
    </rPh>
    <rPh sb="4" eb="6">
      <t>ハツコエ</t>
    </rPh>
    <rPh sb="6" eb="10">
      <t>コウトウガッコウ</t>
    </rPh>
    <phoneticPr fontId="83"/>
  </si>
  <si>
    <t>238-0113</t>
  </si>
  <si>
    <t>三浦市初声町入江 274-2</t>
    <rPh sb="0" eb="2">
      <t>ミウラ</t>
    </rPh>
    <rPh sb="2" eb="3">
      <t>シ</t>
    </rPh>
    <rPh sb="3" eb="6">
      <t>ハッセマチ</t>
    </rPh>
    <rPh sb="6" eb="8">
      <t>イリエ</t>
    </rPh>
    <phoneticPr fontId="83"/>
  </si>
  <si>
    <t>046-888-3857</t>
  </si>
  <si>
    <t>県立横須賀工業高等学校</t>
    <rPh sb="0" eb="2">
      <t>ケンリツ</t>
    </rPh>
    <rPh sb="2" eb="5">
      <t>ヨコスカ</t>
    </rPh>
    <rPh sb="5" eb="7">
      <t>コウギョウ</t>
    </rPh>
    <rPh sb="7" eb="11">
      <t>コウトウガッコウ</t>
    </rPh>
    <phoneticPr fontId="83"/>
  </si>
  <si>
    <t>横須賀公郷町 4-10</t>
    <rPh sb="0" eb="3">
      <t>ヨコスカ</t>
    </rPh>
    <rPh sb="3" eb="6">
      <t>クゴウチョウ</t>
    </rPh>
    <phoneticPr fontId="83"/>
  </si>
  <si>
    <t>046-851-2122</t>
  </si>
  <si>
    <t>046-851-5643</t>
  </si>
  <si>
    <t>県央</t>
    <rPh sb="0" eb="2">
      <t>ケンオウ</t>
    </rPh>
    <phoneticPr fontId="1"/>
  </si>
  <si>
    <t>大和市立つきみ野中学校</t>
  </si>
  <si>
    <t>242-0002</t>
  </si>
  <si>
    <t>大和市つきみ野 3-5-1</t>
  </si>
  <si>
    <t>046-274-1728</t>
  </si>
  <si>
    <t>046-276-1791</t>
  </si>
  <si>
    <t>大和市立鶴間中学校</t>
  </si>
  <si>
    <t>242-0001</t>
  </si>
  <si>
    <t>大和市下鶴間 3016</t>
  </si>
  <si>
    <t>046-274-8903</t>
  </si>
  <si>
    <t>046-276-1067</t>
  </si>
  <si>
    <t>大和市立大和中学校</t>
  </si>
  <si>
    <t>242-0018</t>
  </si>
  <si>
    <t>大和市深見西 7-5-1</t>
  </si>
  <si>
    <t>046-261-0892</t>
  </si>
  <si>
    <t>046-261-4892</t>
  </si>
  <si>
    <t>大和市立光丘中学校</t>
  </si>
  <si>
    <t>242-0016</t>
  </si>
  <si>
    <t>大和市大和南 2-11-1</t>
  </si>
  <si>
    <t>046-261-1120</t>
  </si>
  <si>
    <t>046-261-8040</t>
  </si>
  <si>
    <t>大和市立引地台中学校</t>
  </si>
  <si>
    <t>242-0022</t>
  </si>
  <si>
    <t>大和市柳橋 4-5050</t>
  </si>
  <si>
    <t>046-267-0535</t>
  </si>
  <si>
    <t>046-268-4576</t>
  </si>
  <si>
    <t>大和市立渋谷中学校</t>
  </si>
  <si>
    <t>242-0015</t>
  </si>
  <si>
    <t>大和市下和田 49</t>
  </si>
  <si>
    <t>046-267-1104</t>
  </si>
  <si>
    <t>046-268-3989</t>
  </si>
  <si>
    <t>大和市立上和田中学校</t>
  </si>
  <si>
    <t>242-0014</t>
  </si>
  <si>
    <t>大和市上和田 1314-1</t>
  </si>
  <si>
    <t>046-269-1165</t>
  </si>
  <si>
    <t>046-268-4574</t>
  </si>
  <si>
    <t>大和市立南林間中学校</t>
  </si>
  <si>
    <t>242-0006</t>
  </si>
  <si>
    <t>大和市南林間 9-3-1</t>
  </si>
  <si>
    <t>046-276-2500</t>
  </si>
  <si>
    <t>046-276-1531</t>
  </si>
  <si>
    <t>大和市立下福田中学校</t>
  </si>
  <si>
    <t>242-0024</t>
  </si>
  <si>
    <t>大和市福田 1569-1</t>
  </si>
  <si>
    <t>046-269-8281</t>
  </si>
  <si>
    <t>046-268-3995</t>
  </si>
  <si>
    <t>聖セシリア女子中学校</t>
  </si>
  <si>
    <t>大和市南林間 3-10-1</t>
  </si>
  <si>
    <t>046-274-7405</t>
  </si>
  <si>
    <t>046-274-5070</t>
  </si>
  <si>
    <t>綾瀬市立北の台中学校</t>
  </si>
  <si>
    <t>252-1105</t>
  </si>
  <si>
    <t>綾瀬市蓼川 1-2-1</t>
  </si>
  <si>
    <t>0467-77-8430</t>
  </si>
  <si>
    <t>0467-77-8457</t>
  </si>
  <si>
    <t>綾瀬市立春日台中学校</t>
  </si>
  <si>
    <t>252-1124</t>
  </si>
  <si>
    <t>綾瀬市吉岡 393-1</t>
  </si>
  <si>
    <t>0467-76-8661</t>
  </si>
  <si>
    <t>0467-76-8613</t>
  </si>
  <si>
    <t>綾瀬市立城山中学校</t>
  </si>
  <si>
    <t>252-1123</t>
  </si>
  <si>
    <t>綾瀬市早川 2230</t>
  </si>
  <si>
    <t>0467-77-6134</t>
  </si>
  <si>
    <t>0467-77-6142</t>
  </si>
  <si>
    <t>綾瀬市立綾瀬中学校</t>
  </si>
  <si>
    <t>252-1103</t>
  </si>
  <si>
    <t>綾瀬市深谷南 2-3-1</t>
  </si>
  <si>
    <t>0467-78-0024</t>
  </si>
  <si>
    <t>0467-78-7108</t>
  </si>
  <si>
    <t>綾瀬市立綾北中学校</t>
    <rPh sb="0" eb="4">
      <t>アヤセシリツ</t>
    </rPh>
    <rPh sb="5" eb="6">
      <t>キタ</t>
    </rPh>
    <rPh sb="6" eb="9">
      <t>チュウガッコウ</t>
    </rPh>
    <phoneticPr fontId="83"/>
  </si>
  <si>
    <t>252-1108</t>
  </si>
  <si>
    <t>綾瀬市深谷上 4-4-1</t>
    <rPh sb="5" eb="6">
      <t>ウエ</t>
    </rPh>
    <phoneticPr fontId="9"/>
  </si>
  <si>
    <t>0467-78-8566</t>
  </si>
  <si>
    <t>0467-78-8568</t>
  </si>
  <si>
    <t>座間市立座間中学校</t>
  </si>
  <si>
    <t>252-0021</t>
  </si>
  <si>
    <t>座間市緑ヶ丘 4-6-10</t>
  </si>
  <si>
    <t>046-251-0135</t>
  </si>
  <si>
    <t>046-251-1129</t>
  </si>
  <si>
    <t>座間市立西中学校</t>
  </si>
  <si>
    <t>252-0027</t>
  </si>
  <si>
    <t>座間市座間 2-1230</t>
  </si>
  <si>
    <t>046-251-2277</t>
  </si>
  <si>
    <t>046-251-3892</t>
  </si>
  <si>
    <t>座間市立東中学校</t>
  </si>
  <si>
    <t>252-0003</t>
  </si>
  <si>
    <t>座間市ひばりが丘 5-57-1</t>
  </si>
  <si>
    <t>046-253-3357</t>
  </si>
  <si>
    <t>046-256-0642</t>
  </si>
  <si>
    <t>座間市立南中学校</t>
  </si>
  <si>
    <t>252-0015</t>
  </si>
  <si>
    <t>座間市南栗原 3-8-1</t>
  </si>
  <si>
    <t>046-256-0700</t>
  </si>
  <si>
    <t>046-256-0656</t>
  </si>
  <si>
    <t>座間市立栗原中学校</t>
  </si>
  <si>
    <t>252-0014</t>
  </si>
  <si>
    <t>座間市栗原中央 6-4-1</t>
  </si>
  <si>
    <t>046-254-9977</t>
  </si>
  <si>
    <t>046-254-8219</t>
  </si>
  <si>
    <t>海老名市立柏ヶ谷中学校</t>
  </si>
  <si>
    <t>243-0402</t>
  </si>
  <si>
    <t>046-233-0917</t>
  </si>
  <si>
    <t>046-233-0947</t>
  </si>
  <si>
    <t>海老名市立海西中学校</t>
  </si>
  <si>
    <t>243-0421</t>
  </si>
  <si>
    <t>海老名市さつき町 58</t>
  </si>
  <si>
    <t>046-232-8103</t>
  </si>
  <si>
    <t>046-232-2293</t>
  </si>
  <si>
    <t>海老名市立有馬中学校</t>
  </si>
  <si>
    <t>243-0417</t>
  </si>
  <si>
    <t>海老名市本郷 4601</t>
  </si>
  <si>
    <t>046-238-3365</t>
  </si>
  <si>
    <t>046-238-3469</t>
  </si>
  <si>
    <t>海老名市立今泉中学校</t>
  </si>
  <si>
    <t>243-0431</t>
  </si>
  <si>
    <t>海老名市上今泉 1840</t>
  </si>
  <si>
    <t>046-233-6341</t>
  </si>
  <si>
    <t>046-233-6142</t>
  </si>
  <si>
    <t>海老名市立海老名中学校</t>
  </si>
  <si>
    <t>243-0405</t>
  </si>
  <si>
    <t>海老名市国分南 3-11-1</t>
  </si>
  <si>
    <t>046-231-3410</t>
  </si>
  <si>
    <t>046-231-7989</t>
  </si>
  <si>
    <t>厚木市立厚木中学校</t>
  </si>
  <si>
    <t>243-0004</t>
  </si>
  <si>
    <t>厚木市水引 1-1-3</t>
  </si>
  <si>
    <t>046-221-3227</t>
  </si>
  <si>
    <t>046-221-3235</t>
  </si>
  <si>
    <t>厚木市立南毛利中学校</t>
  </si>
  <si>
    <t>243-0032</t>
  </si>
  <si>
    <t>厚木市恩名 2-16-1</t>
  </si>
  <si>
    <t>046-221-4340</t>
  </si>
  <si>
    <t>046-221-4365</t>
  </si>
  <si>
    <t>厚木市立依知中学校</t>
  </si>
  <si>
    <t>243-0805</t>
  </si>
  <si>
    <t>厚木市中依知 364</t>
  </si>
  <si>
    <t>046-245-1167</t>
  </si>
  <si>
    <t>046-245-1156</t>
  </si>
  <si>
    <t>厚木市立藤塚中学校</t>
  </si>
  <si>
    <t>243-0801</t>
  </si>
  <si>
    <t>厚木市上依知 1289</t>
  </si>
  <si>
    <t>046-245-3371</t>
  </si>
  <si>
    <t>046-245-1043</t>
  </si>
  <si>
    <t>厚木市立林中学校</t>
  </si>
  <si>
    <t>243-0816</t>
  </si>
  <si>
    <t>厚木市林 5-5-1</t>
  </si>
  <si>
    <t>046-224-4933</t>
  </si>
  <si>
    <t>046-224-4934</t>
  </si>
  <si>
    <t>厚木市立玉川中学校</t>
  </si>
  <si>
    <t>243-0125</t>
  </si>
  <si>
    <t>厚木市小野 301-10</t>
  </si>
  <si>
    <t>046-248-0329</t>
  </si>
  <si>
    <t>046-248-0326</t>
  </si>
  <si>
    <t>厚木市立森の里中学校</t>
  </si>
  <si>
    <t>243-0122</t>
  </si>
  <si>
    <t>厚木市森の里 3-35-1</t>
  </si>
  <si>
    <t>046-248-0727</t>
  </si>
  <si>
    <t>046-248-0797</t>
  </si>
  <si>
    <t>厚木市立睦合中学校</t>
  </si>
  <si>
    <t>243-0211</t>
  </si>
  <si>
    <t>厚木市三田 3-1-1</t>
  </si>
  <si>
    <t>046-241-1450</t>
  </si>
  <si>
    <t>046-241-1249</t>
  </si>
  <si>
    <t>厚木市立睦合東中学校</t>
  </si>
  <si>
    <t>厚木市三田 3472</t>
  </si>
  <si>
    <t>046-221-5956</t>
  </si>
  <si>
    <t>046-221-5957</t>
  </si>
  <si>
    <t>厚木市立小鮎中学校</t>
  </si>
  <si>
    <t>243-0213</t>
  </si>
  <si>
    <t>厚木市飯山南 4-9-2</t>
    <rPh sb="5" eb="6">
      <t>ミナミ</t>
    </rPh>
    <phoneticPr fontId="9"/>
  </si>
  <si>
    <t>046-241-1428</t>
  </si>
  <si>
    <t>046-241-3130</t>
  </si>
  <si>
    <t>厚木市立荻野中学校</t>
  </si>
  <si>
    <t>243-0204</t>
  </si>
  <si>
    <t>厚木市鳶尾 5-1-1</t>
  </si>
  <si>
    <t>046-241-1710</t>
  </si>
  <si>
    <t>046-241-3157</t>
  </si>
  <si>
    <t>愛川町立愛川東中学校</t>
  </si>
  <si>
    <t>243-0303</t>
  </si>
  <si>
    <t>愛甲郡愛川町中津 1400</t>
  </si>
  <si>
    <t>046-285-0029</t>
  </si>
  <si>
    <t>046-286-7984</t>
  </si>
  <si>
    <t>愛川町立愛川中原中学校</t>
  </si>
  <si>
    <t>243-0301</t>
  </si>
  <si>
    <t>愛甲郡愛川町角田 210</t>
  </si>
  <si>
    <t>046-286-2710</t>
  </si>
  <si>
    <t>046-286-7985</t>
  </si>
  <si>
    <t>厚木市立相川中学校</t>
  </si>
  <si>
    <t>243-0022</t>
  </si>
  <si>
    <t>厚木市酒井 1981-1</t>
  </si>
  <si>
    <t>046-229-5516</t>
  </si>
  <si>
    <t>046-229-5517</t>
  </si>
  <si>
    <t>愛川町立愛川中学校</t>
  </si>
  <si>
    <t>243-0306</t>
  </si>
  <si>
    <t>愛甲郡愛川町田代 1395</t>
  </si>
  <si>
    <t>046-281-0094</t>
  </si>
  <si>
    <t>046-281-6154</t>
  </si>
  <si>
    <t>厚木市立東名中学校</t>
  </si>
  <si>
    <t>243-0035</t>
  </si>
  <si>
    <t>厚木市愛甲 1809</t>
  </si>
  <si>
    <t>046-228-4052</t>
  </si>
  <si>
    <t>046-228-1258</t>
  </si>
  <si>
    <t>県立大和高等学校</t>
  </si>
  <si>
    <t>大和市つきみ野 3-4</t>
  </si>
  <si>
    <t>046-274-0026</t>
  </si>
  <si>
    <t>046-277-0691</t>
  </si>
  <si>
    <t>県立大和東高等学校</t>
  </si>
  <si>
    <t>242-0011</t>
  </si>
  <si>
    <t>大和市深見 1760</t>
  </si>
  <si>
    <t>046-264-2694</t>
  </si>
  <si>
    <t>046-262-3655</t>
  </si>
  <si>
    <t>県立大和西高等学校</t>
  </si>
  <si>
    <t>大和市南林間 9-5-1</t>
  </si>
  <si>
    <t>046-276-1155</t>
  </si>
  <si>
    <t>046-277-0681</t>
  </si>
  <si>
    <t>県立大和南高等学校</t>
  </si>
  <si>
    <t>大和市上和田 2557</t>
  </si>
  <si>
    <t>046-269-5050</t>
  </si>
  <si>
    <t>046-268-4390</t>
  </si>
  <si>
    <t>聖セシリア女子高等学校</t>
  </si>
  <si>
    <t>県立綾瀬高等学校</t>
  </si>
  <si>
    <t>252-1134</t>
  </si>
  <si>
    <t>綾瀬市寺尾南 1-4-1</t>
  </si>
  <si>
    <t>0467-76-1400</t>
  </si>
  <si>
    <t>0467-76-8241</t>
  </si>
  <si>
    <t>県立綾瀬西高等学校</t>
  </si>
  <si>
    <t>綾瀬市早川 1485-1</t>
  </si>
  <si>
    <t>0467-77-5121</t>
  </si>
  <si>
    <t>0467-76-8199</t>
  </si>
  <si>
    <t>県立座間高等学校</t>
  </si>
  <si>
    <t>252-0029</t>
  </si>
  <si>
    <t>座間市入谷西 5-11-1</t>
    <rPh sb="5" eb="6">
      <t>ニシ</t>
    </rPh>
    <phoneticPr fontId="83"/>
  </si>
  <si>
    <t>046-253-2011</t>
  </si>
  <si>
    <t>046-252-5452</t>
  </si>
  <si>
    <t>県立座間総合高等学校</t>
  </si>
  <si>
    <t>252-0013</t>
  </si>
  <si>
    <t>座間市栗原 2487</t>
  </si>
  <si>
    <t>046-253-4273</t>
  </si>
  <si>
    <t>046-252-6020</t>
  </si>
  <si>
    <t>県立海老名高等学校</t>
  </si>
  <si>
    <t>243-0422</t>
  </si>
  <si>
    <t>海老名市中新田 1-26-1</t>
  </si>
  <si>
    <t>046-232-2231</t>
  </si>
  <si>
    <t>046-231-1762</t>
  </si>
  <si>
    <t>県立有馬高等学校</t>
  </si>
  <si>
    <t>243-0424</t>
  </si>
  <si>
    <t>海老名市社家 240</t>
  </si>
  <si>
    <t>046-238-1333</t>
  </si>
  <si>
    <t>046-238-7980</t>
  </si>
  <si>
    <t>県立中央農業高等学校</t>
  </si>
  <si>
    <t>海老名市中新田 4-12-1</t>
  </si>
  <si>
    <t>046-231-5202</t>
  </si>
  <si>
    <t>046-231-1599</t>
  </si>
  <si>
    <t>県立愛川高等学校</t>
  </si>
  <si>
    <t>243-0308</t>
  </si>
  <si>
    <t>愛甲郡愛川町三増 822 1</t>
  </si>
  <si>
    <t>046-286-2871</t>
  </si>
  <si>
    <t>046-286-5494</t>
  </si>
  <si>
    <t>県立厚木高等学校</t>
  </si>
  <si>
    <t>243-0031</t>
  </si>
  <si>
    <t>厚木市戸室 2-24-1</t>
  </si>
  <si>
    <t>046-221-4078</t>
  </si>
  <si>
    <t>046-222-8243</t>
  </si>
  <si>
    <t>県立厚木王子高等学校</t>
    <rPh sb="4" eb="6">
      <t>オウジ</t>
    </rPh>
    <phoneticPr fontId="83"/>
  </si>
  <si>
    <t>243-0817</t>
  </si>
  <si>
    <t>厚木市王子 1-1-1</t>
  </si>
  <si>
    <t>046-221-3158</t>
  </si>
  <si>
    <t>046-222-8204</t>
  </si>
  <si>
    <t>県立厚木西高等学校</t>
  </si>
  <si>
    <t>243-0123</t>
  </si>
  <si>
    <t>厚木市森の里青山 12-1</t>
  </si>
  <si>
    <t>046-248-329２</t>
  </si>
  <si>
    <t>046-248-7461</t>
  </si>
  <si>
    <t>県立厚木清南高等学校</t>
  </si>
  <si>
    <t>243-0021</t>
  </si>
  <si>
    <t>厚木市岡田 1-12-1</t>
  </si>
  <si>
    <t>046-228-2015</t>
  </si>
  <si>
    <t>046-229-2674</t>
  </si>
  <si>
    <t>県立厚木北高等学校</t>
  </si>
  <si>
    <t>243-0203</t>
  </si>
  <si>
    <t>厚木市下荻野 886</t>
  </si>
  <si>
    <t>046-241-8001</t>
  </si>
  <si>
    <t>046-242-6948</t>
  </si>
  <si>
    <t>県立相模向陽館高等学校</t>
  </si>
  <si>
    <t>座間市ひばりが丘 3-58-1</t>
  </si>
  <si>
    <t>046-298-3455</t>
  </si>
  <si>
    <t>046-298-3458</t>
  </si>
  <si>
    <t>柏木学園高等学校</t>
  </si>
  <si>
    <t>大和市深見西 4-4-22</t>
  </si>
  <si>
    <t>046-260-9011</t>
  </si>
  <si>
    <t>046-260-2002</t>
  </si>
  <si>
    <t>西湘</t>
    <rPh sb="0" eb="2">
      <t>セイショウ</t>
    </rPh>
    <phoneticPr fontId="1"/>
  </si>
  <si>
    <t>伊勢原市立伊勢原中学校</t>
  </si>
  <si>
    <t>259-1132</t>
  </si>
  <si>
    <t>伊勢原市桜台 4-2-1</t>
  </si>
  <si>
    <t>0463-95-2539</t>
  </si>
  <si>
    <t>0463-95-9586</t>
  </si>
  <si>
    <t>伊勢原市立山王中学校</t>
  </si>
  <si>
    <t>259-1141</t>
  </si>
  <si>
    <t>伊勢原市上粕屋 804-2</t>
  </si>
  <si>
    <t>0463-95-2362</t>
  </si>
  <si>
    <t>0463-95-9584</t>
  </si>
  <si>
    <t>伊勢原市立成瀬中学校</t>
  </si>
  <si>
    <t>259-1114</t>
  </si>
  <si>
    <t>伊勢原市高森 2-22-1</t>
  </si>
  <si>
    <t>0463-95-1309</t>
  </si>
  <si>
    <t>0463-95-9588</t>
  </si>
  <si>
    <t>伊勢原市立中沢中学校</t>
  </si>
  <si>
    <t>259-1143</t>
  </si>
  <si>
    <t>伊勢原市下糟屋 231-1</t>
    <rPh sb="5" eb="6">
      <t>ソウ</t>
    </rPh>
    <phoneticPr fontId="9"/>
  </si>
  <si>
    <t>0463-94-5756</t>
  </si>
  <si>
    <t>0463-95-9580</t>
  </si>
  <si>
    <t>小田原市立鴨宮中学校</t>
    <rPh sb="5" eb="7">
      <t>カモノミヤ</t>
    </rPh>
    <phoneticPr fontId="9"/>
  </si>
  <si>
    <t>250-0874</t>
  </si>
  <si>
    <t>小田原市鴨宮 547</t>
    <rPh sb="0" eb="4">
      <t>オダワラシ</t>
    </rPh>
    <rPh sb="4" eb="6">
      <t>カモノミヤ</t>
    </rPh>
    <phoneticPr fontId="9"/>
  </si>
  <si>
    <t>0465-47-3361</t>
  </si>
  <si>
    <t>0465-49-6814</t>
  </si>
  <si>
    <t>小田原市立橘中学校</t>
  </si>
  <si>
    <t>256-0804</t>
  </si>
  <si>
    <t>小田原市羽根尾 410</t>
  </si>
  <si>
    <t>0465-43-0250</t>
  </si>
  <si>
    <t>0465-43-4504</t>
  </si>
  <si>
    <t>小田原市立国府津中学校</t>
  </si>
  <si>
    <t>256-0812</t>
  </si>
  <si>
    <t>小田原市国府津 2372</t>
  </si>
  <si>
    <t>0465-47-9148</t>
  </si>
  <si>
    <t>0465-47-1394</t>
  </si>
  <si>
    <t>小田原市立酒匂中学校</t>
  </si>
  <si>
    <t>256-0816</t>
  </si>
  <si>
    <t>小田原市酒匂 3-4-1</t>
  </si>
  <si>
    <t>0465-47-3344</t>
  </si>
  <si>
    <t>0465-49-6821</t>
  </si>
  <si>
    <t>小田原市立城山中学校</t>
  </si>
  <si>
    <t>250-0045</t>
  </si>
  <si>
    <t>小田原市城山 3-4-1</t>
  </si>
  <si>
    <t>0465-34-0209</t>
  </si>
  <si>
    <t>0465-32-7569</t>
  </si>
  <si>
    <t>小田原市立城北中学校</t>
  </si>
  <si>
    <t>250-0852</t>
  </si>
  <si>
    <t>小田原市栢山 2888</t>
  </si>
  <si>
    <t>0465-36-9518</t>
  </si>
  <si>
    <t>0465-36-2293</t>
  </si>
  <si>
    <t>小田原市立千代中学校</t>
  </si>
  <si>
    <t>250-0215</t>
  </si>
  <si>
    <t>小田原市千代 800</t>
  </si>
  <si>
    <t>0465-42-1640</t>
  </si>
  <si>
    <t>0465-42-6814</t>
  </si>
  <si>
    <t>小田原市立泉中学校</t>
  </si>
  <si>
    <t>250-0854</t>
  </si>
  <si>
    <t>小田原市飯田岡 22</t>
  </si>
  <si>
    <t>0465-36-3440</t>
  </si>
  <si>
    <t>0465-36-1981</t>
  </si>
  <si>
    <t>小田原市立白鷗中学校</t>
    <rPh sb="6" eb="7">
      <t>カモメ</t>
    </rPh>
    <phoneticPr fontId="9"/>
  </si>
  <si>
    <t>250-0003</t>
  </si>
  <si>
    <t>小田原市東町 4-13-1</t>
  </si>
  <si>
    <t>0465-34-1736</t>
  </si>
  <si>
    <t>0465-32-7584</t>
  </si>
  <si>
    <t>小田原市立白山中学校</t>
  </si>
  <si>
    <t>250-0001</t>
  </si>
  <si>
    <t>小田原市扇町 5-7-17</t>
  </si>
  <si>
    <t>0465-34-9295</t>
  </si>
  <si>
    <t>0465-32-7586</t>
  </si>
  <si>
    <t>箱根町立箱根中学校</t>
    <rPh sb="0" eb="2">
      <t>ハコネ</t>
    </rPh>
    <rPh sb="2" eb="4">
      <t>チョウリツ</t>
    </rPh>
    <rPh sb="4" eb="6">
      <t>ハコネ</t>
    </rPh>
    <rPh sb="6" eb="9">
      <t>チュウガッコウ</t>
    </rPh>
    <phoneticPr fontId="9"/>
  </si>
  <si>
    <t>はこねちょうりつはこねちゅうがっこう</t>
    <phoneticPr fontId="1"/>
  </si>
  <si>
    <t>250-0407</t>
  </si>
  <si>
    <t>足柄下郡箱根町二ノ平 1154</t>
    <rPh sb="0" eb="4">
      <t>アシガラシモグン</t>
    </rPh>
    <phoneticPr fontId="9"/>
  </si>
  <si>
    <t>0460-82-3000</t>
  </si>
  <si>
    <t>0460-82-3548</t>
  </si>
  <si>
    <t>真鶴町立真鶴中学校</t>
  </si>
  <si>
    <t>まなずるちょうりつまなずるちゅうがっこう</t>
    <phoneticPr fontId="1"/>
  </si>
  <si>
    <t>259-0201</t>
  </si>
  <si>
    <t>足柄下郡真鶴町真鶴 1855</t>
  </si>
  <si>
    <t>0465-68-2195</t>
  </si>
  <si>
    <t>0465-68-2196</t>
  </si>
  <si>
    <t>湯河原町立湯河原中学校</t>
  </si>
  <si>
    <t>ゆがわらちょうりつゆがわらちゅうがっこう</t>
    <phoneticPr fontId="1"/>
  </si>
  <si>
    <t>259-0301</t>
  </si>
  <si>
    <t>足柄下郡湯河原町吉浜 1576-31</t>
    <rPh sb="8" eb="10">
      <t>ヨシハマ</t>
    </rPh>
    <phoneticPr fontId="9"/>
  </si>
  <si>
    <t>0465-62-3393</t>
  </si>
  <si>
    <t>0465-63-7714</t>
  </si>
  <si>
    <t>相洋中学校</t>
    <rPh sb="0" eb="1">
      <t>ソウ</t>
    </rPh>
    <rPh sb="1" eb="2">
      <t>ヨウ</t>
    </rPh>
    <rPh sb="2" eb="5">
      <t>チュウガッコウ</t>
    </rPh>
    <phoneticPr fontId="9"/>
  </si>
  <si>
    <t>そうようちゅうがっこう</t>
    <phoneticPr fontId="1"/>
  </si>
  <si>
    <t>小田原市城山 4-13-33</t>
  </si>
  <si>
    <t>0465-22-0211</t>
  </si>
  <si>
    <t>0465-24-0196</t>
  </si>
  <si>
    <t>大井町立湘光中学校</t>
  </si>
  <si>
    <t>おおいちょうりつしょうこうちゅうがっこう</t>
    <phoneticPr fontId="1"/>
  </si>
  <si>
    <t>258-0019</t>
  </si>
  <si>
    <t>足柄上郡大井町金子 1950</t>
  </si>
  <si>
    <t>0465-82-2541</t>
  </si>
  <si>
    <t>0465-82-2607</t>
  </si>
  <si>
    <t>開成町立文命中学校</t>
    <rPh sb="0" eb="2">
      <t>カイセイ</t>
    </rPh>
    <rPh sb="2" eb="3">
      <t>マチ</t>
    </rPh>
    <rPh sb="3" eb="4">
      <t>リツ</t>
    </rPh>
    <rPh sb="4" eb="5">
      <t>ブン</t>
    </rPh>
    <rPh sb="5" eb="6">
      <t>イノチ</t>
    </rPh>
    <rPh sb="6" eb="9">
      <t>チュウガッコウ</t>
    </rPh>
    <phoneticPr fontId="9"/>
  </si>
  <si>
    <t>かいせいちょうりつぶんめいちゅうがっこう</t>
    <phoneticPr fontId="1"/>
  </si>
  <si>
    <t>258-0021</t>
  </si>
  <si>
    <t>足柄上郡開成町吉田島 1805</t>
    <rPh sb="0" eb="4">
      <t>アシガラカミグン</t>
    </rPh>
    <rPh sb="4" eb="6">
      <t>カイセイ</t>
    </rPh>
    <rPh sb="6" eb="7">
      <t>マチ</t>
    </rPh>
    <rPh sb="7" eb="9">
      <t>ヨシダ</t>
    </rPh>
    <rPh sb="9" eb="10">
      <t>ジマ</t>
    </rPh>
    <phoneticPr fontId="9"/>
  </si>
  <si>
    <t>0465-83-1386</t>
  </si>
  <si>
    <t>0465-82-8472</t>
  </si>
  <si>
    <t>中井町立中井中学校</t>
    <rPh sb="0" eb="2">
      <t>ナカイ</t>
    </rPh>
    <rPh sb="2" eb="4">
      <t>チョウリツ</t>
    </rPh>
    <rPh sb="4" eb="6">
      <t>ナカイ</t>
    </rPh>
    <rPh sb="6" eb="9">
      <t>チュウガッコウ</t>
    </rPh>
    <phoneticPr fontId="9"/>
  </si>
  <si>
    <t>なかいちょうりつなかいちゅうがっこう</t>
    <phoneticPr fontId="1"/>
  </si>
  <si>
    <t>259-0153</t>
  </si>
  <si>
    <t>足柄上郡中井町比奈窪 295</t>
    <rPh sb="0" eb="3">
      <t>アシガラカミ</t>
    </rPh>
    <phoneticPr fontId="9"/>
  </si>
  <si>
    <t>0465-81-0226</t>
  </si>
  <si>
    <t>0465-81-0999</t>
  </si>
  <si>
    <t>山北町立山北中学校</t>
  </si>
  <si>
    <t>やまきたちょうりつやまきたちゅうがっこう</t>
    <phoneticPr fontId="1"/>
  </si>
  <si>
    <t>258-0111</t>
  </si>
  <si>
    <t>足柄上郡山北町向原 401-1</t>
  </si>
  <si>
    <t>0465-75-0755</t>
  </si>
  <si>
    <t>0465-75-0760</t>
  </si>
  <si>
    <t>松田町立松田中学校</t>
  </si>
  <si>
    <t>まつだちょうりつまつだちゅうがっこう</t>
    <phoneticPr fontId="1"/>
  </si>
  <si>
    <t>258-0003</t>
  </si>
  <si>
    <t>足柄上郡松田町松田惣領 1400</t>
    <rPh sb="7" eb="9">
      <t>マツダ</t>
    </rPh>
    <phoneticPr fontId="9"/>
  </si>
  <si>
    <t>0465-82-2261</t>
  </si>
  <si>
    <t>0465-85-1253</t>
  </si>
  <si>
    <t>南足柄市立岡本中学校</t>
  </si>
  <si>
    <t>250-0117</t>
  </si>
  <si>
    <t>南足柄市塚原 1660</t>
  </si>
  <si>
    <t>0465-74-2416</t>
  </si>
  <si>
    <t>0465-73-1257</t>
  </si>
  <si>
    <t>南足柄市立足柄台中学校</t>
  </si>
  <si>
    <t>250-0111</t>
  </si>
  <si>
    <t>南足柄市竹松 2000</t>
  </si>
  <si>
    <t>0465-74-7511</t>
  </si>
  <si>
    <t>0465-73-1285</t>
  </si>
  <si>
    <t>南足柄市立南足柄中学校</t>
  </si>
  <si>
    <t>250-0105</t>
  </si>
  <si>
    <t>南足柄市関本 433</t>
  </si>
  <si>
    <t>0465-74-2415</t>
  </si>
  <si>
    <t>0465-74-3130</t>
  </si>
  <si>
    <t>大磯町立国府中学校</t>
    <rPh sb="4" eb="6">
      <t>コクフ</t>
    </rPh>
    <phoneticPr fontId="9"/>
  </si>
  <si>
    <t>おおいそちょうりつこくふちゅうがっこう</t>
    <phoneticPr fontId="1"/>
  </si>
  <si>
    <t>259-0114</t>
  </si>
  <si>
    <t>中郡大磯町月京 40-1</t>
    <rPh sb="0" eb="2">
      <t>ナカグン</t>
    </rPh>
    <rPh sb="2" eb="5">
      <t>オオイソマチ</t>
    </rPh>
    <rPh sb="5" eb="6">
      <t>ツキ</t>
    </rPh>
    <rPh sb="6" eb="7">
      <t>キョウ</t>
    </rPh>
    <phoneticPr fontId="9"/>
  </si>
  <si>
    <t>0463-71-0410</t>
  </si>
  <si>
    <t>0463-72-6256</t>
  </si>
  <si>
    <t>大磯町立大磯中学校</t>
  </si>
  <si>
    <t>おおいそちょうりつおおいそちゅうがっこう</t>
    <phoneticPr fontId="1"/>
  </si>
  <si>
    <t>255-0004</t>
  </si>
  <si>
    <t>中郡大磯町東小磯 261</t>
  </si>
  <si>
    <t>0463-61-0073</t>
  </si>
  <si>
    <t>0463-61-2465</t>
  </si>
  <si>
    <t>二宮町立二宮西中学校</t>
  </si>
  <si>
    <t>にのみやちょうりつにのみやにしちゅうがっこう</t>
    <phoneticPr fontId="1"/>
  </si>
  <si>
    <t>259-0125</t>
  </si>
  <si>
    <t>中郡二宮町川匂 323</t>
  </si>
  <si>
    <t>0463-71-3116</t>
  </si>
  <si>
    <t>0463-71-7991</t>
  </si>
  <si>
    <t>二宮町立二宮中学校</t>
  </si>
  <si>
    <t>にのみやちょうりつにのみやちゅうがっこう</t>
    <phoneticPr fontId="1"/>
  </si>
  <si>
    <t>259-0123</t>
  </si>
  <si>
    <t>中郡二宮町二宮 54-2</t>
  </si>
  <si>
    <t>0463-71-0269</t>
  </si>
  <si>
    <t>0463-71-3427</t>
  </si>
  <si>
    <t>秦野市立大根中学校</t>
    <rPh sb="3" eb="4">
      <t>タ</t>
    </rPh>
    <phoneticPr fontId="9"/>
  </si>
  <si>
    <t>257-0003</t>
  </si>
  <si>
    <t>秦野市南矢名 4-28-1</t>
  </si>
  <si>
    <t>0463-77-0446</t>
  </si>
  <si>
    <t>0463-76-4912</t>
  </si>
  <si>
    <t>秦野市立渋沢中学校</t>
  </si>
  <si>
    <t>259-1322</t>
  </si>
  <si>
    <t>秦野市渋沢 2030</t>
  </si>
  <si>
    <t>0463-87-2527</t>
  </si>
  <si>
    <t>0463-87-6157</t>
  </si>
  <si>
    <t>秦野市立西中学校</t>
  </si>
  <si>
    <t>259-1315</t>
  </si>
  <si>
    <t>秦野市柳町 2-5-1</t>
  </si>
  <si>
    <t>0463-88-0022</t>
  </si>
  <si>
    <t>0463-88-1984</t>
  </si>
  <si>
    <t>秦野市立鶴巻中学校</t>
  </si>
  <si>
    <t>257-0007</t>
  </si>
  <si>
    <t>秦野市鶴巻 2220</t>
  </si>
  <si>
    <t>0463-78-3769</t>
  </si>
  <si>
    <t>0463-78-3774</t>
  </si>
  <si>
    <t>秦野市立東中学校</t>
  </si>
  <si>
    <t>257-0023</t>
  </si>
  <si>
    <t>秦野市寺山 509</t>
  </si>
  <si>
    <t>0463-81-0082</t>
  </si>
  <si>
    <t>0463-83-6748</t>
  </si>
  <si>
    <t>秦野市立南が丘中学校</t>
  </si>
  <si>
    <t>257-0013</t>
  </si>
  <si>
    <t>秦野市南が丘 1-6</t>
  </si>
  <si>
    <t>0463-82-8402</t>
  </si>
  <si>
    <t>0463-82-8403</t>
  </si>
  <si>
    <t>秦野市立南中学校</t>
  </si>
  <si>
    <t>257-0054</t>
  </si>
  <si>
    <t>秦野市緑町 16-1</t>
  </si>
  <si>
    <t>0463-81-0113</t>
  </si>
  <si>
    <t>0463-81-6097</t>
  </si>
  <si>
    <t>秦野市立北中学校</t>
  </si>
  <si>
    <t>259-1307</t>
  </si>
  <si>
    <t>秦野市横野 101</t>
  </si>
  <si>
    <t>0463-75-1717</t>
  </si>
  <si>
    <t>0463-75-4223</t>
  </si>
  <si>
    <t>秦野市立本町中学校</t>
  </si>
  <si>
    <t>257-0057</t>
  </si>
  <si>
    <t>秦野市富士見町 1-1</t>
  </si>
  <si>
    <t>0463-81-0342</t>
  </si>
  <si>
    <t>0463-81-0746</t>
  </si>
  <si>
    <t>平塚市立旭陵中学校</t>
  </si>
  <si>
    <t>254-0905</t>
  </si>
  <si>
    <t>平塚市日向岡 2-9-1</t>
  </si>
  <si>
    <t>0463-59-0400</t>
  </si>
  <si>
    <t>0463-59-6444</t>
  </si>
  <si>
    <t>平塚市立金旭中学校</t>
  </si>
  <si>
    <t>259-1219</t>
  </si>
  <si>
    <t>平塚市広川 12</t>
  </si>
  <si>
    <t>0463-58-0151</t>
  </si>
  <si>
    <t>0463-59-6440</t>
  </si>
  <si>
    <t>平塚市立金目中学校</t>
  </si>
  <si>
    <t>259-1201</t>
  </si>
  <si>
    <t>平塚市南金目 1013-2</t>
  </si>
  <si>
    <t>0463-58-8558</t>
  </si>
  <si>
    <t>0463-59-6449</t>
  </si>
  <si>
    <t>平塚市立江陽中学校</t>
  </si>
  <si>
    <t>254-0041</t>
  </si>
  <si>
    <t>平塚市浅間町 8-1</t>
  </si>
  <si>
    <t>0463-21-0414</t>
  </si>
  <si>
    <t>0463-23-6972</t>
  </si>
  <si>
    <t>平塚市立山城中学校</t>
  </si>
  <si>
    <t>254-0914</t>
  </si>
  <si>
    <t>平塚市高村 166</t>
  </si>
  <si>
    <t>0463-34-2530</t>
  </si>
  <si>
    <t>0463-33-0544</t>
  </si>
  <si>
    <t>平塚市立春日野中学校</t>
  </si>
  <si>
    <t>254-0054</t>
  </si>
  <si>
    <t>平塚市中里 33-1</t>
  </si>
  <si>
    <t>0463-31-0420</t>
  </si>
  <si>
    <t>0463-33-5153</t>
  </si>
  <si>
    <t>平塚市立神田中学校</t>
  </si>
  <si>
    <t>254-0013</t>
  </si>
  <si>
    <t>平塚市田村 4-31-1</t>
  </si>
  <si>
    <t>0463-54-1623</t>
  </si>
  <si>
    <t>0463-53-1449</t>
  </si>
  <si>
    <t>平塚市立神明中学校</t>
  </si>
  <si>
    <t>254-0014</t>
  </si>
  <si>
    <t>平塚市四之宮 1-10-1</t>
  </si>
  <si>
    <t>0463-23-6215</t>
  </si>
  <si>
    <t>0463-23-7203</t>
  </si>
  <si>
    <t>平塚市立太洋中学校</t>
  </si>
  <si>
    <t>254-0805</t>
  </si>
  <si>
    <t>平塚市高浜台 7-1</t>
  </si>
  <si>
    <t>0463-21-0419</t>
  </si>
  <si>
    <t>0463-23-7098</t>
  </si>
  <si>
    <t>平塚市立大住中学校</t>
  </si>
  <si>
    <t>254-0005</t>
  </si>
  <si>
    <t>平塚市城所 649</t>
  </si>
  <si>
    <t>0463-54-0626</t>
  </si>
  <si>
    <t>0463-53-1419</t>
  </si>
  <si>
    <t>平塚市立大野中学校</t>
  </si>
  <si>
    <t>254-0077</t>
  </si>
  <si>
    <t>平塚市東中原 1-12-1</t>
  </si>
  <si>
    <t>0463-55-1568</t>
  </si>
  <si>
    <t>0463-53-1429</t>
  </si>
  <si>
    <t>平塚市立中原中学校</t>
  </si>
  <si>
    <t>254-0061</t>
  </si>
  <si>
    <t>平塚市御殿 4-5-1</t>
  </si>
  <si>
    <t>0463-33-2151</t>
  </si>
  <si>
    <t>0463-33-5328</t>
  </si>
  <si>
    <t>平塚市立浜岳中学校</t>
  </si>
  <si>
    <t>254-0814</t>
  </si>
  <si>
    <t>平塚市龍城ケ丘 4-26</t>
  </si>
  <si>
    <t>0463-31-0479</t>
  </si>
  <si>
    <t>0463-33-5736</t>
  </si>
  <si>
    <t>県立平塚中等教育学校
＜前期課程＞</t>
    <rPh sb="0" eb="2">
      <t>ケンリツ</t>
    </rPh>
    <rPh sb="2" eb="4">
      <t>ヒラツカ</t>
    </rPh>
    <rPh sb="4" eb="6">
      <t>チュウトウ</t>
    </rPh>
    <rPh sb="6" eb="8">
      <t>キョウイク</t>
    </rPh>
    <rPh sb="8" eb="10">
      <t>ガッコウ</t>
    </rPh>
    <rPh sb="12" eb="14">
      <t>ゼンキ</t>
    </rPh>
    <rPh sb="14" eb="16">
      <t>カテイ</t>
    </rPh>
    <phoneticPr fontId="9"/>
  </si>
  <si>
    <t>254-0074</t>
  </si>
  <si>
    <t>平塚市大原 1-13</t>
  </si>
  <si>
    <t>0463-34-0320</t>
  </si>
  <si>
    <t>0463-34-3866</t>
  </si>
  <si>
    <t>平塚市立横内中学校</t>
    <rPh sb="0" eb="2">
      <t>ヒラツカ</t>
    </rPh>
    <rPh sb="2" eb="4">
      <t>シリツ</t>
    </rPh>
    <rPh sb="4" eb="6">
      <t>ヨコウチ</t>
    </rPh>
    <rPh sb="6" eb="9">
      <t>チュウガッコウ</t>
    </rPh>
    <phoneticPr fontId="9"/>
  </si>
  <si>
    <t>254-0002</t>
  </si>
  <si>
    <t>平塚市横内 1948-3</t>
    <rPh sb="3" eb="5">
      <t>ヨコウチ</t>
    </rPh>
    <phoneticPr fontId="9"/>
  </si>
  <si>
    <t>0463-55-8131</t>
  </si>
  <si>
    <t>0463-53-1457</t>
  </si>
  <si>
    <t>県立伊勢原高等学校</t>
    <rPh sb="0" eb="2">
      <t>ケンリツ</t>
    </rPh>
    <rPh sb="2" eb="5">
      <t>イセハラ</t>
    </rPh>
    <rPh sb="5" eb="7">
      <t>コウトウ</t>
    </rPh>
    <rPh sb="7" eb="9">
      <t>ガッコウ</t>
    </rPh>
    <phoneticPr fontId="9"/>
  </si>
  <si>
    <t>259-1142</t>
  </si>
  <si>
    <t>伊勢原市田中 1008-3</t>
  </si>
  <si>
    <t>0463-95-2578</t>
  </si>
  <si>
    <t>0463-96-2558</t>
  </si>
  <si>
    <t>県立吉田島高等学校</t>
    <rPh sb="0" eb="2">
      <t>ケンリツ</t>
    </rPh>
    <rPh sb="2" eb="4">
      <t>ヨシダ</t>
    </rPh>
    <rPh sb="4" eb="5">
      <t>ジマ</t>
    </rPh>
    <rPh sb="5" eb="7">
      <t>コウトウ</t>
    </rPh>
    <rPh sb="7" eb="9">
      <t>ガッコウ</t>
    </rPh>
    <phoneticPr fontId="9"/>
  </si>
  <si>
    <t>足柄上郡開成町吉田島 281</t>
  </si>
  <si>
    <t>0465-82-0151</t>
  </si>
  <si>
    <t>0465-82-7684</t>
  </si>
  <si>
    <t>県立伊志田高等学校</t>
  </si>
  <si>
    <t>259-1116</t>
  </si>
  <si>
    <t>伊勢原市石田 1356-1</t>
  </si>
  <si>
    <t>0463-93-5613</t>
  </si>
  <si>
    <t>0463-96-2961</t>
  </si>
  <si>
    <t>県立高浜高等学校</t>
  </si>
  <si>
    <t>平塚市高浜台 8-1</t>
  </si>
  <si>
    <t>0463-21-0417</t>
  </si>
  <si>
    <t>0463-23-7138</t>
  </si>
  <si>
    <t>県立小田原東高等学校</t>
    <rPh sb="5" eb="6">
      <t>ヒガシ</t>
    </rPh>
    <phoneticPr fontId="9"/>
  </si>
  <si>
    <t>小田原市東町 4-12-1</t>
  </si>
  <si>
    <t>0465-34-2847</t>
  </si>
  <si>
    <t>0465-35-9038</t>
  </si>
  <si>
    <t>県立小田原高等学校</t>
  </si>
  <si>
    <t>小田原市城山 3-26-1</t>
  </si>
  <si>
    <t>0465-23-1201</t>
  </si>
  <si>
    <t>0465-23-6144</t>
  </si>
  <si>
    <t>県立小田原城北工業高等学校</t>
  </si>
  <si>
    <t>小田原市栢山 200</t>
  </si>
  <si>
    <t>0465-36-0111</t>
  </si>
  <si>
    <t>0465-37-5425</t>
  </si>
  <si>
    <t>県立秦野総合高等学校</t>
    <rPh sb="4" eb="6">
      <t>ソウゴウ</t>
    </rPh>
    <phoneticPr fontId="9"/>
  </si>
  <si>
    <t>秦野市南が丘 1-4-1</t>
  </si>
  <si>
    <t>0463-82-1400</t>
  </si>
  <si>
    <t>0463-83-4092</t>
  </si>
  <si>
    <t>県立秦野高等学校</t>
  </si>
  <si>
    <t>257-0004</t>
  </si>
  <si>
    <t>秦野市下大槻 113</t>
  </si>
  <si>
    <t>0463-77-1422</t>
  </si>
  <si>
    <t>0463-79-1886</t>
  </si>
  <si>
    <t>県立秦野曽屋高等学校</t>
  </si>
  <si>
    <t>257-0031</t>
  </si>
  <si>
    <t>秦野市曽屋 3613-1</t>
  </si>
  <si>
    <t>0463-82-4000</t>
  </si>
  <si>
    <t>0463-83-5342</t>
  </si>
  <si>
    <t>県立西湘高等学校</t>
  </si>
  <si>
    <t>小田原市酒匂 1-3-1</t>
  </si>
  <si>
    <t>0465-47-2171</t>
  </si>
  <si>
    <t>0465-48-2350</t>
  </si>
  <si>
    <t>県立足柄高等学校</t>
  </si>
  <si>
    <t>250-0106</t>
  </si>
  <si>
    <t>南足柄市怒田 860</t>
  </si>
  <si>
    <t>0465-73-0010</t>
  </si>
  <si>
    <t>0465-73-3278</t>
  </si>
  <si>
    <t>県立大井高等学校</t>
  </si>
  <si>
    <t>258-0017</t>
  </si>
  <si>
    <t>足柄上郡大井町西大井 984-1</t>
  </si>
  <si>
    <t>0465-83-4101</t>
  </si>
  <si>
    <t>0465-83-6222</t>
  </si>
  <si>
    <t>県立大磯高等学校</t>
  </si>
  <si>
    <t>255-0002</t>
  </si>
  <si>
    <t>中郡大磯町東町 2-9-1</t>
  </si>
  <si>
    <t>0463-61-0058</t>
  </si>
  <si>
    <t>0463-61-7982</t>
  </si>
  <si>
    <t>県立平塚中等教育学校
＜後期課程＞</t>
    <rPh sb="0" eb="2">
      <t>ケンリツ</t>
    </rPh>
    <rPh sb="2" eb="4">
      <t>ヒラツカ</t>
    </rPh>
    <rPh sb="4" eb="6">
      <t>チュウトウ</t>
    </rPh>
    <rPh sb="6" eb="8">
      <t>キョウイク</t>
    </rPh>
    <rPh sb="8" eb="10">
      <t>ガッコウ</t>
    </rPh>
    <rPh sb="12" eb="14">
      <t>コウキ</t>
    </rPh>
    <rPh sb="14" eb="16">
      <t>カテイ</t>
    </rPh>
    <phoneticPr fontId="9"/>
  </si>
  <si>
    <t>県立二宮高等学校</t>
    <rPh sb="4" eb="5">
      <t>コウ</t>
    </rPh>
    <phoneticPr fontId="9"/>
  </si>
  <si>
    <t>259-0134</t>
  </si>
  <si>
    <t>中郡二宮町一色 1363</t>
  </si>
  <si>
    <t>0463-71-3215</t>
  </si>
  <si>
    <t>0463-73-3027</t>
  </si>
  <si>
    <t>県立平塚江南高等学校</t>
  </si>
  <si>
    <t>254-0063</t>
  </si>
  <si>
    <t>平塚市諏訪町 5-1</t>
  </si>
  <si>
    <t>0463-31-2066</t>
  </si>
  <si>
    <t>0463-31-5363</t>
  </si>
  <si>
    <t>向上高等学校</t>
  </si>
  <si>
    <t>259-1118</t>
  </si>
  <si>
    <t>伊勢原市見附島 411</t>
  </si>
  <si>
    <t>0463-96-0411</t>
  </si>
  <si>
    <t>0463-96-0416</t>
  </si>
  <si>
    <t>立花学園高等学校</t>
  </si>
  <si>
    <t>足柄上郡松田町松田惣領 307-2</t>
    <rPh sb="7" eb="9">
      <t>マツダ</t>
    </rPh>
    <phoneticPr fontId="9"/>
  </si>
  <si>
    <t>0465-83-1083</t>
  </si>
  <si>
    <t>0465-82-6340</t>
  </si>
  <si>
    <t>相洋高等学校</t>
  </si>
  <si>
    <t>平塚学園高等学校</t>
  </si>
  <si>
    <t>平塚市高浜台 31-19</t>
  </si>
  <si>
    <t>0463-22-0137</t>
  </si>
  <si>
    <t>0463-23-3527</t>
  </si>
  <si>
    <t>旭丘高等学校</t>
    <rPh sb="0" eb="1">
      <t>アサヒ</t>
    </rPh>
    <rPh sb="1" eb="2">
      <t>オカ</t>
    </rPh>
    <rPh sb="2" eb="4">
      <t>コウトウ</t>
    </rPh>
    <rPh sb="4" eb="6">
      <t>ガッコウ</t>
    </rPh>
    <phoneticPr fontId="9"/>
  </si>
  <si>
    <t>250-0014</t>
  </si>
  <si>
    <t>小田原市城内 1-13</t>
    <rPh sb="0" eb="4">
      <t>オダワラシ</t>
    </rPh>
    <rPh sb="4" eb="6">
      <t>ジョウナイ</t>
    </rPh>
    <phoneticPr fontId="9"/>
  </si>
  <si>
    <t>0465-24-2227</t>
  </si>
  <si>
    <t>0465-22-0216</t>
  </si>
  <si>
    <t>県立平塚農商高等学校</t>
    <rPh sb="0" eb="2">
      <t>ケンリツ</t>
    </rPh>
    <rPh sb="2" eb="4">
      <t>ヒラツカ</t>
    </rPh>
    <rPh sb="4" eb="6">
      <t>ノウショウ</t>
    </rPh>
    <rPh sb="6" eb="8">
      <t>コウトウ</t>
    </rPh>
    <rPh sb="8" eb="10">
      <t>ガッコウ</t>
    </rPh>
    <phoneticPr fontId="9"/>
  </si>
  <si>
    <t>湘南</t>
    <rPh sb="0" eb="2">
      <t>ショウナン</t>
    </rPh>
    <phoneticPr fontId="1"/>
  </si>
  <si>
    <t>藤沢市立大清水中学校</t>
  </si>
  <si>
    <t>251-0002</t>
  </si>
  <si>
    <t>藤沢市大鋸 1400</t>
  </si>
  <si>
    <t>0466-82-2503</t>
  </si>
  <si>
    <t>0466-50-8353</t>
  </si>
  <si>
    <t>藤沢市立藤ヶ岡中学校</t>
  </si>
  <si>
    <t>251-0004</t>
  </si>
  <si>
    <t>藤沢市藤が岡 3-18-1</t>
  </si>
  <si>
    <t>0466-26-5197</t>
  </si>
  <si>
    <t>0466-50-6877</t>
  </si>
  <si>
    <t>藤沢市立村岡中学校</t>
  </si>
  <si>
    <t>251-0016</t>
  </si>
  <si>
    <t>藤沢市弥勒寺 2-1-27</t>
  </si>
  <si>
    <t>0466-27-6421</t>
  </si>
  <si>
    <t>0466-50-6878</t>
  </si>
  <si>
    <t>藤沢市立第一中学校</t>
  </si>
  <si>
    <t>251-0021</t>
  </si>
  <si>
    <t>藤沢市鵠沼神明 5-10-9</t>
  </si>
  <si>
    <t>0466-25-3100</t>
  </si>
  <si>
    <t>0466-50-0964</t>
  </si>
  <si>
    <t>藤沢市立鵠沼中学校</t>
    <rPh sb="0" eb="2">
      <t>フジサワ</t>
    </rPh>
    <rPh sb="2" eb="4">
      <t>シリツ</t>
    </rPh>
    <rPh sb="4" eb="6">
      <t>クゲヌマ</t>
    </rPh>
    <rPh sb="6" eb="9">
      <t>チュウガッコウ</t>
    </rPh>
    <phoneticPr fontId="83"/>
  </si>
  <si>
    <t>251-0027</t>
  </si>
  <si>
    <t>藤沢市鵠沼桜が岡 4-3-37</t>
    <rPh sb="0" eb="3">
      <t>フジサワシ</t>
    </rPh>
    <rPh sb="3" eb="5">
      <t>クゲヌマ</t>
    </rPh>
    <rPh sb="5" eb="6">
      <t>サクラ</t>
    </rPh>
    <rPh sb="7" eb="8">
      <t>オカ</t>
    </rPh>
    <phoneticPr fontId="83"/>
  </si>
  <si>
    <t>0466-25-6244</t>
  </si>
  <si>
    <t>0466-22-0942</t>
  </si>
  <si>
    <t>藤沢市立片瀬中学校</t>
  </si>
  <si>
    <t>251-0033</t>
  </si>
  <si>
    <t>藤沢市片瀬山 4-1-1</t>
  </si>
  <si>
    <t>0466-26-2814</t>
  </si>
  <si>
    <t>0466-50-6876</t>
  </si>
  <si>
    <t>藤沢市立明治中学校</t>
  </si>
  <si>
    <t>251-0042</t>
  </si>
  <si>
    <t>藤沢市辻堂新町 2-13-1</t>
  </si>
  <si>
    <t>0466-33-1300</t>
  </si>
  <si>
    <t>0466-33-6943</t>
  </si>
  <si>
    <t>藤沢市立湘洋中学校</t>
    <rPh sb="5" eb="6">
      <t>ヨウ</t>
    </rPh>
    <phoneticPr fontId="83"/>
  </si>
  <si>
    <t>251-0045</t>
  </si>
  <si>
    <t>藤沢市辻堂東海岸 4-17-1</t>
    <rPh sb="0" eb="3">
      <t>フジサワシ</t>
    </rPh>
    <rPh sb="3" eb="8">
      <t>ツジドウヒガシカイガン</t>
    </rPh>
    <phoneticPr fontId="83"/>
  </si>
  <si>
    <t>0466-33-2215</t>
  </si>
  <si>
    <t>0466-37-1063</t>
  </si>
  <si>
    <t>藤沢市立高浜中学校</t>
  </si>
  <si>
    <t>251-0046</t>
  </si>
  <si>
    <t>藤沢市辻堂西海岸 1-4-3</t>
  </si>
  <si>
    <t>0466-34-5225</t>
  </si>
  <si>
    <t>0466-37-1064</t>
  </si>
  <si>
    <t>藤沢市立羽鳥中学校</t>
  </si>
  <si>
    <t>251-0056</t>
  </si>
  <si>
    <t>藤沢市羽鳥 4-13-14</t>
  </si>
  <si>
    <t>0466-36-3111</t>
  </si>
  <si>
    <t>0466-37-1065</t>
  </si>
  <si>
    <t>藤沢市立大庭中学校</t>
  </si>
  <si>
    <t>251-0861</t>
  </si>
  <si>
    <t>藤沢市大庭 5416-6</t>
  </si>
  <si>
    <t>0466-87-5271</t>
  </si>
  <si>
    <t>0466-87-3249</t>
  </si>
  <si>
    <t>湘南学園中学校</t>
    <rPh sb="4" eb="7">
      <t>チュウガッコウ</t>
    </rPh>
    <phoneticPr fontId="83"/>
  </si>
  <si>
    <t>251-8505</t>
  </si>
  <si>
    <t>藤沢市鵠沼松が岡 3-4-27</t>
  </si>
  <si>
    <t>0466-23-6614</t>
  </si>
  <si>
    <t>藤沢市立高倉中学校</t>
  </si>
  <si>
    <t>252-0802</t>
  </si>
  <si>
    <t>藤沢市高倉 1122</t>
  </si>
  <si>
    <t>0466-45-5320</t>
  </si>
  <si>
    <t>0466-46-6907</t>
  </si>
  <si>
    <t>藤沢市立湘南台中学校</t>
  </si>
  <si>
    <t>252-0804</t>
  </si>
  <si>
    <t>藤沢市湘南台 7-18-1</t>
  </si>
  <si>
    <t>0466-45-4811</t>
  </si>
  <si>
    <t>0466-46-6906</t>
  </si>
  <si>
    <t>藤沢市立長後中学校</t>
  </si>
  <si>
    <t>252-0807</t>
  </si>
  <si>
    <t>藤沢市下土棚 590</t>
  </si>
  <si>
    <t>0466-44-0341</t>
  </si>
  <si>
    <t>0466-46-6905</t>
  </si>
  <si>
    <t>藤沢市立六会中学校</t>
  </si>
  <si>
    <t>252-0813</t>
  </si>
  <si>
    <t>藤沢市亀井野 1000</t>
  </si>
  <si>
    <t>0466-81-2802</t>
  </si>
  <si>
    <t>0466-84-5406</t>
  </si>
  <si>
    <t>藤沢市立善行中学校</t>
    <rPh sb="0" eb="2">
      <t>フジサワ</t>
    </rPh>
    <rPh sb="2" eb="4">
      <t>シリツ</t>
    </rPh>
    <rPh sb="4" eb="6">
      <t>ゼンギョウ</t>
    </rPh>
    <rPh sb="6" eb="9">
      <t>チュウガッコウ</t>
    </rPh>
    <phoneticPr fontId="83"/>
  </si>
  <si>
    <t>252-0815</t>
  </si>
  <si>
    <t>藤沢市石川 3988-1</t>
    <rPh sb="0" eb="3">
      <t>フジサワシ</t>
    </rPh>
    <rPh sb="3" eb="5">
      <t>イシカワ</t>
    </rPh>
    <phoneticPr fontId="83"/>
  </si>
  <si>
    <t>0466-82-2212</t>
  </si>
  <si>
    <t>0466-84-5407</t>
  </si>
  <si>
    <t>藤沢市立滝の沢中学校</t>
  </si>
  <si>
    <t>252-0816</t>
  </si>
  <si>
    <t>藤沢市遠藤 699-3</t>
  </si>
  <si>
    <t>0466-87-9148</t>
  </si>
  <si>
    <t>0466-86-1449</t>
  </si>
  <si>
    <t>慶應義塾湘南藤沢中等部</t>
    <rPh sb="8" eb="10">
      <t>チュウトウ</t>
    </rPh>
    <rPh sb="10" eb="11">
      <t>ブ</t>
    </rPh>
    <phoneticPr fontId="83"/>
  </si>
  <si>
    <t>藤沢市遠藤 5466</t>
  </si>
  <si>
    <t>0466-47-5111</t>
  </si>
  <si>
    <t>0466-47-5078</t>
  </si>
  <si>
    <t>藤沢市立秋葉台中学校</t>
  </si>
  <si>
    <t>藤沢市遠藤 2000-2</t>
  </si>
  <si>
    <t>0466-87-6815</t>
  </si>
  <si>
    <t>0466-87-0476</t>
  </si>
  <si>
    <t>藤沢市立御所見中学校</t>
  </si>
  <si>
    <t>252-0821</t>
  </si>
  <si>
    <t>藤沢市用田 500</t>
  </si>
  <si>
    <t>0466-48-1014</t>
  </si>
  <si>
    <t>0466-47-0828</t>
  </si>
  <si>
    <t>日本大学藤沢中学校</t>
    <rPh sb="6" eb="9">
      <t>チュウガッコウ</t>
    </rPh>
    <phoneticPr fontId="83"/>
  </si>
  <si>
    <t>252-0885</t>
  </si>
  <si>
    <t>藤沢市亀井野 1866</t>
  </si>
  <si>
    <t>0466-81-0123</t>
  </si>
  <si>
    <t>0466-83-2161</t>
  </si>
  <si>
    <t>茅ヶ崎市立赤羽根中学校</t>
  </si>
  <si>
    <t>253-0001</t>
  </si>
  <si>
    <t>茅ヶ崎市赤羽根 3030</t>
  </si>
  <si>
    <t>0467-53-2011</t>
  </si>
  <si>
    <t>0467-53-2012</t>
  </si>
  <si>
    <t>茅ヶ崎市立鶴が台中学校</t>
  </si>
  <si>
    <t>253-0003</t>
  </si>
  <si>
    <t>茅ヶ崎市鶴ヶ台 2-7</t>
  </si>
  <si>
    <t>0467-51-1170</t>
  </si>
  <si>
    <t>0467-51-1179</t>
  </si>
  <si>
    <t>茅ヶ崎市立松林中学校</t>
  </si>
  <si>
    <t>253-0018</t>
  </si>
  <si>
    <t>茅ヶ崎市室田 3-1-1</t>
  </si>
  <si>
    <t>0467-52-5147</t>
  </si>
  <si>
    <t>0467-52-5148</t>
  </si>
  <si>
    <t>茅ヶ崎市立松浪中学校</t>
    <rPh sb="0" eb="3">
      <t>チガサキ</t>
    </rPh>
    <rPh sb="3" eb="5">
      <t>シリツ</t>
    </rPh>
    <rPh sb="5" eb="7">
      <t>マツナミ</t>
    </rPh>
    <rPh sb="7" eb="10">
      <t>チュウガッコウ</t>
    </rPh>
    <phoneticPr fontId="83"/>
  </si>
  <si>
    <t>253-0022</t>
  </si>
  <si>
    <t>茅ヶ崎市松浪 2-6-47</t>
    <rPh sb="0" eb="4">
      <t>チガサキシ</t>
    </rPh>
    <rPh sb="4" eb="6">
      <t>マツナミ</t>
    </rPh>
    <phoneticPr fontId="83"/>
  </si>
  <si>
    <t>0467-85-1127</t>
  </si>
  <si>
    <t>0467-85-1128</t>
  </si>
  <si>
    <t>茅ヶ崎市立浜須賀中学校</t>
  </si>
  <si>
    <t>253-0025</t>
  </si>
  <si>
    <t>茅ヶ崎市松が丘 2-8-54</t>
  </si>
  <si>
    <t>0467-85-1262</t>
  </si>
  <si>
    <t>0467-85-1268</t>
  </si>
  <si>
    <t>アレセイア湘南中学校</t>
    <rPh sb="7" eb="10">
      <t>チュウガッコウ</t>
    </rPh>
    <phoneticPr fontId="83"/>
  </si>
  <si>
    <t>253-0031</t>
  </si>
  <si>
    <t>茅ヶ崎市富士見町 5-2</t>
  </si>
  <si>
    <t>0467-87-7760</t>
  </si>
  <si>
    <t>0467-86-7350</t>
  </si>
  <si>
    <t>茅ヶ崎市立梅田中学校</t>
  </si>
  <si>
    <t>253-0045</t>
  </si>
  <si>
    <t>茅ヶ崎市十間坂 3-6-25</t>
  </si>
  <si>
    <t>0467-85-1263</t>
  </si>
  <si>
    <t>0467-85-1264</t>
  </si>
  <si>
    <t>茅ヶ崎市立第一中学校</t>
    <rPh sb="5" eb="7">
      <t>ダイイチ</t>
    </rPh>
    <phoneticPr fontId="83"/>
  </si>
  <si>
    <t>253-0054</t>
  </si>
  <si>
    <t>茅ヶ崎市東海岸南 4-10-1</t>
    <rPh sb="0" eb="4">
      <t>チガサキシ</t>
    </rPh>
    <rPh sb="4" eb="5">
      <t>ヒガシ</t>
    </rPh>
    <rPh sb="5" eb="7">
      <t>カイガン</t>
    </rPh>
    <rPh sb="7" eb="8">
      <t>ミナミ</t>
    </rPh>
    <phoneticPr fontId="83"/>
  </si>
  <si>
    <t>0467-85-1181</t>
  </si>
  <si>
    <t>0467-85-1182</t>
  </si>
  <si>
    <t>茅ヶ崎市立西浜中学校</t>
  </si>
  <si>
    <t>253-0061</t>
  </si>
  <si>
    <t>茅ヶ崎市南湖 6-15-3</t>
  </si>
  <si>
    <t>0467-85-3167</t>
  </si>
  <si>
    <t>0467-85-3168</t>
  </si>
  <si>
    <t>茅ヶ崎市立萩園中学校</t>
    <rPh sb="0" eb="3">
      <t>チガサキ</t>
    </rPh>
    <rPh sb="3" eb="5">
      <t>シリツ</t>
    </rPh>
    <rPh sb="5" eb="6">
      <t>ハギ</t>
    </rPh>
    <rPh sb="6" eb="7">
      <t>ソノ</t>
    </rPh>
    <rPh sb="7" eb="10">
      <t>チュウガッコウ</t>
    </rPh>
    <phoneticPr fontId="83"/>
  </si>
  <si>
    <t>253-0071</t>
  </si>
  <si>
    <t>茅ヶ崎市萩園 2425</t>
    <rPh sb="0" eb="4">
      <t>チガサキシ</t>
    </rPh>
    <rPh sb="4" eb="5">
      <t>ハギ</t>
    </rPh>
    <rPh sb="5" eb="6">
      <t>ソノ</t>
    </rPh>
    <phoneticPr fontId="83"/>
  </si>
  <si>
    <t>0467-82-9192</t>
  </si>
  <si>
    <t>0467-82-9193</t>
  </si>
  <si>
    <t>茅ヶ崎市立中島中学校</t>
  </si>
  <si>
    <t>253-0073</t>
  </si>
  <si>
    <t>茅ヶ崎市中島 1469-2</t>
  </si>
  <si>
    <t>0467-85-1183</t>
  </si>
  <si>
    <t>0467-85-1188</t>
  </si>
  <si>
    <t>茅ヶ崎市立北陽中学校</t>
  </si>
  <si>
    <t>253-0081</t>
  </si>
  <si>
    <t>茅ヶ崎市下寺尾 1660</t>
  </si>
  <si>
    <t>0467-51-8311</t>
  </si>
  <si>
    <t>0467-51-8312</t>
  </si>
  <si>
    <t>茅ヶ崎市立円蔵中学校</t>
  </si>
  <si>
    <t>253-0084</t>
  </si>
  <si>
    <t>茅ヶ崎市円蔵 1-15-1</t>
  </si>
  <si>
    <t>0467-53-1244</t>
  </si>
  <si>
    <t>0467-53-1245</t>
  </si>
  <si>
    <t>茅ヶ崎市立鶴嶺中学校</t>
  </si>
  <si>
    <t>253-0086</t>
  </si>
  <si>
    <t>茅ヶ崎市浜之郷 500</t>
  </si>
  <si>
    <t>0467-85-2247</t>
  </si>
  <si>
    <t>0467-85-2248</t>
  </si>
  <si>
    <t>寒川町立旭が丘中学校</t>
  </si>
  <si>
    <t>253-0102</t>
  </si>
  <si>
    <t>高座郡寒川町小動 933</t>
  </si>
  <si>
    <t>0467-75-5553</t>
  </si>
  <si>
    <t>0467-75-3329</t>
  </si>
  <si>
    <t>寒川町立寒川東中学校</t>
  </si>
  <si>
    <t>253-0105</t>
  </si>
  <si>
    <t>高座郡寒川町岡田 718</t>
  </si>
  <si>
    <t>0467-74-0332</t>
  </si>
  <si>
    <t>0467-74-0976</t>
  </si>
  <si>
    <t>寒川町立寒川中学校</t>
  </si>
  <si>
    <t>253-0111</t>
  </si>
  <si>
    <t>高座郡寒川町一之宮 3-9-1</t>
  </si>
  <si>
    <t>0467-75-0051</t>
  </si>
  <si>
    <t>0467-75-2583</t>
  </si>
  <si>
    <t>藤嶺学園藤沢中学校・高等学校</t>
    <rPh sb="7" eb="9">
      <t>ガッコウ</t>
    </rPh>
    <phoneticPr fontId="83"/>
  </si>
  <si>
    <t>251-0001</t>
  </si>
  <si>
    <t>藤沢市西富 1-7-1</t>
  </si>
  <si>
    <t>0466-23-3150</t>
  </si>
  <si>
    <t>0466-25-7935</t>
  </si>
  <si>
    <t>県立藤沢清流高等学校</t>
    <rPh sb="2" eb="4">
      <t>フジサワ</t>
    </rPh>
    <rPh sb="4" eb="6">
      <t>セイリュウ</t>
    </rPh>
    <phoneticPr fontId="83"/>
  </si>
  <si>
    <t>藤沢市大鋸 1450</t>
  </si>
  <si>
    <t>0466-82-8112</t>
  </si>
  <si>
    <t>0466-83-3536</t>
  </si>
  <si>
    <t>県立湘南高等学校</t>
  </si>
  <si>
    <t>藤沢市鵠沼神明 5-6-10</t>
  </si>
  <si>
    <t>0466-26-4151</t>
  </si>
  <si>
    <t>0466-28-0020</t>
  </si>
  <si>
    <t>県立藤沢西高等学校</t>
  </si>
  <si>
    <t>藤沢市大庭 3608-2</t>
  </si>
  <si>
    <t>0466-87-2716</t>
  </si>
  <si>
    <t>0466-87-9704</t>
  </si>
  <si>
    <t>藤沢翔陵高等学校</t>
  </si>
  <si>
    <t>251-0871</t>
  </si>
  <si>
    <t>藤沢市善行 7-1-3</t>
  </si>
  <si>
    <t>0466-81-3456</t>
  </si>
  <si>
    <t>0466-81-8845</t>
  </si>
  <si>
    <t>湘南学園高等学校</t>
    <rPh sb="4" eb="6">
      <t>コウトウ</t>
    </rPh>
    <rPh sb="6" eb="8">
      <t>ガッコウ</t>
    </rPh>
    <phoneticPr fontId="83"/>
  </si>
  <si>
    <t>湘南工科大学附属高等学校</t>
    <rPh sb="5" eb="6">
      <t>ガク</t>
    </rPh>
    <phoneticPr fontId="83"/>
  </si>
  <si>
    <t>251-8511</t>
  </si>
  <si>
    <t>藤沢市辻堂西海岸 1-1-25</t>
  </si>
  <si>
    <t>0466-34-4114</t>
  </si>
  <si>
    <t>0466-33-2365</t>
  </si>
  <si>
    <t>県立藤沢総合高等学校</t>
    <rPh sb="2" eb="4">
      <t>フジサワ</t>
    </rPh>
    <rPh sb="4" eb="6">
      <t>ソウゴウ</t>
    </rPh>
    <phoneticPr fontId="83"/>
  </si>
  <si>
    <t>252-0801</t>
  </si>
  <si>
    <t>藤沢市長後 1909</t>
  </si>
  <si>
    <t>0466-45-5261</t>
  </si>
  <si>
    <t>0466-46-0817</t>
  </si>
  <si>
    <t>県立湘南台高等学校</t>
  </si>
  <si>
    <t>252-0805</t>
  </si>
  <si>
    <t>藤沢市円行 1986</t>
  </si>
  <si>
    <t>0466-45-6600</t>
  </si>
  <si>
    <t>0466-46-0787</t>
  </si>
  <si>
    <t>慶應義塾湘南藤沢高等部</t>
  </si>
  <si>
    <t>0466-49-3586</t>
  </si>
  <si>
    <t>0466-47-5077</t>
  </si>
  <si>
    <t>日本大学藤沢高等学校</t>
  </si>
  <si>
    <t>アレセイア湘南高等学校</t>
    <rPh sb="7" eb="9">
      <t>コウトウ</t>
    </rPh>
    <phoneticPr fontId="83"/>
  </si>
  <si>
    <t>0467-87-0132</t>
  </si>
  <si>
    <t>県立茅ケ崎高等学校</t>
    <rPh sb="2" eb="5">
      <t>チガサキ</t>
    </rPh>
    <phoneticPr fontId="83"/>
  </si>
  <si>
    <t>253-0042</t>
  </si>
  <si>
    <t>茅ヶ崎市本村 3-4-1</t>
  </si>
  <si>
    <t>0467-52-2225</t>
  </si>
  <si>
    <t>0467-54-2117</t>
  </si>
  <si>
    <t>県立茅ケ崎西浜高等学校</t>
    <rPh sb="2" eb="5">
      <t>チガサキ</t>
    </rPh>
    <phoneticPr fontId="83"/>
  </si>
  <si>
    <t>茅ヶ崎市南湖 7-12869-11</t>
  </si>
  <si>
    <t>0467-85-0008</t>
  </si>
  <si>
    <t>0467-87-7899</t>
  </si>
  <si>
    <t>県立茅ケ崎北陵高等学校</t>
    <rPh sb="2" eb="5">
      <t>チガサキ</t>
    </rPh>
    <phoneticPr fontId="83"/>
  </si>
  <si>
    <t>茅ヶ崎市下寺尾 128</t>
  </si>
  <si>
    <t>0467-51-0311</t>
  </si>
  <si>
    <t>0467-54-2160</t>
  </si>
  <si>
    <t>県立鶴嶺高等学校</t>
  </si>
  <si>
    <t>茅ヶ崎市円蔵 1-16-1</t>
  </si>
  <si>
    <t>0467-52-7149</t>
  </si>
  <si>
    <t>0467-54-2124</t>
  </si>
  <si>
    <t>県立寒川高等学校</t>
  </si>
  <si>
    <t>高座郡寒川町一之宮 9-30-1</t>
  </si>
  <si>
    <t>0467-74-7699</t>
  </si>
  <si>
    <t>0467-74-9012</t>
  </si>
  <si>
    <t>個人参加
負担金</t>
    <rPh sb="0" eb="2">
      <t>コジン</t>
    </rPh>
    <rPh sb="2" eb="4">
      <t>サンカ</t>
    </rPh>
    <rPh sb="5" eb="8">
      <t>フタンキン</t>
    </rPh>
    <phoneticPr fontId="1"/>
  </si>
  <si>
    <t>名</t>
    <rPh sb="0" eb="1">
      <t>メイ</t>
    </rPh>
    <phoneticPr fontId="1"/>
  </si>
  <si>
    <t>円</t>
    <rPh sb="0" eb="1">
      <t>エン</t>
    </rPh>
    <phoneticPr fontId="1"/>
  </si>
  <si>
    <t>総合計（振込金額）＝（ａ）＋（ｂ）</t>
    <phoneticPr fontId="1"/>
  </si>
  <si>
    <t>↑　この金額を巻末の振込用紙を使用して振り込んでください。</t>
    <rPh sb="4" eb="6">
      <t>キンガク</t>
    </rPh>
    <rPh sb="7" eb="9">
      <t>カンマツ</t>
    </rPh>
    <rPh sb="10" eb="12">
      <t>フリコミ</t>
    </rPh>
    <rPh sb="12" eb="14">
      <t>ヨウシ</t>
    </rPh>
    <rPh sb="15" eb="17">
      <t>シヨウ</t>
    </rPh>
    <rPh sb="19" eb="20">
      <t>フ</t>
    </rPh>
    <rPh sb="21" eb="22">
      <t>コ</t>
    </rPh>
    <phoneticPr fontId="1"/>
  </si>
  <si>
    <t>（ｂ）</t>
    <phoneticPr fontId="1"/>
  </si>
  <si>
    <t>氏　　　　　名</t>
    <rPh sb="0" eb="1">
      <t>シ</t>
    </rPh>
    <rPh sb="6" eb="7">
      <t>ナ</t>
    </rPh>
    <phoneticPr fontId="1"/>
  </si>
  <si>
    <t>←　合同バンド及び地域バンドの場合は、名簿の提出が必要です。
　　名簿については、参加要項をご確認ください。</t>
    <rPh sb="2" eb="4">
      <t>ゴウドウ</t>
    </rPh>
    <rPh sb="7" eb="8">
      <t>オヨ</t>
    </rPh>
    <rPh sb="9" eb="11">
      <t>チイキ</t>
    </rPh>
    <rPh sb="15" eb="17">
      <t>バアイ</t>
    </rPh>
    <rPh sb="19" eb="21">
      <t>メイボ</t>
    </rPh>
    <rPh sb="22" eb="24">
      <t>テイシュツ</t>
    </rPh>
    <rPh sb="25" eb="27">
      <t>ヒツヨウ</t>
    </rPh>
    <rPh sb="33" eb="35">
      <t>メイボ</t>
    </rPh>
    <rPh sb="41" eb="45">
      <t>サンカヨウコウ</t>
    </rPh>
    <rPh sb="47" eb="49">
      <t>カクニン</t>
    </rPh>
    <phoneticPr fontId="1"/>
  </si>
  <si>
    <t>←　（ａ）（ｂ）の合計欄は、自動計算になっています。</t>
    <rPh sb="9" eb="11">
      <t>ゴウケイ</t>
    </rPh>
    <rPh sb="11" eb="12">
      <t>ラン</t>
    </rPh>
    <rPh sb="14" eb="16">
      <t>ジドウ</t>
    </rPh>
    <rPh sb="16" eb="18">
      <t>ケイサン</t>
    </rPh>
    <phoneticPr fontId="1"/>
  </si>
  <si>
    <t>←　参加支部の日程で回答してください。</t>
    <rPh sb="2" eb="4">
      <t>サンカ</t>
    </rPh>
    <rPh sb="4" eb="6">
      <t>シブ</t>
    </rPh>
    <rPh sb="7" eb="9">
      <t>ニッテイ</t>
    </rPh>
    <rPh sb="10" eb="12">
      <t>カイトウ</t>
    </rPh>
    <phoneticPr fontId="1"/>
  </si>
  <si>
    <t>＠４,000円×</t>
    <phoneticPr fontId="1"/>
  </si>
  <si>
    <t>個人参加負担金</t>
    <rPh sb="0" eb="7">
      <t>コジンサンカフタンキン</t>
    </rPh>
    <phoneticPr fontId="1"/>
  </si>
  <si>
    <t>←　個人参加負担金の欄は、自動転記されます。</t>
    <rPh sb="2" eb="4">
      <t>コジン</t>
    </rPh>
    <rPh sb="4" eb="6">
      <t>サンカ</t>
    </rPh>
    <rPh sb="6" eb="9">
      <t>フタンキン</t>
    </rPh>
    <rPh sb="10" eb="11">
      <t>ラン</t>
    </rPh>
    <rPh sb="13" eb="17">
      <t>ジドウテンキ</t>
    </rPh>
    <phoneticPr fontId="1"/>
  </si>
  <si>
    <t>４，000円（1チーム）</t>
    <rPh sb="5" eb="6">
      <t>エン</t>
    </rPh>
    <phoneticPr fontId="1"/>
  </si>
  <si>
    <t>　※個人参加負担金</t>
    <rPh sb="2" eb="4">
      <t>コジン</t>
    </rPh>
    <rPh sb="4" eb="6">
      <t>サンカ</t>
    </rPh>
    <rPh sb="6" eb="9">
      <t>フタンキン</t>
    </rPh>
    <phoneticPr fontId="60"/>
  </si>
  <si>
    <t>※振込　</t>
    <rPh sb="1" eb="3">
      <t>フリコミ</t>
    </rPh>
    <phoneticPr fontId="1"/>
  </si>
  <si>
    <t>←　横浜支部のみ提出してください。</t>
    <rPh sb="2" eb="4">
      <t>ヨコハマ</t>
    </rPh>
    <rPh sb="4" eb="6">
      <t>シブ</t>
    </rPh>
    <rPh sb="8" eb="10">
      <t>テイシュツ</t>
    </rPh>
    <phoneticPr fontId="1"/>
  </si>
  <si>
    <t>かわさきしりつみなみだいしちゅうがっこう</t>
    <phoneticPr fontId="1"/>
  </si>
  <si>
    <t>かわさきしりつかわなかじまちゅうがっこう</t>
    <phoneticPr fontId="1"/>
  </si>
  <si>
    <t>かわさきしりつりんこうちゅうがっこう</t>
    <phoneticPr fontId="1"/>
  </si>
  <si>
    <t>かわさきしりつたじまちゅうがっこう</t>
    <phoneticPr fontId="1"/>
  </si>
  <si>
    <t>かわさきしりつきょうまちちゅうがっこう</t>
    <phoneticPr fontId="1"/>
  </si>
  <si>
    <t>かわさきしりつわたりだちゅうがっこう</t>
    <phoneticPr fontId="1"/>
  </si>
  <si>
    <t>かわさきしりつふじみちゅうがっこう</t>
    <phoneticPr fontId="1"/>
  </si>
  <si>
    <t>かわさきしりつかわさきちゅうがっこう</t>
    <phoneticPr fontId="1"/>
  </si>
  <si>
    <t>かわさきしりつかわさきこうとうがっこうふぞくちゅうがっこう</t>
    <phoneticPr fontId="1"/>
  </si>
  <si>
    <t>かわさきしりつみなみがわらちゅうがっこう</t>
    <phoneticPr fontId="1"/>
  </si>
  <si>
    <t>かわさきしりつみゆきちゅうがっこう</t>
    <phoneticPr fontId="1"/>
  </si>
  <si>
    <t>かわさきしりつつかごしちゅうがっこう</t>
    <phoneticPr fontId="1"/>
  </si>
  <si>
    <t>かわさきしりつひよしちゅうがっこう</t>
    <phoneticPr fontId="1"/>
  </si>
  <si>
    <t>かわさきしりつみなみかせちゅうがっこう</t>
    <phoneticPr fontId="1"/>
  </si>
  <si>
    <t>かわさきしりつひらまちゅうがっこう</t>
    <phoneticPr fontId="1"/>
  </si>
  <si>
    <t>かわさきしりつぎょくせんちゅうがっこう</t>
    <phoneticPr fontId="1"/>
  </si>
  <si>
    <t>かわさきしりつすみよしちゅうがっこう</t>
    <phoneticPr fontId="1"/>
  </si>
  <si>
    <t>かわさきしりついだちゅうがっこう</t>
    <phoneticPr fontId="1"/>
  </si>
  <si>
    <t>かわさきしりついまいちゅうがっこう</t>
    <phoneticPr fontId="1"/>
  </si>
  <si>
    <t>かわさきしりつなかはらちゅうがっこう</t>
    <phoneticPr fontId="1"/>
  </si>
  <si>
    <t>かわさきしりつみやうちちゅうがっこう</t>
    <phoneticPr fontId="1"/>
  </si>
  <si>
    <t>かわさきしりつにしなかはらちゅうがっこう</t>
    <phoneticPr fontId="1"/>
  </si>
  <si>
    <t>かわさきしりつひがしたちばなちゅうがっこう</t>
    <phoneticPr fontId="1"/>
  </si>
  <si>
    <t>かわさきしりつたちばなちゅうがっこう</t>
    <phoneticPr fontId="1"/>
  </si>
  <si>
    <t>かわさきしりつたかつちゅうがっこう</t>
    <phoneticPr fontId="1"/>
  </si>
  <si>
    <t>かわさきしりつひがしたかつちゅうがっこう</t>
    <phoneticPr fontId="1"/>
  </si>
  <si>
    <t>かわさきしりつにしたかつちゅうがっこう</t>
    <phoneticPr fontId="1"/>
  </si>
  <si>
    <t>かわさきしりつみやざきちゅうがっこう</t>
    <phoneticPr fontId="1"/>
  </si>
  <si>
    <t>かわさきしりつのがわちゅうがっこう</t>
    <phoneticPr fontId="1"/>
  </si>
  <si>
    <t>かわさきしりつありまちゅうがっこう</t>
    <phoneticPr fontId="1"/>
  </si>
  <si>
    <t>かわさきしりつみやまえだいらちゅうがっこう</t>
    <phoneticPr fontId="1"/>
  </si>
  <si>
    <t>かわさきしりつむかいがおかちゅうがっこう</t>
    <phoneticPr fontId="1"/>
  </si>
  <si>
    <t>かわさきしりつたいらちゅうがっこう</t>
    <phoneticPr fontId="1"/>
  </si>
  <si>
    <t>かわさきしりつすがおちゅうがっこう</t>
    <phoneticPr fontId="1"/>
  </si>
  <si>
    <t>かわさきしりついぬくらちゅうがっこう</t>
    <phoneticPr fontId="1"/>
  </si>
  <si>
    <t>かわさきしりついなだちゅうがっこう</t>
    <phoneticPr fontId="1"/>
  </si>
  <si>
    <t>かわさきしりつますかたちゅうがっこう</t>
    <phoneticPr fontId="1"/>
  </si>
  <si>
    <t>かわさきしりつなかのしまちゅうがっこう</t>
    <phoneticPr fontId="1"/>
  </si>
  <si>
    <t>かわさきしりつみなみすげちゅうがっこう</t>
    <phoneticPr fontId="1"/>
  </si>
  <si>
    <t>かわさきしりついくたちゅうがっこう</t>
    <phoneticPr fontId="1"/>
  </si>
  <si>
    <t>かわさきしりつみなみいくたちゅうがっこう</t>
    <phoneticPr fontId="1"/>
  </si>
  <si>
    <t>かわさきしりつにしいくたちゅうがっこう</t>
    <phoneticPr fontId="1"/>
  </si>
  <si>
    <t>かわさきしりつかなほどちゅうがっこう</t>
    <phoneticPr fontId="1"/>
  </si>
  <si>
    <t>かわさきしりつながさわちゅうがっこう</t>
    <phoneticPr fontId="1"/>
  </si>
  <si>
    <t>かわさきしりつあさおちゅうがっこう</t>
    <phoneticPr fontId="1"/>
  </si>
  <si>
    <t>かわさきしりつかきおちゅうがっこう</t>
    <phoneticPr fontId="1"/>
  </si>
  <si>
    <t>かわさきしりつおうぜんじちゅうおうちゅうがっこう</t>
    <phoneticPr fontId="1"/>
  </si>
  <si>
    <t>かわさきしりつしらとりちゅうがっこう</t>
    <phoneticPr fontId="1"/>
  </si>
  <si>
    <t>かわさきしりつはるひのちゅうがっこう</t>
    <phoneticPr fontId="1"/>
  </si>
  <si>
    <t>せんぞくがくえんちゅうがっこう</t>
    <phoneticPr fontId="1"/>
  </si>
  <si>
    <t>ほうせいだいがくだいにちゅうがっこう</t>
    <phoneticPr fontId="1"/>
  </si>
  <si>
    <t>かわさきしりつかわさきこうとうがっこう</t>
    <phoneticPr fontId="1"/>
  </si>
  <si>
    <t>かわさきしりつさいわいこうとうがっこう</t>
    <phoneticPr fontId="1"/>
  </si>
  <si>
    <t>かわさきしりつかわさきそうごうかがくこうとうがっこう</t>
    <phoneticPr fontId="1"/>
  </si>
  <si>
    <t>かわさきしりつたちばなこうとうがっこう</t>
    <phoneticPr fontId="1"/>
  </si>
  <si>
    <t>かわさきしりつたかつこうとうがっこう</t>
    <phoneticPr fontId="1"/>
  </si>
  <si>
    <t>けんりつだいしこうとうがっこう</t>
    <phoneticPr fontId="1"/>
  </si>
  <si>
    <t>けんりつかわさきこうとうがっこう</t>
    <phoneticPr fontId="1"/>
  </si>
  <si>
    <t>けんりつすみよしこうとうがっこう</t>
    <phoneticPr fontId="1"/>
  </si>
  <si>
    <t>けんりつしんじょうこうとうがっこう</t>
    <phoneticPr fontId="1"/>
  </si>
  <si>
    <t>けんりつかわさきこうかこうとうがっこう</t>
    <phoneticPr fontId="1"/>
  </si>
  <si>
    <t>けんりつすげこうとうがっこう</t>
    <phoneticPr fontId="1"/>
  </si>
  <si>
    <t>けんりつたまこうとうがっこう</t>
    <phoneticPr fontId="1"/>
  </si>
  <si>
    <t>けんりついくたこうとうがっこう</t>
    <phoneticPr fontId="1"/>
  </si>
  <si>
    <t>けんりつゆりがおかこうとうがっこう</t>
    <phoneticPr fontId="1"/>
  </si>
  <si>
    <t>けんりついくたひがしこうとうがっこう</t>
    <phoneticPr fontId="1"/>
  </si>
  <si>
    <t>けんりつあさおこうとうがっこう</t>
    <phoneticPr fontId="1"/>
  </si>
  <si>
    <t>けんりつかわさききたこうとうがっこう</t>
    <phoneticPr fontId="1"/>
  </si>
  <si>
    <t>ほうせいだいがくだいにこうとうがっこう</t>
    <phoneticPr fontId="1"/>
  </si>
  <si>
    <t>せんぞくがくえんこうとうがっこう</t>
    <phoneticPr fontId="1"/>
  </si>
  <si>
    <t>にほんじょしだいがくふぞくこうとうがっこう</t>
    <phoneticPr fontId="1"/>
  </si>
  <si>
    <t>さがみはらしりつそうようちゅうがっこう</t>
    <phoneticPr fontId="1"/>
  </si>
  <si>
    <t>さがみはらしりつかみみぞちゅうがっこう</t>
    <phoneticPr fontId="1"/>
  </si>
  <si>
    <t>さがみはらしりつたなちゅうがっこう</t>
    <phoneticPr fontId="1"/>
  </si>
  <si>
    <t>さがみはらしりつおおさわちゅうがっこう</t>
    <phoneticPr fontId="1"/>
  </si>
  <si>
    <t>さがみはらしりつあさひちゅうがっこう</t>
    <phoneticPr fontId="1"/>
  </si>
  <si>
    <t>さがみはらしりつおおのきたちゅうがっこう</t>
    <phoneticPr fontId="1"/>
  </si>
  <si>
    <t>さがみはらしりつおおのみなみちゅうがっこう</t>
    <phoneticPr fontId="1"/>
  </si>
  <si>
    <t>さがみはらしりつさがみだいちゅうがっこう</t>
    <phoneticPr fontId="1"/>
  </si>
  <si>
    <t>さがみはらしりつせいしんちゅうがっこう</t>
    <phoneticPr fontId="1"/>
  </si>
  <si>
    <t>さがみはらしりつかみつるまちゅうがっこう</t>
    <phoneticPr fontId="1"/>
  </si>
  <si>
    <t>さがみはらしりつあさみぞだいちゅうがっこう</t>
    <phoneticPr fontId="1"/>
  </si>
  <si>
    <t>さがみはらしりつきょうわちゅうがっこう</t>
    <phoneticPr fontId="1"/>
  </si>
  <si>
    <t>さがみはらしりつみどりがおかちゅうがっこう</t>
    <phoneticPr fontId="1"/>
  </si>
  <si>
    <t>さがみはらしりつおおのだいちゅうがっこう</t>
    <phoneticPr fontId="1"/>
  </si>
  <si>
    <t>さがみはらしりつそうぶだいちゅうがっこう</t>
    <phoneticPr fontId="1"/>
  </si>
  <si>
    <t>さがみはらしりつやぐちちゅうがっこう</t>
    <phoneticPr fontId="1"/>
  </si>
  <si>
    <t>さがみはらしりつちゅうおうちゅうがっこう</t>
    <phoneticPr fontId="1"/>
  </si>
  <si>
    <t>さがみはらしりつしんちょうちゅうがっこう</t>
    <phoneticPr fontId="1"/>
  </si>
  <si>
    <t>さがみはらしりつやえいちゅうがっこう</t>
    <phoneticPr fontId="1"/>
  </si>
  <si>
    <t>さがみはらしりつあいはらちゅうがっこう</t>
    <phoneticPr fontId="1"/>
  </si>
  <si>
    <t>さがみはらしりつおやまちゅうがっこう</t>
    <phoneticPr fontId="1"/>
  </si>
  <si>
    <t>さがみはらしりつわかくさちゅうがっこう</t>
    <phoneticPr fontId="1"/>
  </si>
  <si>
    <t>さがみはらしりつよしのだいちゅうがっこう</t>
    <phoneticPr fontId="1"/>
  </si>
  <si>
    <t>さがみはらしりつうちでちゅうがっこう</t>
    <phoneticPr fontId="1"/>
  </si>
  <si>
    <t>さがみはらしりつうのもりちゅうがっこう</t>
    <phoneticPr fontId="1"/>
  </si>
  <si>
    <t>さがみはらしりつとうりんちゅうがっこう</t>
    <phoneticPr fontId="1"/>
  </si>
  <si>
    <t>さがみはらしりつさがみがおかちゅうがっこう</t>
    <phoneticPr fontId="1"/>
  </si>
  <si>
    <t>さがみはらしりつなかのちゅうがっこう</t>
    <phoneticPr fontId="1"/>
  </si>
  <si>
    <t>さがみはらしりつくしかわちゅうがっこう</t>
    <phoneticPr fontId="1"/>
  </si>
  <si>
    <t>とうかいだいがくふぞくさがみこうとうがっこうちゅうとうぶ</t>
    <phoneticPr fontId="1"/>
  </si>
  <si>
    <t>さがみじょしだいがくちゅうがくぶ</t>
    <phoneticPr fontId="1"/>
  </si>
  <si>
    <t>けんりつさがみはらちゅうとうきょういくがっこう</t>
    <phoneticPr fontId="1"/>
  </si>
  <si>
    <t>けんりつあいはらこうとうがっこう</t>
    <phoneticPr fontId="1"/>
  </si>
  <si>
    <t>けんりつかみみぞこうとうがっこう</t>
    <phoneticPr fontId="1"/>
  </si>
  <si>
    <t>けんりつさがみはらこうとうがっこう</t>
    <phoneticPr fontId="1"/>
  </si>
  <si>
    <t>けんりつあさみぞだいこうとうがっこう</t>
    <phoneticPr fontId="1"/>
  </si>
  <si>
    <t>けんりつしろやまこうとうがっこう</t>
    <phoneticPr fontId="1"/>
  </si>
  <si>
    <t>けんりつかみみぞみなみこうとうがっこう</t>
    <phoneticPr fontId="1"/>
  </si>
  <si>
    <t>けんりつかみつるまこうとうがっこう</t>
    <phoneticPr fontId="1"/>
  </si>
  <si>
    <t>けんりつはしもとこうとうがっこう</t>
    <phoneticPr fontId="1"/>
  </si>
  <si>
    <t>けんりつさがみはらやえいこうとうがっこう</t>
    <phoneticPr fontId="1"/>
  </si>
  <si>
    <t>けんりつさがみたなこうとうがっこう</t>
    <phoneticPr fontId="1"/>
  </si>
  <si>
    <t>とうかいだいがくふぞくさがみこうとうがっこう</t>
    <phoneticPr fontId="1"/>
  </si>
  <si>
    <t>さがみじょしだいがくこうとうぶ</t>
    <phoneticPr fontId="1"/>
  </si>
  <si>
    <t>あざぶだいがくふぞくこうとうがっこう</t>
    <phoneticPr fontId="1"/>
  </si>
  <si>
    <t>こうみょうがくえんさがみはらこうとうがっこう</t>
    <phoneticPr fontId="1"/>
  </si>
  <si>
    <t>けんりつつくいこうとうがっこう</t>
    <phoneticPr fontId="1"/>
  </si>
  <si>
    <t>みうらしりつみなみしたうらちゅうがっこう</t>
    <phoneticPr fontId="1"/>
  </si>
  <si>
    <t>みうらしりつはっせちゅうがっこう</t>
    <phoneticPr fontId="1"/>
  </si>
  <si>
    <t>みうらしりつみさきちゅうがっこう</t>
    <phoneticPr fontId="1"/>
  </si>
  <si>
    <t>よこすかしりつときわちゅうがっこう</t>
    <phoneticPr fontId="1"/>
  </si>
  <si>
    <t>よこすかしりつくごうちゅうがっこう</t>
    <phoneticPr fontId="1"/>
  </si>
  <si>
    <t>よこすかしりつおおやべちゅうがっこう</t>
    <phoneticPr fontId="1"/>
  </si>
  <si>
    <t>よこすかしりつたけやまちゅうがっこう</t>
    <phoneticPr fontId="1"/>
  </si>
  <si>
    <t>よこすかしりつかもいちゅうがっこう</t>
    <phoneticPr fontId="1"/>
  </si>
  <si>
    <t>よこすかしりつうらがちゅうがっこう</t>
    <phoneticPr fontId="1"/>
  </si>
  <si>
    <t>よこすかしりつのびちゅうがっこう</t>
    <phoneticPr fontId="1"/>
  </si>
  <si>
    <t>よこすかしりつおおくすちゅうがっこう</t>
    <phoneticPr fontId="1"/>
  </si>
  <si>
    <t>よこすかしりついけがみちゅうがっこう</t>
    <phoneticPr fontId="1"/>
  </si>
  <si>
    <t>よこすかしりつさかもとちゅうがっこう</t>
    <phoneticPr fontId="1"/>
  </si>
  <si>
    <t>よこすかしりつくりはまちゅうがっこう</t>
    <phoneticPr fontId="1"/>
  </si>
  <si>
    <t>よこすかしりつながさわちゅうがっこう</t>
    <phoneticPr fontId="1"/>
  </si>
  <si>
    <t>よこすかしりつおおつちゅうがっこう</t>
    <phoneticPr fontId="1"/>
  </si>
  <si>
    <t>はやまちょうりつはやまちゅうがっこう</t>
    <phoneticPr fontId="1"/>
  </si>
  <si>
    <t>はやまちょうりつなんごうちゅうがっこう</t>
    <phoneticPr fontId="1"/>
  </si>
  <si>
    <t>かまくらしりついわせちゅうがっこう</t>
    <phoneticPr fontId="1"/>
  </si>
  <si>
    <t>かまくらしりつおおふなちゅうがっこう</t>
    <phoneticPr fontId="1"/>
  </si>
  <si>
    <t>かまくらしりつふかざわちゅうがっこう</t>
    <phoneticPr fontId="1"/>
  </si>
  <si>
    <t>かまくらしりつたまなわちゅうがっこう</t>
    <phoneticPr fontId="1"/>
  </si>
  <si>
    <t>かまくらしりつだいいちちゅうがっこう</t>
    <phoneticPr fontId="1"/>
  </si>
  <si>
    <t>かまくらしりつだいにちゅうがっこう</t>
    <phoneticPr fontId="1"/>
  </si>
  <si>
    <t>かまくらしりつおなりちゅうがっこう</t>
    <phoneticPr fontId="1"/>
  </si>
  <si>
    <t>かまくらしりつこしごえちゅうがっこう</t>
    <phoneticPr fontId="1"/>
  </si>
  <si>
    <t>かまくらしりつてびろちゅうがっこう</t>
    <phoneticPr fontId="1"/>
  </si>
  <si>
    <t>ずししりつずしちゅうがっこう</t>
    <phoneticPr fontId="1"/>
  </si>
  <si>
    <t>ずししりつひさぎちゅうがっこう</t>
    <phoneticPr fontId="1"/>
  </si>
  <si>
    <t>ずししりつぬままちゅうがっこう</t>
    <phoneticPr fontId="1"/>
  </si>
  <si>
    <t>よこはまこくりつだいがくきょういくがくぶふぞくかまくらちゅうがっこう</t>
    <phoneticPr fontId="1"/>
  </si>
  <si>
    <t>よこすかがくいんちゅうがっこう</t>
    <phoneticPr fontId="1"/>
  </si>
  <si>
    <t>けんりつおっぱまこうとうがっこう</t>
    <phoneticPr fontId="1"/>
  </si>
  <si>
    <t>けんりつよこすかこうとうがっこう</t>
    <phoneticPr fontId="1"/>
  </si>
  <si>
    <t>けんりつよこすかみなみこうとうがっこう</t>
    <phoneticPr fontId="1"/>
  </si>
  <si>
    <t>けんりつつくいはまこうとうがっこう</t>
    <phoneticPr fontId="1"/>
  </si>
  <si>
    <t>けんりつかいようかがくこうとうがっこう</t>
    <phoneticPr fontId="1"/>
  </si>
  <si>
    <t>けんりつよこはましゅうゆうかんこうとうがっこうりくじょうじえいたいこうとうこうかがっこう</t>
    <phoneticPr fontId="1"/>
  </si>
  <si>
    <t>よこすかがくいんこうとうがっこう</t>
    <phoneticPr fontId="1"/>
  </si>
  <si>
    <t>しょうなんがくいんこうとうがっこう</t>
    <phoneticPr fontId="1"/>
  </si>
  <si>
    <t>みうらがくえんこうとうがっこう</t>
    <phoneticPr fontId="1"/>
  </si>
  <si>
    <t>みどりがおかじょしちゅうがく・こうとうがっこう</t>
    <phoneticPr fontId="1"/>
  </si>
  <si>
    <t>よこすかしりつよこすかそうごうこうとうがっこう</t>
    <phoneticPr fontId="1"/>
  </si>
  <si>
    <t>きたかまくらじょしがくえんちゅうがっこう・こうとうがっこう</t>
    <phoneticPr fontId="1"/>
  </si>
  <si>
    <t>せいわがくいんちゅうがっこう・こうとうがっこう</t>
    <phoneticPr fontId="1"/>
  </si>
  <si>
    <t>けんりつおおふなこうとうがっこう</t>
    <phoneticPr fontId="1"/>
  </si>
  <si>
    <t>けんりつしちりがはまこうとうがっこう</t>
    <phoneticPr fontId="1"/>
  </si>
  <si>
    <t>けんりつかまくらこうとうがっこう</t>
    <phoneticPr fontId="1"/>
  </si>
  <si>
    <t>けんりつふかざわこうとうがっこう</t>
    <phoneticPr fontId="1"/>
  </si>
  <si>
    <t>けんりつずしはやまこうとうがっこう</t>
    <phoneticPr fontId="1"/>
  </si>
  <si>
    <t>ずしかいせいがくえんちゅうがっこう・こうとうがっこう</t>
    <phoneticPr fontId="1"/>
  </si>
  <si>
    <t>かまくらがくえんちゅうがっこう・こうとうがっこう</t>
    <phoneticPr fontId="1"/>
  </si>
  <si>
    <t>けんりつみうらはっせこうとうがっこう</t>
    <phoneticPr fontId="1"/>
  </si>
  <si>
    <t>けんりつよこすかこうぎょうこうとうがっこう</t>
    <phoneticPr fontId="1"/>
  </si>
  <si>
    <t>やまとしりつつきみのちゅうがっこう</t>
    <phoneticPr fontId="1"/>
  </si>
  <si>
    <t>やまとしりつつるまちゅうがっこう</t>
    <phoneticPr fontId="1"/>
  </si>
  <si>
    <t>やまとしりつやまとちゅうがっこう</t>
    <phoneticPr fontId="1"/>
  </si>
  <si>
    <t>やまとしりつひかりがおかちゅうがっこう</t>
    <phoneticPr fontId="1"/>
  </si>
  <si>
    <t>やまとしりつひきちだいちゅうがっこう</t>
    <phoneticPr fontId="1"/>
  </si>
  <si>
    <t>やまとしりつしぶやちゅうがっこう</t>
    <phoneticPr fontId="1"/>
  </si>
  <si>
    <t>やまとしりつかみわだちゅうがっこう</t>
    <phoneticPr fontId="1"/>
  </si>
  <si>
    <t>やまとしりつみなみりんかんちゅうがっこう</t>
    <phoneticPr fontId="1"/>
  </si>
  <si>
    <t>やまとしりつしもふくだちゅうがっこう</t>
    <phoneticPr fontId="1"/>
  </si>
  <si>
    <t>せいせしりあじょしちゅうがっこう</t>
    <phoneticPr fontId="1"/>
  </si>
  <si>
    <t>あやせしりつきたのだいちゅうがっこう</t>
    <phoneticPr fontId="1"/>
  </si>
  <si>
    <t>あやせしりつかすがだいちゅうがっこう</t>
    <phoneticPr fontId="1"/>
  </si>
  <si>
    <t>あやせしりつしろやまちゅうがっこう</t>
    <phoneticPr fontId="1"/>
  </si>
  <si>
    <t>あやせしりつあやせちゅうがっこう</t>
    <phoneticPr fontId="1"/>
  </si>
  <si>
    <t>あやせしりつりょうほくちゅうがっこう</t>
    <phoneticPr fontId="1"/>
  </si>
  <si>
    <t>ざましりつざまちゅうがっこう</t>
    <phoneticPr fontId="1"/>
  </si>
  <si>
    <t>ざましりつにしちゅうがっこう</t>
    <phoneticPr fontId="1"/>
  </si>
  <si>
    <t>ざましりつひがしちゅうがっこう</t>
    <phoneticPr fontId="1"/>
  </si>
  <si>
    <t>ざましりつみなみちゅうがっこう</t>
    <phoneticPr fontId="1"/>
  </si>
  <si>
    <t>ざましりつくりはらちゅうがっこう</t>
    <phoneticPr fontId="1"/>
  </si>
  <si>
    <t>えびなしりつかしわがやちゅうがっこう</t>
    <phoneticPr fontId="1"/>
  </si>
  <si>
    <t>えびなしりつかいせいちゅうがっこう</t>
    <phoneticPr fontId="1"/>
  </si>
  <si>
    <t>えびなしりつありまちゅうがっこう</t>
    <phoneticPr fontId="1"/>
  </si>
  <si>
    <t>えびなしりついまいずみちゅうがっこう</t>
    <phoneticPr fontId="1"/>
  </si>
  <si>
    <t>えびなしりつえびなちゅうがっこう</t>
    <phoneticPr fontId="1"/>
  </si>
  <si>
    <t>あつぎしりつあつぎちゅうがっこう</t>
    <phoneticPr fontId="1"/>
  </si>
  <si>
    <t>あつぎしりつなんもうりちゅうがっこう</t>
    <phoneticPr fontId="1"/>
  </si>
  <si>
    <t>あつぎしりつえちちゅうがっこう</t>
    <phoneticPr fontId="1"/>
  </si>
  <si>
    <t>あつぎしりつふじつかちゅうがっこう</t>
    <phoneticPr fontId="1"/>
  </si>
  <si>
    <t>あつぎしりつはやしちゅうがっこう</t>
    <phoneticPr fontId="1"/>
  </si>
  <si>
    <t>あつぎしりつたまがわちゅうがっこう</t>
    <phoneticPr fontId="1"/>
  </si>
  <si>
    <t>あつぎしりつもりのさとちゅうがっこう</t>
    <phoneticPr fontId="1"/>
  </si>
  <si>
    <t>あつぎしりつむつあいちゅうがっこう</t>
    <phoneticPr fontId="1"/>
  </si>
  <si>
    <t>あつぎしりつむつあいひがしちゅうがっこう</t>
    <phoneticPr fontId="1"/>
  </si>
  <si>
    <t>あつぎしりつこあゆちゅうがっこう</t>
    <phoneticPr fontId="1"/>
  </si>
  <si>
    <t>あつぎしりつおぎのちゅうがっこう</t>
    <phoneticPr fontId="1"/>
  </si>
  <si>
    <t>あいかわちょうりつあいかわひがしちゅうがっこう</t>
    <phoneticPr fontId="1"/>
  </si>
  <si>
    <t>あいかわちょうりつあいかわなかはらちゅうがっこう</t>
    <phoneticPr fontId="1"/>
  </si>
  <si>
    <t>あつぎしりつあいかわちゅうがっこう</t>
    <phoneticPr fontId="1"/>
  </si>
  <si>
    <t>あいかわちょうりつあいかわちゅうがっこう</t>
    <phoneticPr fontId="1"/>
  </si>
  <si>
    <t>あつぎしりつとうめいちゅうがっこう</t>
    <phoneticPr fontId="1"/>
  </si>
  <si>
    <t>けんりつやまとこうとうがっこう</t>
    <phoneticPr fontId="1"/>
  </si>
  <si>
    <t>けんりつやまとひがしこうとうがっこう</t>
    <phoneticPr fontId="1"/>
  </si>
  <si>
    <t>けんりつやまとにしこうとうがっこう</t>
    <phoneticPr fontId="1"/>
  </si>
  <si>
    <t>けんりつやまとみなみこうとうがっこう</t>
    <phoneticPr fontId="1"/>
  </si>
  <si>
    <t>せいせしりあじょしこうとうがっこう</t>
    <phoneticPr fontId="1"/>
  </si>
  <si>
    <t>けんりつあやせこうとうがっこう</t>
    <phoneticPr fontId="1"/>
  </si>
  <si>
    <t>けんりつあやせにしこうとうがっこう</t>
    <phoneticPr fontId="1"/>
  </si>
  <si>
    <t>けんりつざまこうとうがっこう</t>
    <phoneticPr fontId="1"/>
  </si>
  <si>
    <t>けんりつざまそうごうこうとうがっこう</t>
    <phoneticPr fontId="1"/>
  </si>
  <si>
    <t>けんりつえびなこうとうがっこう</t>
    <phoneticPr fontId="1"/>
  </si>
  <si>
    <t>けんりつありまこうとうがっこう</t>
    <phoneticPr fontId="1"/>
  </si>
  <si>
    <t>けんりつちゅうおうのうぎょうこうとうがっこう</t>
    <phoneticPr fontId="1"/>
  </si>
  <si>
    <t>けんりつあいかわこうとうがっこう</t>
    <phoneticPr fontId="1"/>
  </si>
  <si>
    <t>けんりつあつぎこうとうがっこう</t>
    <phoneticPr fontId="1"/>
  </si>
  <si>
    <t>けんりつあつぎおうじこうとうがっこう</t>
    <phoneticPr fontId="1"/>
  </si>
  <si>
    <t>けんりつあつぎにしこうとうがっこう</t>
    <phoneticPr fontId="1"/>
  </si>
  <si>
    <t>けんりつあつぎせいなんこうとうがっこう</t>
    <phoneticPr fontId="1"/>
  </si>
  <si>
    <t>けんりつあつぎきたこうとうがっこう</t>
    <phoneticPr fontId="1"/>
  </si>
  <si>
    <t>けんりつさがみこうようかんこうとうがっこう</t>
    <phoneticPr fontId="1"/>
  </si>
  <si>
    <t>かしわぎがくえんこうとうがっこう</t>
    <phoneticPr fontId="1"/>
  </si>
  <si>
    <t>いせはらしりついせはらちゅうがっこう</t>
    <phoneticPr fontId="1"/>
  </si>
  <si>
    <t>いせはらしりつさんのうちゅうがっこう</t>
    <phoneticPr fontId="1"/>
  </si>
  <si>
    <t>いせはらしりつなるせちゅうがっこう</t>
    <phoneticPr fontId="1"/>
  </si>
  <si>
    <t>いせはらしりつなかざわちゅうがっこう</t>
    <phoneticPr fontId="1"/>
  </si>
  <si>
    <t>おだわらしりつかものみやちゅうがっこう</t>
    <phoneticPr fontId="1"/>
  </si>
  <si>
    <t>おだわらしりつたちばなちゅうがっこう</t>
    <phoneticPr fontId="1"/>
  </si>
  <si>
    <t>おだわらしりつこうづちゅうがっこう</t>
    <phoneticPr fontId="1"/>
  </si>
  <si>
    <t>おだわらしりつさかわちゅうがっこう</t>
    <phoneticPr fontId="1"/>
  </si>
  <si>
    <t>おだわらしりつしろやまちゅうがっこう</t>
    <phoneticPr fontId="1"/>
  </si>
  <si>
    <t>おだわらしりつじょうほくちゅうがっこう</t>
    <phoneticPr fontId="1"/>
  </si>
  <si>
    <t>おだわらしりつちよちゅうがっこう</t>
    <phoneticPr fontId="1"/>
  </si>
  <si>
    <t>おだわらしりついずみちゅうがっこう</t>
    <phoneticPr fontId="1"/>
  </si>
  <si>
    <t>おだわらしりつはくおうちゅうがっこう</t>
    <phoneticPr fontId="1"/>
  </si>
  <si>
    <t>おだわらしりつはくさんちゅうがっこう</t>
    <phoneticPr fontId="1"/>
  </si>
  <si>
    <t>みなみあしがらしりつおかもとちゅうがっこう</t>
    <phoneticPr fontId="1"/>
  </si>
  <si>
    <t>みなみあしがらしりつあさいがらだいちゅうがっこう</t>
    <phoneticPr fontId="1"/>
  </si>
  <si>
    <t>みなみあしがらしりつみなみあしがらちゅうがっこう</t>
    <phoneticPr fontId="1"/>
  </si>
  <si>
    <t>はだのしりつおおねちゅうがっこう</t>
    <phoneticPr fontId="1"/>
  </si>
  <si>
    <t>はだのしりつしぶさわちゅうがっこう</t>
    <phoneticPr fontId="1"/>
  </si>
  <si>
    <t>はだのしりつにしちゅうがっこう</t>
    <phoneticPr fontId="1"/>
  </si>
  <si>
    <t>はだのしりつつるまきちゅうがっこう</t>
    <phoneticPr fontId="1"/>
  </si>
  <si>
    <t>はだのしりつひがしちゅうがっこう</t>
    <phoneticPr fontId="1"/>
  </si>
  <si>
    <t>はだのしりつみなみがおかちゅうがっこう</t>
    <phoneticPr fontId="1"/>
  </si>
  <si>
    <t>はだのしりつみなみちゅうがっこう</t>
    <phoneticPr fontId="1"/>
  </si>
  <si>
    <t>はだのしりつきたちゅうがっこう</t>
    <phoneticPr fontId="1"/>
  </si>
  <si>
    <t>はだのしりつほんちょうちゅうがっこう</t>
    <phoneticPr fontId="1"/>
  </si>
  <si>
    <t>ひらつかしりつきょくりょうちゅうがっこう</t>
    <phoneticPr fontId="1"/>
  </si>
  <si>
    <t>ひらつかしりつきんきょくちゅうがっこう</t>
    <phoneticPr fontId="1"/>
  </si>
  <si>
    <t>ひらつかしりつかなめちゅうがっこう</t>
    <phoneticPr fontId="1"/>
  </si>
  <si>
    <t>ひらつかしりつこうようちゅうがっこう</t>
    <phoneticPr fontId="1"/>
  </si>
  <si>
    <t>ひらつかしりつやましろちゅうがっこう</t>
    <phoneticPr fontId="1"/>
  </si>
  <si>
    <t>ひらつかしりつかすがのちゅうがっこう</t>
    <phoneticPr fontId="1"/>
  </si>
  <si>
    <t>ひらつかしりつかんだちゅうがっこう</t>
    <phoneticPr fontId="1"/>
  </si>
  <si>
    <t>ひらつかしりつしんめいちゅうがっこう</t>
    <phoneticPr fontId="1"/>
  </si>
  <si>
    <t>ひらつかしりつたいようちゅうがっこう</t>
    <phoneticPr fontId="1"/>
  </si>
  <si>
    <t>ひらつかしりつおおすみちゅうがっこう</t>
    <phoneticPr fontId="1"/>
  </si>
  <si>
    <t>ひらつかしりつおおのちゅうがっこう</t>
    <phoneticPr fontId="1"/>
  </si>
  <si>
    <t>ひらつかしりつなかはらちゅうがっこう</t>
    <phoneticPr fontId="1"/>
  </si>
  <si>
    <t>ひらつかしりつはまたけちゅうがっこう</t>
    <phoneticPr fontId="1"/>
  </si>
  <si>
    <t>けんりつひらつかちゅうとうきょういくがっこう</t>
    <phoneticPr fontId="1"/>
  </si>
  <si>
    <t>ひらつかしりつよこうちちゅうがっこう</t>
    <phoneticPr fontId="1"/>
  </si>
  <si>
    <t>けんりついせはらこうとうがっこう</t>
    <phoneticPr fontId="1"/>
  </si>
  <si>
    <t>けんりつよしだじまこうとうがっこう</t>
    <phoneticPr fontId="1"/>
  </si>
  <si>
    <t>けんりついしだこうとうがっこう</t>
    <phoneticPr fontId="1"/>
  </si>
  <si>
    <t>けんりつたかはまこうとうがっこう</t>
    <phoneticPr fontId="1"/>
  </si>
  <si>
    <t>けんりつおだわらひがしこうとうがっこう</t>
    <phoneticPr fontId="1"/>
  </si>
  <si>
    <t>けんりつおだわらこうとうがっこう</t>
    <phoneticPr fontId="1"/>
  </si>
  <si>
    <t>けんりつおだわらじょうほくこうぎょうこうとうがっこう</t>
    <phoneticPr fontId="1"/>
  </si>
  <si>
    <t>けんりつはだのそうごうこうとうがっこう</t>
    <phoneticPr fontId="1"/>
  </si>
  <si>
    <t>けんりつはだのこうとうがっこう</t>
    <phoneticPr fontId="1"/>
  </si>
  <si>
    <t>けんりつはだのそやこうとうがっこう</t>
    <phoneticPr fontId="1"/>
  </si>
  <si>
    <t>けんりつせいしょうこうとうがっこう</t>
    <phoneticPr fontId="1"/>
  </si>
  <si>
    <t>けんりつあしがらこうとうがっこう</t>
    <phoneticPr fontId="1"/>
  </si>
  <si>
    <t>けんりつおおいこうとうがっこう</t>
    <phoneticPr fontId="1"/>
  </si>
  <si>
    <t>けんりつおおいそこうとうがっこう</t>
    <phoneticPr fontId="1"/>
  </si>
  <si>
    <t>けんりつにのみやこうとうがっこう</t>
    <phoneticPr fontId="1"/>
  </si>
  <si>
    <t>けんりつひらつかこうなんこうとうがっこう</t>
    <phoneticPr fontId="1"/>
  </si>
  <si>
    <t>こうじょうこうとうがっこう</t>
    <phoneticPr fontId="1"/>
  </si>
  <si>
    <t>たちばながくえんこうとうがっこう</t>
    <phoneticPr fontId="1"/>
  </si>
  <si>
    <t>そうようこうとうがっこう</t>
    <phoneticPr fontId="1"/>
  </si>
  <si>
    <t>ひらつかがくえんこうとうがっこう</t>
    <phoneticPr fontId="1"/>
  </si>
  <si>
    <t>あさひがおかこうとうがっこう</t>
    <phoneticPr fontId="1"/>
  </si>
  <si>
    <t>けんりつひらつかのうしょうこうとうがっこう</t>
    <phoneticPr fontId="1"/>
  </si>
  <si>
    <t>ふじさわしりつおおしみずちゅうがっこう</t>
    <phoneticPr fontId="1"/>
  </si>
  <si>
    <t>ふじさわしりつふじがおかちゅうがっこう</t>
    <phoneticPr fontId="1"/>
  </si>
  <si>
    <t>ふじさわしりつむらおかちゅうがっこう</t>
    <phoneticPr fontId="1"/>
  </si>
  <si>
    <t>ふじさわしりつだいいちちゅうがっこう</t>
    <phoneticPr fontId="1"/>
  </si>
  <si>
    <t>ふじさわしりつくげぬまちゅうがっこう</t>
    <phoneticPr fontId="1"/>
  </si>
  <si>
    <t>ふじさわしりつかたせちゅうがっこう</t>
    <phoneticPr fontId="1"/>
  </si>
  <si>
    <t>ふじさわしりつめいじちゅうがっこう</t>
    <phoneticPr fontId="1"/>
  </si>
  <si>
    <t>ふじさわしりつしょうようちゅうがっこう</t>
    <phoneticPr fontId="1"/>
  </si>
  <si>
    <t>ふじさわしりつたかはまちゅうがっこう</t>
    <phoneticPr fontId="1"/>
  </si>
  <si>
    <t>ふじさわしりつはとりちゅうがっこう</t>
    <phoneticPr fontId="1"/>
  </si>
  <si>
    <t>ふじさわしりつおおばちゅうがっこう</t>
    <phoneticPr fontId="1"/>
  </si>
  <si>
    <t>しょうなんがくえんちゅうがっこう</t>
    <phoneticPr fontId="1"/>
  </si>
  <si>
    <t>ふじさわしりつたかくらちゅうがっこう</t>
    <phoneticPr fontId="1"/>
  </si>
  <si>
    <t>ふじさわしりつしょうなんだいちゅうがっこう</t>
    <phoneticPr fontId="1"/>
  </si>
  <si>
    <t>ふじさわしりつちょうごちゅうがっこう</t>
    <phoneticPr fontId="1"/>
  </si>
  <si>
    <t>ふじさわしりつむつあいちゅうがっこう</t>
    <phoneticPr fontId="1"/>
  </si>
  <si>
    <t>ふじさわしりつぜんぎょうちゅうがっこう</t>
    <phoneticPr fontId="1"/>
  </si>
  <si>
    <t>ふじさわしりつたきのさわちゅうがっこう</t>
    <phoneticPr fontId="1"/>
  </si>
  <si>
    <t>けいおうぎじゅくしょうなんふじさわちゅうとうぶ</t>
    <phoneticPr fontId="1"/>
  </si>
  <si>
    <t>ふじさわしりつあきはだいちゅうがっこう</t>
    <phoneticPr fontId="1"/>
  </si>
  <si>
    <t>ふじさわしりつごしょみちゅうがっこう</t>
    <phoneticPr fontId="1"/>
  </si>
  <si>
    <t>にほんだいがくふじさわちゅうがっこう</t>
    <phoneticPr fontId="1"/>
  </si>
  <si>
    <t>ちがさきしりつあかばねちゅうがっこう</t>
    <phoneticPr fontId="1"/>
  </si>
  <si>
    <t>ちがさきしりつつるがだいちゅうがっこう</t>
    <phoneticPr fontId="1"/>
  </si>
  <si>
    <t>ちがさきしりつしょうりんちゅうがっこう</t>
    <phoneticPr fontId="1"/>
  </si>
  <si>
    <t>ちがさきしりつまつなみちゅうがっこう</t>
    <phoneticPr fontId="1"/>
  </si>
  <si>
    <t>ちがさきしりつはますかちゅうがっこう</t>
    <phoneticPr fontId="1"/>
  </si>
  <si>
    <t>あれせいあしょうなんちゅうがっこう</t>
    <phoneticPr fontId="1"/>
  </si>
  <si>
    <t>ちがさきしりつうめだちゅうがっこう</t>
    <phoneticPr fontId="1"/>
  </si>
  <si>
    <t>ちがさきしりつだいいちちゅうがっこう</t>
    <phoneticPr fontId="1"/>
  </si>
  <si>
    <t>ちがさきしりつにしはまちゅうがっこう</t>
    <phoneticPr fontId="1"/>
  </si>
  <si>
    <t>ちがさきしりつはぎそのちゅうがっこう</t>
    <phoneticPr fontId="1"/>
  </si>
  <si>
    <t>ちがさきしりつなかじまちゅうがっこう</t>
    <phoneticPr fontId="1"/>
  </si>
  <si>
    <t>ちがさきしりつほくようちゅうがっこう</t>
    <phoneticPr fontId="1"/>
  </si>
  <si>
    <t>ちがさきしりつえんぞうちゅうがっこう</t>
    <phoneticPr fontId="1"/>
  </si>
  <si>
    <t>ちがさきしりつつるみねちゅうがっこう</t>
    <phoneticPr fontId="1"/>
  </si>
  <si>
    <t>さむかわちょうりつあさひがおかちゅうがっこう</t>
    <phoneticPr fontId="1"/>
  </si>
  <si>
    <t>さむかわちょうりつさむかわひがしちゅうがっこう</t>
    <phoneticPr fontId="1"/>
  </si>
  <si>
    <t>さむかわちょうりつさむかわちゅうがっこう</t>
    <phoneticPr fontId="1"/>
  </si>
  <si>
    <t>とうれいがくえんふじさわちゅうがっこう・こうとうがっこう</t>
    <phoneticPr fontId="1"/>
  </si>
  <si>
    <t>けんりつふじさわせいりゅうこうとうがっこう</t>
    <phoneticPr fontId="1"/>
  </si>
  <si>
    <t>けんりつしょうなんこうとうがっこう</t>
    <phoneticPr fontId="1"/>
  </si>
  <si>
    <t>けんりつふじさわにしこうとうがっこう</t>
    <phoneticPr fontId="1"/>
  </si>
  <si>
    <t>ふじさわしょうりょうこうとうがっこう</t>
    <phoneticPr fontId="1"/>
  </si>
  <si>
    <t>しょうなんがくえんこうとうがっこう</t>
    <phoneticPr fontId="1"/>
  </si>
  <si>
    <t>しょうなんこうかだいがくふぞくこうとうがっこう</t>
    <phoneticPr fontId="1"/>
  </si>
  <si>
    <t>けんりつふじさわそうごうこうとうがっこう</t>
    <phoneticPr fontId="1"/>
  </si>
  <si>
    <t>けんりつしょうなんだいこうとうがっこう</t>
    <phoneticPr fontId="1"/>
  </si>
  <si>
    <t>けいおうぎじゅくしょうなんふじさわこうとうぶ</t>
    <phoneticPr fontId="1"/>
  </si>
  <si>
    <t>にほんだいがくふじさわこうとうがっこう</t>
    <phoneticPr fontId="1"/>
  </si>
  <si>
    <t>あれせいあしょうなんこうとうがっこう</t>
    <phoneticPr fontId="1"/>
  </si>
  <si>
    <t>けんりつちがさきこうとうがっこう</t>
    <phoneticPr fontId="1"/>
  </si>
  <si>
    <t>けんりつちがさきにしはまこうとうがっこう</t>
    <phoneticPr fontId="1"/>
  </si>
  <si>
    <t>けんりつちがさきほくりょうこうとうがっこう</t>
    <phoneticPr fontId="1"/>
  </si>
  <si>
    <t>けんりつつるみねこうとうがっこう</t>
    <phoneticPr fontId="1"/>
  </si>
  <si>
    <t>けんりつさむかわこうとうがっこう</t>
    <phoneticPr fontId="1"/>
  </si>
  <si>
    <t>連　絡
責任者</t>
    <rPh sb="0" eb="1">
      <t>レン</t>
    </rPh>
    <rPh sb="2" eb="3">
      <t>ラク</t>
    </rPh>
    <rPh sb="4" eb="5">
      <t>セキ</t>
    </rPh>
    <rPh sb="5" eb="6">
      <t>ニン</t>
    </rPh>
    <rPh sb="6" eb="7">
      <t>シャ</t>
    </rPh>
    <phoneticPr fontId="14"/>
  </si>
  <si>
    <t>団体住所</t>
    <rPh sb="0" eb="2">
      <t>ダンタイ</t>
    </rPh>
    <rPh sb="2" eb="4">
      <t>ジュウショ</t>
    </rPh>
    <phoneticPr fontId="1"/>
  </si>
  <si>
    <t>連絡責任者（氏名・ふりがな・携帯電話番号・メールアドレス）、
団体住所（郵便番号・住所・電話番号・FAX番号）は、参加申込書から
自動転記されます。</t>
    <rPh sb="0" eb="2">
      <t>レンラク</t>
    </rPh>
    <rPh sb="2" eb="5">
      <t>セキニンシャ</t>
    </rPh>
    <rPh sb="6" eb="8">
      <t>シメイ</t>
    </rPh>
    <rPh sb="14" eb="20">
      <t>ケイタイデンワバンゴウ</t>
    </rPh>
    <rPh sb="31" eb="33">
      <t>ダンタイ</t>
    </rPh>
    <rPh sb="33" eb="35">
      <t>ジュウショ</t>
    </rPh>
    <rPh sb="36" eb="40">
      <t>ユウビンバンゴウ</t>
    </rPh>
    <rPh sb="41" eb="43">
      <t>ジュウショ</t>
    </rPh>
    <rPh sb="44" eb="46">
      <t>デンワ</t>
    </rPh>
    <rPh sb="46" eb="48">
      <t>バンゴウ</t>
    </rPh>
    <rPh sb="52" eb="54">
      <t>バンゴウ</t>
    </rPh>
    <rPh sb="57" eb="59">
      <t>サンカ</t>
    </rPh>
    <rPh sb="59" eb="62">
      <t>モウシコミショ</t>
    </rPh>
    <rPh sb="65" eb="67">
      <t>ジドウ</t>
    </rPh>
    <rPh sb="67" eb="69">
      <t>テンキ</t>
    </rPh>
    <phoneticPr fontId="1"/>
  </si>
  <si>
    <t>←　支部理事長名は、参加申込書から自動転記されます。</t>
    <rPh sb="2" eb="4">
      <t>シブ</t>
    </rPh>
    <rPh sb="4" eb="7">
      <t>リジチョウ</t>
    </rPh>
    <rPh sb="7" eb="8">
      <t>メイ</t>
    </rPh>
    <rPh sb="10" eb="12">
      <t>サンカ</t>
    </rPh>
    <rPh sb="12" eb="15">
      <t>モウシコミショ</t>
    </rPh>
    <rPh sb="17" eb="19">
      <t>ジドウ</t>
    </rPh>
    <rPh sb="19" eb="21">
      <t>テンキ</t>
    </rPh>
    <phoneticPr fontId="1"/>
  </si>
  <si>
    <t>その他の場合は、
場所を記入→</t>
    <rPh sb="2" eb="3">
      <t>タ</t>
    </rPh>
    <rPh sb="4" eb="6">
      <t>バアイ</t>
    </rPh>
    <rPh sb="9" eb="11">
      <t>バショ</t>
    </rPh>
    <rPh sb="12" eb="14">
      <t>キニュウ</t>
    </rPh>
    <phoneticPr fontId="14"/>
  </si>
  <si>
    <t>送 付 先</t>
    <rPh sb="0" eb="1">
      <t>ソウ</t>
    </rPh>
    <rPh sb="2" eb="3">
      <t>ツキ</t>
    </rPh>
    <rPh sb="4" eb="5">
      <t>サキ</t>
    </rPh>
    <phoneticPr fontId="60"/>
  </si>
  <si>
    <t>各支部吹奏楽連盟事務局</t>
    <rPh sb="0" eb="1">
      <t>カク</t>
    </rPh>
    <rPh sb="1" eb="3">
      <t>シブ</t>
    </rPh>
    <rPh sb="3" eb="6">
      <t>スイソウガク</t>
    </rPh>
    <rPh sb="6" eb="8">
      <t>レンメイ</t>
    </rPh>
    <rPh sb="8" eb="11">
      <t>ジムキョク</t>
    </rPh>
    <phoneticPr fontId="60"/>
  </si>
  <si>
    <t>①～②</t>
    <phoneticPr fontId="1"/>
  </si>
  <si>
    <t>Ａ４サイズ　団体名記入</t>
    <rPh sb="6" eb="9">
      <t>ダンタイメイ</t>
    </rPh>
    <rPh sb="9" eb="11">
      <t>キニュウ</t>
    </rPh>
    <phoneticPr fontId="1"/>
  </si>
  <si>
    <t>必要な団体のみ　Ａ４サイズ　団体名記入</t>
    <rPh sb="0" eb="2">
      <t>ヒツヨウ</t>
    </rPh>
    <rPh sb="3" eb="5">
      <t>ダンタイ</t>
    </rPh>
    <rPh sb="14" eb="17">
      <t>ダンタイメイ</t>
    </rPh>
    <rPh sb="17" eb="19">
      <t>キニュウ</t>
    </rPh>
    <phoneticPr fontId="1"/>
  </si>
  <si>
    <t>曲目等申込書</t>
    <rPh sb="0" eb="3">
      <t>キョクモクトウ</t>
    </rPh>
    <rPh sb="3" eb="6">
      <t>モウシコミショ</t>
    </rPh>
    <phoneticPr fontId="14"/>
  </si>
  <si>
    <t>③</t>
    <phoneticPr fontId="1"/>
  </si>
  <si>
    <t>※支部によって
異なります。</t>
    <rPh sb="1" eb="3">
      <t>シブ</t>
    </rPh>
    <rPh sb="8" eb="9">
      <t>コト</t>
    </rPh>
    <phoneticPr fontId="1"/>
  </si>
  <si>
    <t>個人負担１</t>
    <rPh sb="0" eb="2">
      <t>コジン</t>
    </rPh>
    <rPh sb="2" eb="4">
      <t>フタン</t>
    </rPh>
    <phoneticPr fontId="1"/>
  </si>
  <si>
    <t>個人負担２</t>
    <rPh sb="0" eb="2">
      <t>コジン</t>
    </rPh>
    <rPh sb="2" eb="4">
      <t>フタン</t>
    </rPh>
    <phoneticPr fontId="1"/>
  </si>
  <si>
    <t>人数計</t>
    <rPh sb="0" eb="2">
      <t>ニンズウ</t>
    </rPh>
    <rPh sb="2" eb="3">
      <t>ケイ</t>
    </rPh>
    <phoneticPr fontId="1"/>
  </si>
  <si>
    <t>個人負担計</t>
    <rPh sb="0" eb="2">
      <t>コジン</t>
    </rPh>
    <rPh sb="2" eb="4">
      <t>フタン</t>
    </rPh>
    <rPh sb="4" eb="5">
      <t>ケイ</t>
    </rPh>
    <phoneticPr fontId="1"/>
  </si>
  <si>
    <t>役員１</t>
    <rPh sb="0" eb="2">
      <t>ヤクイン</t>
    </rPh>
    <phoneticPr fontId="1"/>
  </si>
  <si>
    <t>日程１</t>
    <rPh sb="0" eb="2">
      <t>ニッテイ</t>
    </rPh>
    <phoneticPr fontId="1"/>
  </si>
  <si>
    <t>曜日１</t>
    <rPh sb="0" eb="2">
      <t>ヨウビ</t>
    </rPh>
    <phoneticPr fontId="1"/>
  </si>
  <si>
    <t>役員２</t>
    <rPh sb="0" eb="2">
      <t>ヤクイン</t>
    </rPh>
    <phoneticPr fontId="1"/>
  </si>
  <si>
    <t>日程２</t>
    <rPh sb="0" eb="2">
      <t>ニッテイ</t>
    </rPh>
    <phoneticPr fontId="1"/>
  </si>
  <si>
    <t>曜日２</t>
    <rPh sb="0" eb="2">
      <t>ヨウビ</t>
    </rPh>
    <phoneticPr fontId="1"/>
  </si>
  <si>
    <t>役員３</t>
    <rPh sb="0" eb="2">
      <t>ヤクイン</t>
    </rPh>
    <phoneticPr fontId="1"/>
  </si>
  <si>
    <t>日程３</t>
    <rPh sb="0" eb="2">
      <t>ニッテイ</t>
    </rPh>
    <phoneticPr fontId="1"/>
  </si>
  <si>
    <t>曜日３</t>
    <rPh sb="0" eb="2">
      <t>ヨウビ</t>
    </rPh>
    <phoneticPr fontId="1"/>
  </si>
  <si>
    <t>役員４</t>
    <rPh sb="0" eb="2">
      <t>ヤクイン</t>
    </rPh>
    <phoneticPr fontId="1"/>
  </si>
  <si>
    <t>日程４</t>
    <rPh sb="0" eb="2">
      <t>ニッテイ</t>
    </rPh>
    <phoneticPr fontId="1"/>
  </si>
  <si>
    <t>曜日４</t>
    <rPh sb="0" eb="2">
      <t>ヨウビ</t>
    </rPh>
    <phoneticPr fontId="1"/>
  </si>
  <si>
    <t>役員５</t>
    <rPh sb="0" eb="2">
      <t>ヤクイン</t>
    </rPh>
    <phoneticPr fontId="1"/>
  </si>
  <si>
    <t>日程５</t>
    <rPh sb="0" eb="2">
      <t>ニッテイ</t>
    </rPh>
    <phoneticPr fontId="1"/>
  </si>
  <si>
    <t>曜日５</t>
    <rPh sb="0" eb="2">
      <t>ヨウビ</t>
    </rPh>
    <phoneticPr fontId="1"/>
  </si>
  <si>
    <t>学校コード</t>
    <rPh sb="0" eb="2">
      <t>ガッコウ</t>
    </rPh>
    <phoneticPr fontId="1"/>
  </si>
  <si>
    <t>支部</t>
    <rPh sb="0" eb="2">
      <t>シブ</t>
    </rPh>
    <phoneticPr fontId="1"/>
  </si>
  <si>
    <t>形態</t>
    <rPh sb="0" eb="2">
      <t>ケイタイ</t>
    </rPh>
    <phoneticPr fontId="1"/>
  </si>
  <si>
    <t>順</t>
    <rPh sb="0" eb="1">
      <t>ジュン</t>
    </rPh>
    <phoneticPr fontId="1"/>
  </si>
  <si>
    <t>出演順</t>
    <rPh sb="0" eb="2">
      <t>シュツエン</t>
    </rPh>
    <rPh sb="2" eb="3">
      <t>ジュン</t>
    </rPh>
    <phoneticPr fontId="1"/>
  </si>
  <si>
    <t>許諾書（必要な場合　Ａ４サイズ　団体名記入）</t>
    <rPh sb="0" eb="3">
      <t>キョダクショ</t>
    </rPh>
    <rPh sb="4" eb="6">
      <t>ヒツヨウ</t>
    </rPh>
    <rPh sb="7" eb="9">
      <t>バアイ</t>
    </rPh>
    <rPh sb="16" eb="21">
      <t>ダンタイメイキニュウ</t>
    </rPh>
    <phoneticPr fontId="14"/>
  </si>
  <si>
    <t>曲目等申込書　（参加チーム数分）</t>
    <rPh sb="0" eb="6">
      <t>キョクモクトウモウシコミショ</t>
    </rPh>
    <rPh sb="8" eb="10">
      <t>サンカ</t>
    </rPh>
    <rPh sb="13" eb="14">
      <t>スウ</t>
    </rPh>
    <rPh sb="14" eb="15">
      <t>ブン</t>
    </rPh>
    <phoneticPr fontId="14"/>
  </si>
  <si>
    <t>曲名、作曲者、編曲者、編成 が確認できる　スコア表紙のコピー　（Ａ４サイズ　団体名記入）</t>
    <rPh sb="24" eb="26">
      <t>ヒョウシ</t>
    </rPh>
    <rPh sb="38" eb="41">
      <t>ダンタイメイ</t>
    </rPh>
    <rPh sb="41" eb="43">
      <t>キニュウ</t>
    </rPh>
    <phoneticPr fontId="14"/>
  </si>
  <si>
    <t>←　支部、部門、形態、団体名（ふりがな、〒番号、住所、
　　電話番号・FAX番号）は、自動転記されます。</t>
    <rPh sb="2" eb="4">
      <t>シブ</t>
    </rPh>
    <rPh sb="8" eb="10">
      <t>ケイタイ</t>
    </rPh>
    <rPh sb="21" eb="23">
      <t>バンゴウ</t>
    </rPh>
    <rPh sb="24" eb="26">
      <t>ジュウショ</t>
    </rPh>
    <rPh sb="30" eb="32">
      <t>デンワ</t>
    </rPh>
    <rPh sb="32" eb="34">
      <t>バンゴウ</t>
    </rPh>
    <rPh sb="38" eb="40">
      <t>バンゴウサンカブモンセンタク</t>
    </rPh>
    <phoneticPr fontId="1"/>
  </si>
  <si>
    <t>団体所在地</t>
    <rPh sb="0" eb="2">
      <t>ダンタイ</t>
    </rPh>
    <rPh sb="2" eb="5">
      <t>ショザイチ</t>
    </rPh>
    <phoneticPr fontId="1"/>
  </si>
  <si>
    <t>支部でフィルター検索してください。</t>
    <rPh sb="0" eb="2">
      <t>シブ</t>
    </rPh>
    <rPh sb="8" eb="10">
      <t>ケンサク</t>
    </rPh>
    <phoneticPr fontId="1"/>
  </si>
  <si>
    <t>　※各支部のアンサンブルコンテスト参加要項をご確認ください。</t>
    <rPh sb="2" eb="5">
      <t>カクシブ</t>
    </rPh>
    <rPh sb="17" eb="21">
      <t>サンカヨウコウ</t>
    </rPh>
    <rPh sb="23" eb="25">
      <t>カクニン</t>
    </rPh>
    <phoneticPr fontId="1"/>
  </si>
  <si>
    <t>　※許諾書（編曲、演奏）</t>
    <rPh sb="2" eb="5">
      <t>キョダクショ</t>
    </rPh>
    <rPh sb="6" eb="8">
      <t>ヘンキョク</t>
    </rPh>
    <rPh sb="9" eb="11">
      <t>エンソウ</t>
    </rPh>
    <phoneticPr fontId="1"/>
  </si>
  <si>
    <r>
      <t>学校
コードはこちら</t>
    </r>
    <r>
      <rPr>
        <sz val="9"/>
        <color rgb="FFFF0000"/>
        <rFont val="Segoe UI Symbol"/>
        <family val="3"/>
      </rPr>
      <t>⬇</t>
    </r>
    <rPh sb="0" eb="2">
      <t>ガッコウ</t>
    </rPh>
    <phoneticPr fontId="1"/>
  </si>
  <si>
    <t>※この枠内は、触らないでください。</t>
    <rPh sb="3" eb="5">
      <t>ワクナイ</t>
    </rPh>
    <rPh sb="7" eb="8">
      <t>サワ</t>
    </rPh>
    <phoneticPr fontId="1"/>
  </si>
  <si>
    <t>４　学校コードを入力してください。</t>
    <rPh sb="2" eb="4">
      <t>ガッコウ</t>
    </rPh>
    <rPh sb="8" eb="10">
      <t>ニュウリョク</t>
    </rPh>
    <phoneticPr fontId="14"/>
  </si>
  <si>
    <t>　※加盟団体名簿のシートで検索してから入力してください。</t>
    <rPh sb="2" eb="4">
      <t>カメイ</t>
    </rPh>
    <rPh sb="4" eb="6">
      <t>ダンタイ</t>
    </rPh>
    <rPh sb="6" eb="8">
      <t>メイボ</t>
    </rPh>
    <rPh sb="13" eb="15">
      <t>ケンサク</t>
    </rPh>
    <rPh sb="19" eb="21">
      <t>ニュウリョク</t>
    </rPh>
    <phoneticPr fontId="14"/>
  </si>
  <si>
    <t>学校コード</t>
    <rPh sb="0" eb="2">
      <t>ガッコウ</t>
    </rPh>
    <phoneticPr fontId="1"/>
  </si>
  <si>
    <t>選択した学校名はこちらです。正しいですか？</t>
    <rPh sb="0" eb="2">
      <t>センタク</t>
    </rPh>
    <rPh sb="4" eb="7">
      <t>ガッコウメイ</t>
    </rPh>
    <rPh sb="14" eb="15">
      <t>タダ</t>
    </rPh>
    <phoneticPr fontId="1"/>
  </si>
  <si>
    <r>
      <t>　・曲目等申込書は</t>
    </r>
    <r>
      <rPr>
        <b/>
        <sz val="10"/>
        <rFont val="ＭＳ Ｐ明朝"/>
        <family val="1"/>
        <charset val="128"/>
      </rPr>
      <t>１部（原本Ａ４サイズ）提出</t>
    </r>
    <r>
      <rPr>
        <sz val="10"/>
        <rFont val="ＭＳ Ｐ明朝"/>
        <family val="1"/>
        <charset val="128"/>
      </rPr>
      <t>すること。提出後の曲目変更は認めません。必ず控え（コピー）をとっておくこと。</t>
    </r>
    <rPh sb="2" eb="5">
      <t>キョクモクトウ</t>
    </rPh>
    <rPh sb="5" eb="8">
      <t>モウシコミショ</t>
    </rPh>
    <rPh sb="42" eb="43">
      <t>カナラ</t>
    </rPh>
    <rPh sb="44" eb="45">
      <t>ヒカ</t>
    </rPh>
    <phoneticPr fontId="14"/>
  </si>
  <si>
    <t>　・演奏曲スコアの表紙及び第１ページのコピー（Ａ４サイズ）を提出すること。曲名、作曲者、編曲者、出版社それぞれの和文及び欧文と</t>
    <rPh sb="56" eb="58">
      <t>ワブン</t>
    </rPh>
    <rPh sb="58" eb="59">
      <t>オヨ</t>
    </rPh>
    <rPh sb="60" eb="62">
      <t>オウブン</t>
    </rPh>
    <phoneticPr fontId="1"/>
  </si>
  <si>
    <t>　　編成が確認できるページ。併せて、組曲等複数の楽章を演奏する場合は、それぞれの楽章のスコアの第１ページ目のコピー（Ａ４サイズ）も</t>
    <phoneticPr fontId="1"/>
  </si>
  <si>
    <t>　　提出すること。なお、フレキシブル（フレックス）楽譜等、１つのパートを複数の楽器から選択できる場合は、担当する楽器名に○印をつけて</t>
    <rPh sb="36" eb="38">
      <t>フクスウ</t>
    </rPh>
    <rPh sb="39" eb="41">
      <t>ガッキ</t>
    </rPh>
    <phoneticPr fontId="1"/>
  </si>
  <si>
    <t>　　ください。必ず団体名を記入すること。</t>
    <phoneticPr fontId="1"/>
  </si>
  <si>
    <t>※郵送は、必ずレターパックプラス（赤）でお送りください。普通郵便、簡易書留、特定記録郵便は、受け付けません。</t>
    <rPh sb="1" eb="3">
      <t>ユウソウ</t>
    </rPh>
    <rPh sb="5" eb="6">
      <t>カナラ</t>
    </rPh>
    <rPh sb="17" eb="18">
      <t>アカ</t>
    </rPh>
    <rPh sb="21" eb="22">
      <t>オク</t>
    </rPh>
    <rPh sb="28" eb="30">
      <t>フツウ</t>
    </rPh>
    <rPh sb="30" eb="32">
      <t>ユウビン</t>
    </rPh>
    <rPh sb="33" eb="35">
      <t>カンイ</t>
    </rPh>
    <rPh sb="35" eb="37">
      <t>カキトメ</t>
    </rPh>
    <rPh sb="38" eb="40">
      <t>トクテイ</t>
    </rPh>
    <rPh sb="40" eb="42">
      <t>キロク</t>
    </rPh>
    <rPh sb="42" eb="44">
      <t>ユウビン</t>
    </rPh>
    <rPh sb="46" eb="47">
      <t>ウ</t>
    </rPh>
    <rPh sb="48" eb="49">
      <t>ツ</t>
    </rPh>
    <phoneticPr fontId="14"/>
  </si>
  <si>
    <t>郵送
（レターパックプラス（赤））</t>
    <rPh sb="0" eb="2">
      <t>ユウソウ</t>
    </rPh>
    <rPh sb="14" eb="15">
      <t>アカ</t>
    </rPh>
    <phoneticPr fontId="60"/>
  </si>
  <si>
    <t>エ　レンタル楽譜等で，演奏許諾を得ているものである。</t>
    <rPh sb="8" eb="9">
      <t>トウ</t>
    </rPh>
    <phoneticPr fontId="14"/>
  </si>
  <si>
    <t>横浜</t>
    <rPh sb="0" eb="2">
      <t>ヨコハマ</t>
    </rPh>
    <phoneticPr fontId="60"/>
  </si>
  <si>
    <t>２</t>
  </si>
  <si>
    <t>６</t>
  </si>
  <si>
    <t>８</t>
  </si>
  <si>
    <t>７</t>
  </si>
  <si>
    <t>９</t>
  </si>
  <si>
    <t>川崎</t>
    <rPh sb="0" eb="2">
      <t>カワサキ</t>
    </rPh>
    <phoneticPr fontId="60"/>
  </si>
  <si>
    <t>１</t>
  </si>
  <si>
    <t>０</t>
  </si>
  <si>
    <t>相模原</t>
    <rPh sb="0" eb="3">
      <t>サガミハラ</t>
    </rPh>
    <phoneticPr fontId="60"/>
  </si>
  <si>
    <t>５</t>
  </si>
  <si>
    <t>県南</t>
    <rPh sb="0" eb="2">
      <t>ケンナン</t>
    </rPh>
    <phoneticPr fontId="60"/>
  </si>
  <si>
    <t>湘南</t>
    <rPh sb="0" eb="2">
      <t>ショウナン</t>
    </rPh>
    <phoneticPr fontId="60"/>
  </si>
  <si>
    <t>県央</t>
    <rPh sb="0" eb="2">
      <t>ケンオウ</t>
    </rPh>
    <phoneticPr fontId="60"/>
  </si>
  <si>
    <t>西湘</t>
    <rPh sb="0" eb="2">
      <t>セイショウ</t>
    </rPh>
    <phoneticPr fontId="60"/>
  </si>
  <si>
    <t>レターパックプラス（赤色）で郵送してください。</t>
    <rPh sb="10" eb="12">
      <t>アカイロ</t>
    </rPh>
    <rPh sb="14" eb="16">
      <t>ユウソウ</t>
    </rPh>
    <phoneticPr fontId="14"/>
  </si>
  <si>
    <t>←　差出人は、参加申込書から転記されます。</t>
    <rPh sb="2" eb="5">
      <t>サシダシニン</t>
    </rPh>
    <rPh sb="7" eb="9">
      <t>サンカ</t>
    </rPh>
    <rPh sb="9" eb="12">
      <t>モウシコミショ</t>
    </rPh>
    <rPh sb="14" eb="16">
      <t>テンキ</t>
    </rPh>
    <phoneticPr fontId="14"/>
  </si>
  <si>
    <t>TEL</t>
    <phoneticPr fontId="60"/>
  </si>
  <si>
    <t>←　参加部門名が参加申込書から転記されます。</t>
    <rPh sb="2" eb="4">
      <t>サンカ</t>
    </rPh>
    <rPh sb="4" eb="7">
      <t>ブモンメイ</t>
    </rPh>
    <rPh sb="8" eb="10">
      <t>サンカ</t>
    </rPh>
    <rPh sb="10" eb="13">
      <t>モウシコミショ</t>
    </rPh>
    <rPh sb="15" eb="17">
      <t>テンキ</t>
    </rPh>
    <phoneticPr fontId="14"/>
  </si>
  <si>
    <t>提出物を確認したらチェックをしましょう。</t>
    <rPh sb="0" eb="3">
      <t>テイシュツブツ</t>
    </rPh>
    <rPh sb="4" eb="6">
      <t>カクニン</t>
    </rPh>
    <phoneticPr fontId="14"/>
  </si>
  <si>
    <t>（チェック）</t>
    <phoneticPr fontId="60"/>
  </si>
  <si>
    <t>き　　り　　と　　り</t>
    <phoneticPr fontId="60"/>
  </si>
  <si>
    <t>連絡責任者</t>
  </si>
  <si>
    <t>□</t>
  </si>
  <si>
    <t>←　横浜支部の団体には、「個人情報の取扱いに関する承諾書」のチェック項目が表示されます。</t>
    <rPh sb="2" eb="4">
      <t>ヨコハマ</t>
    </rPh>
    <rPh sb="4" eb="6">
      <t>シブ</t>
    </rPh>
    <rPh sb="7" eb="9">
      <t>ダンタイ</t>
    </rPh>
    <rPh sb="13" eb="15">
      <t>コジン</t>
    </rPh>
    <rPh sb="15" eb="17">
      <t>ジョウホウ</t>
    </rPh>
    <rPh sb="18" eb="20">
      <t>トリアツカ</t>
    </rPh>
    <rPh sb="22" eb="23">
      <t>カン</t>
    </rPh>
    <rPh sb="25" eb="28">
      <t>ショウダクショ</t>
    </rPh>
    <rPh sb="34" eb="36">
      <t>コウモク</t>
    </rPh>
    <rPh sb="37" eb="39">
      <t>ヒョウジ</t>
    </rPh>
    <phoneticPr fontId="14"/>
  </si>
  <si>
    <t>※レターパックプラス（赤）は、ポストに投函できますが、回収時間を　
　過ぎるとその日の消印になりませんので、ご注意ください。</t>
    <rPh sb="11" eb="12">
      <t>アカ</t>
    </rPh>
    <rPh sb="19" eb="21">
      <t>トウカン</t>
    </rPh>
    <rPh sb="27" eb="29">
      <t>カイシュウ</t>
    </rPh>
    <rPh sb="29" eb="31">
      <t>ジカン</t>
    </rPh>
    <rPh sb="35" eb="36">
      <t>ス</t>
    </rPh>
    <rPh sb="41" eb="42">
      <t>ヒ</t>
    </rPh>
    <rPh sb="43" eb="45">
      <t>ケシイン</t>
    </rPh>
    <rPh sb="55" eb="57">
      <t>チュウイ</t>
    </rPh>
    <phoneticPr fontId="1"/>
  </si>
  <si>
    <t>←　送付先は、「申し込みについて」のシートで
　　支部名を選択すると表示されます。</t>
    <rPh sb="2" eb="4">
      <t>ソウフ</t>
    </rPh>
    <rPh sb="8" eb="9">
      <t>モウ</t>
    </rPh>
    <rPh sb="10" eb="11">
      <t>コ</t>
    </rPh>
    <rPh sb="25" eb="28">
      <t>シブメイ</t>
    </rPh>
    <rPh sb="29" eb="31">
      <t>センタク</t>
    </rPh>
    <rPh sb="34" eb="36">
      <t>ヒョウジ</t>
    </rPh>
    <phoneticPr fontId="14"/>
  </si>
  <si>
    <t>５</t>
    <phoneticPr fontId="1"/>
  </si>
  <si>
    <t>０</t>
    <phoneticPr fontId="1"/>
  </si>
  <si>
    <t>３</t>
    <phoneticPr fontId="1"/>
  </si>
  <si>
    <t>川崎市麻生区高石 3-25-1</t>
    <rPh sb="0" eb="3">
      <t>カワサキシ</t>
    </rPh>
    <rPh sb="3" eb="6">
      <t>アサオク</t>
    </rPh>
    <rPh sb="6" eb="8">
      <t>タカイシ</t>
    </rPh>
    <phoneticPr fontId="2"/>
  </si>
  <si>
    <t>横浜市緑区中山 4-32-30</t>
    <rPh sb="0" eb="5">
      <t>ヨコハマシミドリク</t>
    </rPh>
    <rPh sb="5" eb="7">
      <t>ナカヤマ</t>
    </rPh>
    <phoneticPr fontId="60"/>
  </si>
  <si>
    <t>川崎市立西生田中学校</t>
    <rPh sb="0" eb="2">
      <t>カワサキ</t>
    </rPh>
    <rPh sb="2" eb="4">
      <t>シリツ</t>
    </rPh>
    <rPh sb="4" eb="7">
      <t>ニシイクタ</t>
    </rPh>
    <rPh sb="7" eb="10">
      <t>チュウガッコウ</t>
    </rPh>
    <phoneticPr fontId="2"/>
  </si>
  <si>
    <t>２</t>
    <phoneticPr fontId="1"/>
  </si>
  <si>
    <t>９</t>
    <phoneticPr fontId="1"/>
  </si>
  <si>
    <t>８</t>
    <phoneticPr fontId="1"/>
  </si>
  <si>
    <t>１</t>
    <phoneticPr fontId="1"/>
  </si>
  <si>
    <t>横須賀市鴨居 3-2-2</t>
    <rPh sb="0" eb="4">
      <t>ヨコスカシ</t>
    </rPh>
    <rPh sb="4" eb="6">
      <t>カモイ</t>
    </rPh>
    <phoneticPr fontId="2"/>
  </si>
  <si>
    <t>横須賀市立鴨居中学校</t>
    <rPh sb="0" eb="3">
      <t>ヨコスカ</t>
    </rPh>
    <rPh sb="3" eb="5">
      <t>シリツ</t>
    </rPh>
    <rPh sb="5" eb="7">
      <t>カモイ</t>
    </rPh>
    <rPh sb="7" eb="10">
      <t>チュウガッコウ</t>
    </rPh>
    <phoneticPr fontId="2"/>
  </si>
  <si>
    <t>座間市南栗原 3－8－1</t>
    <rPh sb="0" eb="6">
      <t>252-0015</t>
    </rPh>
    <phoneticPr fontId="60"/>
  </si>
  <si>
    <t>足柄下郡湯河原町吉浜 1576-31</t>
    <phoneticPr fontId="2"/>
  </si>
  <si>
    <t>湯河原町立湯河原中学校</t>
    <rPh sb="0" eb="3">
      <t>ユガワラ</t>
    </rPh>
    <rPh sb="3" eb="5">
      <t>チョウリツ</t>
    </rPh>
    <rPh sb="5" eb="8">
      <t>ユガワラ</t>
    </rPh>
    <rPh sb="8" eb="11">
      <t>チュウガッコウ</t>
    </rPh>
    <phoneticPr fontId="2"/>
  </si>
  <si>
    <t>横浜吹奏楽連盟</t>
    <rPh sb="0" eb="2">
      <t>ヨコハマ</t>
    </rPh>
    <rPh sb="2" eb="5">
      <t>スイソウガク</t>
    </rPh>
    <rPh sb="5" eb="7">
      <t>レンメイ</t>
    </rPh>
    <phoneticPr fontId="60"/>
  </si>
  <si>
    <t>川崎吹奏楽連盟</t>
    <rPh sb="0" eb="2">
      <t>カワサキ</t>
    </rPh>
    <rPh sb="2" eb="5">
      <t>スイソウガク</t>
    </rPh>
    <rPh sb="5" eb="7">
      <t>レンメイ</t>
    </rPh>
    <phoneticPr fontId="60"/>
  </si>
  <si>
    <t>相模原吹奏楽連盟</t>
    <rPh sb="0" eb="3">
      <t>サガミハラ</t>
    </rPh>
    <rPh sb="3" eb="6">
      <t>スイソウガク</t>
    </rPh>
    <rPh sb="6" eb="8">
      <t>レンメイ</t>
    </rPh>
    <phoneticPr fontId="60"/>
  </si>
  <si>
    <t>県南吹奏楽連盟</t>
    <rPh sb="0" eb="2">
      <t>ケンナン</t>
    </rPh>
    <rPh sb="2" eb="5">
      <t>スイソウガク</t>
    </rPh>
    <rPh sb="5" eb="7">
      <t>レンメイ</t>
    </rPh>
    <phoneticPr fontId="60"/>
  </si>
  <si>
    <t>県央吹奏楽連盟</t>
    <rPh sb="0" eb="2">
      <t>ケンオウ</t>
    </rPh>
    <rPh sb="2" eb="5">
      <t>スイソウガク</t>
    </rPh>
    <rPh sb="5" eb="7">
      <t>レンメイ</t>
    </rPh>
    <phoneticPr fontId="60"/>
  </si>
  <si>
    <t>西湘吹奏楽連盟</t>
    <rPh sb="0" eb="2">
      <t>セイショウ</t>
    </rPh>
    <rPh sb="2" eb="5">
      <t>スイソウガク</t>
    </rPh>
    <rPh sb="5" eb="7">
      <t>レンメイ</t>
    </rPh>
    <phoneticPr fontId="60"/>
  </si>
  <si>
    <t>湘南吹奏楽連盟</t>
    <rPh sb="0" eb="2">
      <t>ショウナン</t>
    </rPh>
    <rPh sb="2" eb="5">
      <t>スイソウガク</t>
    </rPh>
    <rPh sb="5" eb="7">
      <t>レンメイ</t>
    </rPh>
    <phoneticPr fontId="60"/>
  </si>
  <si>
    <t>横浜吹奏楽連盟事務局　行</t>
    <rPh sb="0" eb="10">
      <t>ヨコハマスイソウガクレンメイジムキョク</t>
    </rPh>
    <rPh sb="11" eb="12">
      <t>イ</t>
    </rPh>
    <phoneticPr fontId="1"/>
  </si>
  <si>
    <t>渡部　義昭　行</t>
    <rPh sb="0" eb="2">
      <t>ワタベ</t>
    </rPh>
    <rPh sb="3" eb="5">
      <t>ヨシアキ</t>
    </rPh>
    <rPh sb="6" eb="7">
      <t>イ</t>
    </rPh>
    <phoneticPr fontId="1"/>
  </si>
  <si>
    <t>榊原　さおり　行</t>
    <rPh sb="0" eb="2">
      <t>サカキバラ</t>
    </rPh>
    <rPh sb="7" eb="8">
      <t>イ</t>
    </rPh>
    <phoneticPr fontId="1"/>
  </si>
  <si>
    <t>鈴木　　崇　行</t>
    <rPh sb="0" eb="2">
      <t>スズキ</t>
    </rPh>
    <rPh sb="4" eb="5">
      <t>タカシ</t>
    </rPh>
    <rPh sb="6" eb="7">
      <t>イ</t>
    </rPh>
    <phoneticPr fontId="1"/>
  </si>
  <si>
    <t>野田　進理　行</t>
    <rPh sb="0" eb="2">
      <t>ノダ</t>
    </rPh>
    <rPh sb="3" eb="5">
      <t>シンリ</t>
    </rPh>
    <rPh sb="6" eb="7">
      <t>イ</t>
    </rPh>
    <phoneticPr fontId="1"/>
  </si>
  <si>
    <t>・　個人情報取り扱いに関する承諾書（③）　←　横浜以外の支部にはありません。</t>
    <rPh sb="2" eb="7">
      <t>コジンジョウホウト</t>
    </rPh>
    <rPh sb="8" eb="9">
      <t>アツカ</t>
    </rPh>
    <rPh sb="11" eb="12">
      <t>カン</t>
    </rPh>
    <rPh sb="14" eb="17">
      <t>ショウダクショ</t>
    </rPh>
    <rPh sb="23" eb="25">
      <t>ヨコハマ</t>
    </rPh>
    <rPh sb="25" eb="27">
      <t>イガイ</t>
    </rPh>
    <rPh sb="28" eb="30">
      <t>シブ</t>
    </rPh>
    <phoneticPr fontId="14"/>
  </si>
  <si>
    <t>横浜支部のみ提出してください。（別ファイルです）</t>
    <rPh sb="0" eb="2">
      <t>ヨコハマ</t>
    </rPh>
    <rPh sb="2" eb="4">
      <t>シブ</t>
    </rPh>
    <rPh sb="6" eb="8">
      <t>テイシュツ</t>
    </rPh>
    <rPh sb="16" eb="17">
      <t>ベツ</t>
    </rPh>
    <phoneticPr fontId="1"/>
  </si>
  <si>
    <t>柿澤　隆春　行</t>
    <rPh sb="0" eb="2">
      <t>カキザワ</t>
    </rPh>
    <rPh sb="3" eb="5">
      <t>タカハル</t>
    </rPh>
    <rPh sb="6" eb="7">
      <t>イ</t>
    </rPh>
    <phoneticPr fontId="2"/>
  </si>
  <si>
    <t>1</t>
    <phoneticPr fontId="1"/>
  </si>
  <si>
    <t>8</t>
    <phoneticPr fontId="1"/>
  </si>
  <si>
    <t>5</t>
    <phoneticPr fontId="1"/>
  </si>
  <si>
    <t>藤沢市辻堂西海岸 1-1-25</t>
    <phoneticPr fontId="1"/>
  </si>
  <si>
    <t>湘南工科大学附属高等学校</t>
    <phoneticPr fontId="1"/>
  </si>
  <si>
    <t>←　氏名は、フルネームでご記入ください。姓・名の間にスペース（全角１文字）を入れて入力してください。
　　例：千田　豊　　ちだ　ゆたか</t>
    <rPh sb="2" eb="4">
      <t>シメイ</t>
    </rPh>
    <rPh sb="13" eb="15">
      <t>キニュウ</t>
    </rPh>
    <rPh sb="20" eb="21">
      <t>セイ</t>
    </rPh>
    <rPh sb="22" eb="23">
      <t>ナ</t>
    </rPh>
    <rPh sb="24" eb="25">
      <t>アイダ</t>
    </rPh>
    <rPh sb="31" eb="33">
      <t>ゼンカク</t>
    </rPh>
    <rPh sb="34" eb="36">
      <t>モジ</t>
    </rPh>
    <rPh sb="38" eb="39">
      <t>イ</t>
    </rPh>
    <rPh sb="41" eb="43">
      <t>ニュウリョク</t>
    </rPh>
    <rPh sb="53" eb="54">
      <t>レイ</t>
    </rPh>
    <rPh sb="55" eb="57">
      <t>チダ</t>
    </rPh>
    <rPh sb="58" eb="59">
      <t>ユタカ</t>
    </rPh>
    <phoneticPr fontId="1"/>
  </si>
  <si>
    <t>←　提出は、郵送（レターパックプラス（赤））でお願いします。</t>
    <rPh sb="2" eb="4">
      <t>テイシュツ</t>
    </rPh>
    <rPh sb="6" eb="8">
      <t>ユウソウ</t>
    </rPh>
    <rPh sb="19" eb="20">
      <t>アカ</t>
    </rPh>
    <rPh sb="24" eb="25">
      <t>ネガ</t>
    </rPh>
    <phoneticPr fontId="1"/>
  </si>
  <si>
    <t>←　このファイルごと各支部吹奏楽連盟事務局への送信してください。（正式書類は、レターパックプラス（赤）での郵送です）</t>
    <rPh sb="10" eb="13">
      <t>カクシブ</t>
    </rPh>
    <rPh sb="13" eb="18">
      <t>スイソウガクレンメイ</t>
    </rPh>
    <rPh sb="18" eb="21">
      <t>ジムキョク</t>
    </rPh>
    <rPh sb="23" eb="25">
      <t>ソウシン</t>
    </rPh>
    <rPh sb="33" eb="35">
      <t>セイシキ</t>
    </rPh>
    <rPh sb="35" eb="37">
      <t>ショルイ</t>
    </rPh>
    <rPh sb="49" eb="50">
      <t>アカ</t>
    </rPh>
    <rPh sb="53" eb="55">
      <t>ユウソウ</t>
    </rPh>
    <phoneticPr fontId="1"/>
  </si>
  <si>
    <t>送付先、差出人、編成等がすべて転記されていることを確認できたら、印刷してください。（用紙：Ｂ５縦）
線に合わせて切って、貼ってください。</t>
    <rPh sb="0" eb="3">
      <t>ソウフサキ</t>
    </rPh>
    <rPh sb="4" eb="7">
      <t>サシダシニン</t>
    </rPh>
    <rPh sb="8" eb="10">
      <t>ヘンセイ</t>
    </rPh>
    <rPh sb="10" eb="11">
      <t>トウ</t>
    </rPh>
    <rPh sb="15" eb="17">
      <t>テンキ</t>
    </rPh>
    <rPh sb="25" eb="27">
      <t>カクニン</t>
    </rPh>
    <rPh sb="32" eb="34">
      <t>インサツ</t>
    </rPh>
    <rPh sb="42" eb="44">
      <t>ヨウシ</t>
    </rPh>
    <rPh sb="47" eb="48">
      <t>タテ</t>
    </rPh>
    <rPh sb="50" eb="51">
      <t>セン</t>
    </rPh>
    <rPh sb="52" eb="53">
      <t>ア</t>
    </rPh>
    <rPh sb="56" eb="57">
      <t>キ</t>
    </rPh>
    <rPh sb="60" eb="61">
      <t>ハ</t>
    </rPh>
    <phoneticPr fontId="14"/>
  </si>
  <si>
    <t>　　　↑送信の際の添付ファイル名は、５桁の学校番号が付いたExcelファイルになります。例：○○○○○E.xlsm（５桁の学校番号）
　　　   送信の際の件名は、学校名（団体名）・チーム数　でお願いします。例：千田中・２</t>
    <rPh sb="4" eb="6">
      <t>ソウシン</t>
    </rPh>
    <rPh sb="7" eb="8">
      <t>サイメイオヨケンメイ</t>
    </rPh>
    <phoneticPr fontId="14"/>
  </si>
  <si>
    <t>＠4,000円</t>
    <phoneticPr fontId="1"/>
  </si>
  <si>
    <t>月</t>
    <rPh sb="0" eb="1">
      <t>ゲツ</t>
    </rPh>
    <phoneticPr fontId="1"/>
  </si>
  <si>
    <t>月</t>
    <rPh sb="0" eb="1">
      <t>ゲツ</t>
    </rPh>
    <phoneticPr fontId="1"/>
  </si>
  <si>
    <t>←　月　日を入力してください。</t>
    <rPh sb="2" eb="3">
      <t>ゲツ</t>
    </rPh>
    <rPh sb="4" eb="5">
      <t>ヒ</t>
    </rPh>
    <rPh sb="6" eb="8">
      <t>ニュウリョク</t>
    </rPh>
    <phoneticPr fontId="1"/>
  </si>
  <si>
    <t>令和７年度のデータです。</t>
    <rPh sb="0" eb="2">
      <t>レイワ</t>
    </rPh>
    <rPh sb="3" eb="5">
      <t>ネンド</t>
    </rPh>
    <phoneticPr fontId="1"/>
  </si>
  <si>
    <t>県立二俣川高等学校</t>
    <rPh sb="5" eb="7">
      <t>コウトウ</t>
    </rPh>
    <phoneticPr fontId="9"/>
  </si>
  <si>
    <t>けんりつふたまたがわこうとうがっこう</t>
    <phoneticPr fontId="1"/>
  </si>
  <si>
    <t>桐光学園中学校</t>
    <rPh sb="0" eb="1">
      <t>トウ</t>
    </rPh>
    <rPh sb="1" eb="2">
      <t>コウ</t>
    </rPh>
    <rPh sb="2" eb="4">
      <t>ガクエン</t>
    </rPh>
    <rPh sb="4" eb="5">
      <t>チュウ</t>
    </rPh>
    <rPh sb="5" eb="7">
      <t>ガッコウ</t>
    </rPh>
    <phoneticPr fontId="9"/>
  </si>
  <si>
    <t>とうこうがくえんちゅうがっこう</t>
    <phoneticPr fontId="1"/>
  </si>
  <si>
    <t>大西学園中・高等学校</t>
    <rPh sb="0" eb="2">
      <t>オオニシ</t>
    </rPh>
    <rPh sb="2" eb="4">
      <t>ガクエン</t>
    </rPh>
    <rPh sb="4" eb="5">
      <t>チュウ</t>
    </rPh>
    <rPh sb="6" eb="8">
      <t>コウトウ</t>
    </rPh>
    <rPh sb="8" eb="10">
      <t>ガッコウ</t>
    </rPh>
    <phoneticPr fontId="9"/>
  </si>
  <si>
    <t>おおにしがくえんちゅう・こうとうがっこう</t>
    <phoneticPr fontId="1"/>
  </si>
  <si>
    <t>桐光学園高等学校</t>
    <rPh sb="0" eb="1">
      <t>トウ</t>
    </rPh>
    <rPh sb="1" eb="2">
      <t>コウ</t>
    </rPh>
    <rPh sb="2" eb="4">
      <t>ガクエン</t>
    </rPh>
    <rPh sb="4" eb="6">
      <t>コウトウ</t>
    </rPh>
    <rPh sb="6" eb="8">
      <t>ガッコウ</t>
    </rPh>
    <phoneticPr fontId="9"/>
  </si>
  <si>
    <t>とうこうがくえんこうとうがっこう</t>
    <phoneticPr fontId="1"/>
  </si>
  <si>
    <t>海老名市柏ヶ谷 1-13-1</t>
    <phoneticPr fontId="1"/>
  </si>
  <si>
    <t>254-0064</t>
    <phoneticPr fontId="1"/>
  </si>
  <si>
    <t>平塚市達上ヶ丘 10-10（農業校舎）</t>
    <rPh sb="0" eb="3">
      <t>ヒラツカシ</t>
    </rPh>
    <rPh sb="3" eb="7">
      <t>タンジョウガオカ</t>
    </rPh>
    <rPh sb="14" eb="16">
      <t>ノウギョウ</t>
    </rPh>
    <rPh sb="16" eb="18">
      <t>コウシャ</t>
    </rPh>
    <phoneticPr fontId="9"/>
  </si>
  <si>
    <t>0463-34-9384</t>
    <phoneticPr fontId="9"/>
  </si>
  <si>
    <t>0463-31-0944</t>
    <phoneticPr fontId="9"/>
  </si>
  <si>
    <t>045-391-6165</t>
  </si>
  <si>
    <t>042-749-1279</t>
  </si>
  <si>
    <t>046-865-4174</t>
  </si>
  <si>
    <t>046-851-0496</t>
  </si>
  <si>
    <t>238-0318</t>
  </si>
  <si>
    <t>046-856-4262</t>
  </si>
  <si>
    <t>0467-47-2375</t>
  </si>
  <si>
    <t>0467-32-5457</t>
  </si>
  <si>
    <t>0467-31-9495</t>
  </si>
  <si>
    <t>046-889-4201</t>
  </si>
  <si>
    <t>←　個人参加負担金は、加盟支部を選択すると表示されます。</t>
    <rPh sb="2" eb="4">
      <t>コジン</t>
    </rPh>
    <rPh sb="4" eb="6">
      <t>サンカ</t>
    </rPh>
    <rPh sb="6" eb="9">
      <t>フタンキン</t>
    </rPh>
    <rPh sb="11" eb="13">
      <t>カメイ</t>
    </rPh>
    <rPh sb="13" eb="15">
      <t>シブ</t>
    </rPh>
    <rPh sb="16" eb="18">
      <t>センタク</t>
    </rPh>
    <rPh sb="21" eb="23">
      <t>ヒョウジ</t>
    </rPh>
    <phoneticPr fontId="1"/>
  </si>
  <si>
    <t>令和８年度（2026年）</t>
    <rPh sb="0" eb="2">
      <t>レイワ</t>
    </rPh>
    <rPh sb="3" eb="5">
      <t>ネンド</t>
    </rPh>
    <rPh sb="10" eb="11">
      <t>ネン</t>
    </rPh>
    <phoneticPr fontId="60"/>
  </si>
  <si>
    <t>第５０回神奈川県アンサンブルコンテスト予選</t>
    <rPh sb="0" eb="1">
      <t>ダイ</t>
    </rPh>
    <rPh sb="3" eb="4">
      <t>カイ</t>
    </rPh>
    <rPh sb="4" eb="8">
      <t>カナガワケン</t>
    </rPh>
    <rPh sb="19" eb="21">
      <t>ヨセン</t>
    </rPh>
    <phoneticPr fontId="60"/>
  </si>
  <si>
    <t>第２７回支部アンサンブルコンテスト</t>
    <rPh sb="0" eb="1">
      <t>ダイ</t>
    </rPh>
    <rPh sb="3" eb="4">
      <t>カイ</t>
    </rPh>
    <rPh sb="4" eb="6">
      <t>シブ</t>
    </rPh>
    <phoneticPr fontId="60"/>
  </si>
  <si>
    <t>10月１日（木）
※当日消印有効</t>
    <rPh sb="2" eb="3">
      <t>ガツ</t>
    </rPh>
    <rPh sb="4" eb="5">
      <t>ニチ</t>
    </rPh>
    <rPh sb="6" eb="7">
      <t>キ</t>
    </rPh>
    <rPh sb="10" eb="12">
      <t>トウジツ</t>
    </rPh>
    <rPh sb="12" eb="14">
      <t>ケシイン</t>
    </rPh>
    <rPh sb="14" eb="16">
      <t>ユウコウ</t>
    </rPh>
    <phoneticPr fontId="60"/>
  </si>
  <si>
    <t>令和８年度(2026年)</t>
    <phoneticPr fontId="1"/>
  </si>
  <si>
    <t>　　　第27回支部アンサンブルコンテスト</t>
    <rPh sb="7" eb="9">
      <t>シブ</t>
    </rPh>
    <phoneticPr fontId="1"/>
  </si>
  <si>
    <t>　上記のとおり、第27回支部アンサンブルコンテストへの参加を申込みます。</t>
    <rPh sb="12" eb="14">
      <t>シブ</t>
    </rPh>
    <phoneticPr fontId="1"/>
  </si>
  <si>
    <t xml:space="preserve">   令和８年(2026年)</t>
    <phoneticPr fontId="1"/>
  </si>
  <si>
    <t>振込完了日</t>
    <rPh sb="2" eb="5">
      <t>カンリョウビ</t>
    </rPh>
    <phoneticPr fontId="119"/>
  </si>
  <si>
    <t>※必要事項を記入（入力）のうえ、指定された期間内に曲目等申込書と一緒に1部（原本Ａ４サイズ）</t>
    <rPh sb="9" eb="11">
      <t>ニュウリョク</t>
    </rPh>
    <rPh sb="23" eb="24">
      <t>ナイ</t>
    </rPh>
    <phoneticPr fontId="1"/>
  </si>
  <si>
    <t>　目的では使用いたしません。</t>
    <phoneticPr fontId="1"/>
  </si>
  <si>
    <t>※参加申込書に記入（入力）された内容は、コンテスト運営業務以外の</t>
    <rPh sb="10" eb="12">
      <t>ニュウリョク</t>
    </rPh>
    <phoneticPr fontId="1"/>
  </si>
  <si>
    <r>
      <t>　郵送</t>
    </r>
    <r>
      <rPr>
        <b/>
        <sz val="11"/>
        <color theme="1"/>
        <rFont val="HG丸ｺﾞｼｯｸM-PRO"/>
        <family val="3"/>
        <charset val="128"/>
      </rPr>
      <t>（レターパックプラス（赤））</t>
    </r>
    <r>
      <rPr>
        <sz val="11"/>
        <color theme="1"/>
        <rFont val="HG丸ｺﾞｼｯｸM-PRO"/>
        <family val="3"/>
        <charset val="128"/>
      </rPr>
      <t>で提出すること。（当日消印有効）</t>
    </r>
    <rPh sb="23" eb="24">
      <t>アカトウジツケシインユウコウ</t>
    </rPh>
    <phoneticPr fontId="1"/>
  </si>
  <si>
    <t>　受け付けない。</t>
    <phoneticPr fontId="1"/>
  </si>
  <si>
    <t>※期間内に申込みのない場合は、理由のいかんに関わらず受け付けない。また、申込期間前の申込みも</t>
    <phoneticPr fontId="1"/>
  </si>
  <si>
    <t>令和８年（2026年）</t>
    <rPh sb="0" eb="2">
      <t>レイワ</t>
    </rPh>
    <rPh sb="3" eb="4">
      <t>ネン</t>
    </rPh>
    <rPh sb="9" eb="10">
      <t>ネン</t>
    </rPh>
    <phoneticPr fontId="14"/>
  </si>
  <si>
    <t>第27回支部アンサンブルコンテスト</t>
    <rPh sb="0" eb="1">
      <t>ダイ</t>
    </rPh>
    <rPh sb="3" eb="4">
      <t>カイ</t>
    </rPh>
    <rPh sb="4" eb="6">
      <t>シブ</t>
    </rPh>
    <phoneticPr fontId="14"/>
  </si>
  <si>
    <t>　　上記のとおり、第27回支部アンサンブルコンテストへの参加を申し込みます。</t>
    <rPh sb="2" eb="4">
      <t>ジョウキ</t>
    </rPh>
    <rPh sb="9" eb="10">
      <t>ダイ</t>
    </rPh>
    <rPh sb="12" eb="13">
      <t>カイ</t>
    </rPh>
    <rPh sb="13" eb="15">
      <t>シブ</t>
    </rPh>
    <rPh sb="28" eb="30">
      <t>サンカ</t>
    </rPh>
    <rPh sb="31" eb="32">
      <t>モウ</t>
    </rPh>
    <rPh sb="33" eb="34">
      <t>コ</t>
    </rPh>
    <phoneticPr fontId="14"/>
  </si>
  <si>
    <t>　　　令和８年（2026年）</t>
    <rPh sb="3" eb="5">
      <t>レイワ</t>
    </rPh>
    <rPh sb="6" eb="7">
      <t>ネン</t>
    </rPh>
    <rPh sb="12" eb="13">
      <t>ネン</t>
    </rPh>
    <phoneticPr fontId="14"/>
  </si>
  <si>
    <t>10月１日（木）消印有効</t>
    <rPh sb="2" eb="3">
      <t>ガツ</t>
    </rPh>
    <rPh sb="4" eb="5">
      <t>ヒ</t>
    </rPh>
    <rPh sb="6" eb="7">
      <t>キ</t>
    </rPh>
    <rPh sb="8" eb="10">
      <t>ケシイン</t>
    </rPh>
    <rPh sb="10" eb="12">
      <t>ユウコウ</t>
    </rPh>
    <phoneticPr fontId="1"/>
  </si>
  <si>
    <t>※このファイルには、マクロの設定はありません。</t>
    <rPh sb="14" eb="16">
      <t>セッテイ</t>
    </rPh>
    <phoneticPr fontId="1"/>
  </si>
  <si>
    <t>日</t>
    <rPh sb="0" eb="1">
      <t>ニチ</t>
    </rPh>
    <phoneticPr fontId="119"/>
  </si>
  <si>
    <t>月</t>
    <rPh sb="0" eb="1">
      <t>ゲツ</t>
    </rPh>
    <phoneticPr fontId="119"/>
  </si>
  <si>
    <t>←　TEL　及び　FAX　は半角数字で市外局番から
　　ハイフンを入れて入力してください。</t>
    <rPh sb="6" eb="7">
      <t>オヨ</t>
    </rPh>
    <rPh sb="14" eb="16">
      <t>ハンカク</t>
    </rPh>
    <rPh sb="16" eb="18">
      <t>スウジ</t>
    </rPh>
    <rPh sb="19" eb="21">
      <t>シガイ</t>
    </rPh>
    <rPh sb="21" eb="23">
      <t>キョクバン</t>
    </rPh>
    <rPh sb="33" eb="34">
      <t>イ</t>
    </rPh>
    <rPh sb="36" eb="38">
      <t>ニュウリョク</t>
    </rPh>
    <phoneticPr fontId="1"/>
  </si>
  <si>
    <t>←　携帯電話番号は、半角数字でハイフンを入れて
　　入力してください。</t>
    <rPh sb="2" eb="4">
      <t>ケイタイ</t>
    </rPh>
    <rPh sb="4" eb="6">
      <t>デンワ</t>
    </rPh>
    <rPh sb="6" eb="8">
      <t>バンゴウ</t>
    </rPh>
    <rPh sb="10" eb="14">
      <t>ハンカクスウジ</t>
    </rPh>
    <rPh sb="20" eb="21">
      <t>イ</t>
    </rPh>
    <rPh sb="26" eb="28">
      <t>ニュウリョク</t>
    </rPh>
    <phoneticPr fontId="1"/>
  </si>
  <si>
    <t>←　赤いセルは、全団体が必ず入力してください。
　　黄色いセルは、該当する団体が入力してください。
　※曲目等申込書のシートも同じです。</t>
    <rPh sb="2" eb="3">
      <t>アカ</t>
    </rPh>
    <rPh sb="8" eb="11">
      <t>ゼンダンタイ</t>
    </rPh>
    <rPh sb="12" eb="13">
      <t>カナラ</t>
    </rPh>
    <rPh sb="14" eb="16">
      <t>ニュウリョク</t>
    </rPh>
    <rPh sb="26" eb="28">
      <t>キイロ</t>
    </rPh>
    <rPh sb="33" eb="35">
      <t>ガイトウ</t>
    </rPh>
    <rPh sb="37" eb="39">
      <t>ダンタイ</t>
    </rPh>
    <rPh sb="40" eb="42">
      <t>ニュウリョク</t>
    </rPh>
    <rPh sb="52" eb="58">
      <t>キョクモクナドモウシコミショ</t>
    </rPh>
    <rPh sb="63" eb="64">
      <t>オナ</t>
    </rPh>
    <phoneticPr fontId="1"/>
  </si>
  <si>
    <t>←　振込完了日を入力してください。払込受領書のコピーを貼る必要はありません。</t>
    <rPh sb="2" eb="4">
      <t>フリコミ</t>
    </rPh>
    <rPh sb="4" eb="7">
      <t>カンリョウビ</t>
    </rPh>
    <rPh sb="8" eb="10">
      <t>ニュウリョク</t>
    </rPh>
    <rPh sb="17" eb="19">
      <t>ハライコミ</t>
    </rPh>
    <rPh sb="19" eb="22">
      <t>ジュリョウショ</t>
    </rPh>
    <rPh sb="27" eb="28">
      <t>ハ</t>
    </rPh>
    <rPh sb="29" eb="31">
      <t>ヒツヨウ</t>
    </rPh>
    <phoneticPr fontId="1"/>
  </si>
  <si>
    <t>←　Spellingは、半角英数で入力してください。Spellingの表記設定がない場合は、空欄のままにしてください。</t>
    <rPh sb="12" eb="14">
      <t>ハンカク</t>
    </rPh>
    <rPh sb="14" eb="16">
      <t>エイスウ</t>
    </rPh>
    <rPh sb="17" eb="19">
      <t>ニュウリョク</t>
    </rPh>
    <rPh sb="35" eb="37">
      <t>ヒョウキ</t>
    </rPh>
    <rPh sb="37" eb="39">
      <t>セッテイ</t>
    </rPh>
    <rPh sb="42" eb="44">
      <t>バアイ</t>
    </rPh>
    <rPh sb="46" eb="48">
      <t>クウラン</t>
    </rPh>
    <phoneticPr fontId="1"/>
  </si>
  <si>
    <t>参加申込書、曲目等申込書の入力がすべて終わりましたら学校コード番号のファイルを作成してください。
「５桁（半角数字）E.xlsx」
①それぞれを印刷して、学校長（団体長）職印と連絡責任者印（顧問印）を押印してください。それをレターパックプラス（赤）で提出してください。
②エクセルファイルを各支部吹奏楽連盟事務局へ添付ファイルとして送ってください。</t>
    <rPh sb="0" eb="2">
      <t>サンカ</t>
    </rPh>
    <rPh sb="2" eb="5">
      <t>モウシコミショ</t>
    </rPh>
    <rPh sb="6" eb="9">
      <t>キョクモクトウ</t>
    </rPh>
    <rPh sb="9" eb="12">
      <t>モウシコミショ</t>
    </rPh>
    <rPh sb="13" eb="15">
      <t>ニュウリョク</t>
    </rPh>
    <rPh sb="19" eb="20">
      <t>オ</t>
    </rPh>
    <rPh sb="26" eb="28">
      <t>ガッコウ</t>
    </rPh>
    <rPh sb="31" eb="33">
      <t>バンゴウ</t>
    </rPh>
    <rPh sb="39" eb="41">
      <t>サクセイ</t>
    </rPh>
    <rPh sb="51" eb="52">
      <t>ケタ</t>
    </rPh>
    <rPh sb="53" eb="55">
      <t>ハンカク</t>
    </rPh>
    <rPh sb="55" eb="57">
      <t>スウジ</t>
    </rPh>
    <rPh sb="73" eb="75">
      <t>インサツ</t>
    </rPh>
    <rPh sb="78" eb="81">
      <t>ガッコウチョウ</t>
    </rPh>
    <rPh sb="82" eb="84">
      <t>ダンタイ</t>
    </rPh>
    <rPh sb="84" eb="85">
      <t>チョウ</t>
    </rPh>
    <rPh sb="86" eb="88">
      <t>ショクイン</t>
    </rPh>
    <rPh sb="89" eb="91">
      <t>レンラク</t>
    </rPh>
    <rPh sb="91" eb="93">
      <t>セキニン</t>
    </rPh>
    <rPh sb="93" eb="94">
      <t>シャ</t>
    </rPh>
    <rPh sb="94" eb="95">
      <t>イン</t>
    </rPh>
    <rPh sb="96" eb="98">
      <t>コモン</t>
    </rPh>
    <rPh sb="98" eb="99">
      <t>イン</t>
    </rPh>
    <rPh sb="101" eb="103">
      <t>オウイン</t>
    </rPh>
    <rPh sb="123" eb="124">
      <t>アカ</t>
    </rPh>
    <rPh sb="126" eb="128">
      <t>テイシュツ</t>
    </rPh>
    <rPh sb="146" eb="149">
      <t>カクシブ</t>
    </rPh>
    <rPh sb="149" eb="152">
      <t>スイソウガク</t>
    </rPh>
    <rPh sb="152" eb="154">
      <t>レンメイ</t>
    </rPh>
    <rPh sb="154" eb="157">
      <t>ジムキョク</t>
    </rPh>
    <rPh sb="158" eb="160">
      <t>テンプ</t>
    </rPh>
    <rPh sb="167" eb="168">
      <t>オク</t>
    </rPh>
    <phoneticPr fontId="1"/>
  </si>
  <si>
    <t>連絡責任者（顧問）</t>
    <rPh sb="0" eb="2">
      <t>レンラク</t>
    </rPh>
    <rPh sb="2" eb="5">
      <t>セキニンシャ</t>
    </rPh>
    <rPh sb="6" eb="8">
      <t>コモン</t>
    </rPh>
    <phoneticPr fontId="14"/>
  </si>
  <si>
    <t>←　日付け・連絡責任者（顧問）名は、参加申込書から自動転記されます。印刷後に押印をお願いします。</t>
    <rPh sb="2" eb="3">
      <t>ヒ</t>
    </rPh>
    <rPh sb="3" eb="4">
      <t>ヅ</t>
    </rPh>
    <rPh sb="6" eb="8">
      <t>レンラク</t>
    </rPh>
    <rPh sb="8" eb="11">
      <t>セキニンシャ</t>
    </rPh>
    <rPh sb="12" eb="14">
      <t>コモン</t>
    </rPh>
    <rPh sb="15" eb="16">
      <t>メイ</t>
    </rPh>
    <rPh sb="18" eb="20">
      <t>サンカ</t>
    </rPh>
    <rPh sb="20" eb="23">
      <t>モウシコミショ</t>
    </rPh>
    <rPh sb="25" eb="27">
      <t>ジドウ</t>
    </rPh>
    <rPh sb="27" eb="29">
      <t>テンキ</t>
    </rPh>
    <rPh sb="34" eb="37">
      <t>インサツゴ</t>
    </rPh>
    <rPh sb="38" eb="40">
      <t>オウイン</t>
    </rPh>
    <rPh sb="42" eb="43">
      <t>ネガ</t>
    </rPh>
    <phoneticPr fontId="1"/>
  </si>
  <si>
    <t>横須賀市立馬堀中学校</t>
    <rPh sb="0" eb="3">
      <t>ヨコスカ</t>
    </rPh>
    <rPh sb="3" eb="5">
      <t>シリツ</t>
    </rPh>
    <rPh sb="5" eb="7">
      <t>マボリ</t>
    </rPh>
    <rPh sb="7" eb="10">
      <t>チュウガッコウ</t>
    </rPh>
    <phoneticPr fontId="1"/>
  </si>
  <si>
    <t>よこすかしりつまぼりちゅうがっこう</t>
    <phoneticPr fontId="1"/>
  </si>
  <si>
    <t>239-0802</t>
    <phoneticPr fontId="1"/>
  </si>
  <si>
    <t>横須賀市馬堀町 4-10-2</t>
    <rPh sb="4" eb="7">
      <t>マボリチョウ</t>
    </rPh>
    <phoneticPr fontId="1"/>
  </si>
  <si>
    <t>046-841-4007</t>
    <phoneticPr fontId="1"/>
  </si>
  <si>
    <t>046-841-4006</t>
    <phoneticPr fontId="1"/>
  </si>
  <si>
    <t>相模原市南区上鶴間 4-14-1</t>
    <phoneticPr fontId="2"/>
  </si>
  <si>
    <t>相模原市立上鶴間中学校</t>
    <rPh sb="0" eb="3">
      <t>サガミハラ</t>
    </rPh>
    <rPh sb="3" eb="5">
      <t>シリツ</t>
    </rPh>
    <rPh sb="5" eb="8">
      <t>カミツルマ</t>
    </rPh>
    <rPh sb="8" eb="9">
      <t>チュウ</t>
    </rPh>
    <phoneticPr fontId="2"/>
  </si>
  <si>
    <t>飛柗　美紗　行</t>
    <rPh sb="0" eb="1">
      <t>ヒ</t>
    </rPh>
    <rPh sb="1" eb="2">
      <t>ショウ</t>
    </rPh>
    <rPh sb="3" eb="5">
      <t>ミサ</t>
    </rPh>
    <rPh sb="6" eb="7">
      <t>イ</t>
    </rPh>
    <phoneticPr fontId="1"/>
  </si>
  <si>
    <t>土</t>
    <rPh sb="0" eb="1">
      <t>ツチ</t>
    </rPh>
    <phoneticPr fontId="1"/>
  </si>
  <si>
    <t>役員</t>
    <rPh sb="0" eb="2">
      <t>ヤクイン</t>
    </rPh>
    <phoneticPr fontId="1"/>
  </si>
  <si>
    <t>補助
役員</t>
    <rPh sb="0" eb="2">
      <t>ホジョ</t>
    </rPh>
    <rPh sb="3" eb="5">
      <t>ヤクイン</t>
    </rPh>
    <phoneticPr fontId="1"/>
  </si>
  <si>
    <t>日付</t>
    <rPh sb="0" eb="2">
      <t>ヒヅケ</t>
    </rPh>
    <phoneticPr fontId="1"/>
  </si>
  <si>
    <t>曜日</t>
    <rPh sb="0" eb="2">
      <t>ヨウビ</t>
    </rPh>
    <phoneticPr fontId="1"/>
  </si>
  <si>
    <r>
      <rPr>
        <b/>
        <sz val="12"/>
        <color rgb="FFFF0000"/>
        <rFont val="HG丸ｺﾞｼｯｸM-PRO"/>
        <family val="3"/>
        <charset val="128"/>
      </rPr>
      <t>参加団体は必ず</t>
    </r>
    <r>
      <rPr>
        <sz val="12"/>
        <color rgb="FFFF0000"/>
        <rFont val="HG丸ｺﾞｼｯｸM-PRO"/>
        <family val="3"/>
        <charset val="128"/>
      </rPr>
      <t xml:space="preserve">
運営役員にご協力
ください。役員が可能な日程とお名前をご記入ください。
</t>
    </r>
    <r>
      <rPr>
        <sz val="12"/>
        <color theme="1"/>
        <rFont val="HG丸ｺﾞｼｯｸM-PRO"/>
        <family val="3"/>
        <charset val="128"/>
      </rPr>
      <t>補助役員の協力をいただける高校は、日程の横に人数をお書きください。</t>
    </r>
    <rPh sb="0" eb="2">
      <t>サンカ</t>
    </rPh>
    <rPh sb="2" eb="4">
      <t>ダンタイ</t>
    </rPh>
    <rPh sb="5" eb="6">
      <t>カナラ</t>
    </rPh>
    <rPh sb="8" eb="10">
      <t>ウンエイ</t>
    </rPh>
    <rPh sb="10" eb="12">
      <t>ヤクイン</t>
    </rPh>
    <rPh sb="14" eb="16">
      <t>キョウリョク</t>
    </rPh>
    <rPh sb="22" eb="24">
      <t>ヤクイン</t>
    </rPh>
    <rPh sb="25" eb="27">
      <t>カノウ</t>
    </rPh>
    <rPh sb="28" eb="30">
      <t>ニッテイ</t>
    </rPh>
    <rPh sb="32" eb="34">
      <t>ナマエ</t>
    </rPh>
    <rPh sb="36" eb="38">
      <t>キニュウ</t>
    </rPh>
    <rPh sb="45" eb="47">
      <t>ホジョ</t>
    </rPh>
    <rPh sb="47" eb="49">
      <t>ヤクイン</t>
    </rPh>
    <rPh sb="50" eb="52">
      <t>キョウリョク</t>
    </rPh>
    <rPh sb="58" eb="60">
      <t>コウコウ</t>
    </rPh>
    <rPh sb="62" eb="64">
      <t>ニッテイ</t>
    </rPh>
    <rPh sb="65" eb="66">
      <t>ヨコ</t>
    </rPh>
    <rPh sb="67" eb="69">
      <t>ニンズウ</t>
    </rPh>
    <rPh sb="71" eb="72">
      <t>カホジョヤクインキョウリョクコウコウニッテイニンズウカ</t>
    </rPh>
    <phoneticPr fontId="1"/>
  </si>
  <si>
    <t>円滑な大会運営のために
ぜひご協力ください！</t>
    <rPh sb="0" eb="2">
      <t>エンカツ</t>
    </rPh>
    <rPh sb="3" eb="7">
      <t>タイカイウンエイ</t>
    </rPh>
    <rPh sb="15" eb="17">
      <t>キョウリョク</t>
    </rPh>
    <phoneticPr fontId="1"/>
  </si>
  <si>
    <r>
      <t>楽器名略号一覧にない楽器名は、わかりやすく入力してください。</t>
    </r>
    <r>
      <rPr>
        <b/>
        <sz val="11"/>
        <color rgb="FF0070C0"/>
        <rFont val="HG丸ｺﾞｼｯｸM-PRO"/>
        <family val="3"/>
        <charset val="128"/>
      </rPr>
      <t>フレキシブルの楽譜の記入法は参加要項ｐ６を必ず確認してください。</t>
    </r>
    <rPh sb="0" eb="2">
      <t>ガッキ</t>
    </rPh>
    <rPh sb="2" eb="3">
      <t>メイ</t>
    </rPh>
    <rPh sb="3" eb="5">
      <t>リャクゴウ</t>
    </rPh>
    <rPh sb="5" eb="7">
      <t>イチラン</t>
    </rPh>
    <rPh sb="10" eb="12">
      <t>ガッキ</t>
    </rPh>
    <rPh sb="12" eb="13">
      <t>メイ</t>
    </rPh>
    <rPh sb="21" eb="23">
      <t>ニュウリョク</t>
    </rPh>
    <rPh sb="37" eb="39">
      <t>ガクフ</t>
    </rPh>
    <rPh sb="40" eb="42">
      <t>キニュウ</t>
    </rPh>
    <rPh sb="42" eb="43">
      <t>ホウ</t>
    </rPh>
    <rPh sb="44" eb="48">
      <t>サンカヨウコウ</t>
    </rPh>
    <rPh sb="51" eb="52">
      <t>カナラ</t>
    </rPh>
    <rPh sb="53" eb="55">
      <t>カクニン</t>
    </rPh>
    <phoneticPr fontId="14"/>
  </si>
  <si>
    <r>
      <t>←　</t>
    </r>
    <r>
      <rPr>
        <b/>
        <sz val="11"/>
        <color rgb="FF0070C0"/>
        <rFont val="HG丸ｺﾞｼｯｸM-PRO"/>
        <family val="3"/>
        <charset val="128"/>
      </rPr>
      <t>使用する打楽器を、大きいものから順に入力。同じ楽器を複数使う場合は「Timp.（４）」のように入力</t>
    </r>
    <r>
      <rPr>
        <b/>
        <sz val="11"/>
        <color rgb="FFFF0000"/>
        <rFont val="HG丸ｺﾞｼｯｸM-PRO"/>
        <family val="3"/>
        <charset val="128"/>
      </rPr>
      <t>してください。
　　楽器名は、半角英数で楽器名略号一覧のシートを参照し、入力してください。
　　楽器名略号一覧にない楽器名は、わかりやすく入力してください。</t>
    </r>
    <rPh sb="2" eb="4">
      <t>シヨウ</t>
    </rPh>
    <rPh sb="6" eb="9">
      <t>ダガッキ</t>
    </rPh>
    <rPh sb="11" eb="12">
      <t>オオ</t>
    </rPh>
    <rPh sb="18" eb="19">
      <t>ジュン</t>
    </rPh>
    <rPh sb="20" eb="22">
      <t>ニュウリョク</t>
    </rPh>
    <rPh sb="23" eb="24">
      <t>オナ</t>
    </rPh>
    <rPh sb="25" eb="27">
      <t>ガッキ</t>
    </rPh>
    <rPh sb="28" eb="30">
      <t>フクスウ</t>
    </rPh>
    <rPh sb="30" eb="31">
      <t>ツカ</t>
    </rPh>
    <rPh sb="32" eb="34">
      <t>バアイ</t>
    </rPh>
    <rPh sb="49" eb="51">
      <t>ニュウリョク</t>
    </rPh>
    <rPh sb="61" eb="63">
      <t>ガッキ</t>
    </rPh>
    <rPh sb="63" eb="64">
      <t>メイ</t>
    </rPh>
    <rPh sb="99" eb="101">
      <t>ガッキ</t>
    </rPh>
    <rPh sb="101" eb="102">
      <t>メイ</t>
    </rPh>
    <rPh sb="102" eb="104">
      <t>リャクゴウ</t>
    </rPh>
    <rPh sb="104" eb="106">
      <t>イチラン</t>
    </rPh>
    <phoneticPr fontId="1"/>
  </si>
  <si>
    <r>
      <t>←　演奏曲は、演奏順にすべて記入してください。組曲等複数の楽章を演奏する場合は、演奏順に全て記入（入力）
　　すること。楽章番号（Ⅰ，Ⅱ，Ⅲ)と副題を演奏順に明示する。</t>
    </r>
    <r>
      <rPr>
        <b/>
        <sz val="11"/>
        <color rgb="FF0070C0"/>
        <rFont val="HG丸ｺﾞｼｯｸM-PRO"/>
        <family val="3"/>
        <charset val="128"/>
      </rPr>
      <t>番号や数字にもふりがなを記入。</t>
    </r>
    <r>
      <rPr>
        <b/>
        <sz val="11"/>
        <color rgb="FFFF0000"/>
        <rFont val="HG丸ｺﾞｼｯｸM-PRO"/>
        <family val="3"/>
        <charset val="128"/>
      </rPr>
      <t xml:space="preserve">
　　提出後の変更は不可。</t>
    </r>
    <rPh sb="2" eb="4">
      <t>エンソウ</t>
    </rPh>
    <rPh sb="4" eb="5">
      <t>キョク</t>
    </rPh>
    <rPh sb="7" eb="10">
      <t>エンソウジュン</t>
    </rPh>
    <rPh sb="14" eb="16">
      <t>キニュウテイシュツゴヘンコウ</t>
    </rPh>
    <rPh sb="84" eb="86">
      <t>バンゴウ</t>
    </rPh>
    <rPh sb="87" eb="89">
      <t>スウジ</t>
    </rPh>
    <rPh sb="96" eb="98">
      <t>キニュウ</t>
    </rPh>
    <rPh sb="102" eb="104">
      <t>テイシュツ</t>
    </rPh>
    <rPh sb="109" eb="111">
      <t>フカ</t>
    </rPh>
    <phoneticPr fontId="1"/>
  </si>
  <si>
    <r>
      <t>←　演奏曲は、演奏順にすべて記入してください。組曲等複数の楽章を演奏する場合は、演奏順に全て記入（入力）
　　すること。楽章番号（Ⅰ，Ⅱ，Ⅲ)と副題を演奏順に明示する。</t>
    </r>
    <r>
      <rPr>
        <b/>
        <sz val="11"/>
        <color rgb="FF0070C0"/>
        <rFont val="HG丸ｺﾞｼｯｸM-PRO"/>
        <family val="3"/>
        <charset val="128"/>
      </rPr>
      <t>番号や数字にもふりがなを記入。
　　</t>
    </r>
    <r>
      <rPr>
        <b/>
        <sz val="11"/>
        <color rgb="FFFF0000"/>
        <rFont val="HG丸ｺﾞｼｯｸM-PRO"/>
        <family val="3"/>
        <charset val="128"/>
      </rPr>
      <t>提出後の変更はできません。</t>
    </r>
    <rPh sb="2" eb="4">
      <t>エンソウ</t>
    </rPh>
    <rPh sb="4" eb="5">
      <t>キョク</t>
    </rPh>
    <rPh sb="7" eb="10">
      <t>エンソウジュン</t>
    </rPh>
    <rPh sb="14" eb="16">
      <t>キニュウテイシュツゴヘンコウ</t>
    </rPh>
    <phoneticPr fontId="1"/>
  </si>
  <si>
    <r>
      <t>楽器名略号一覧にない楽器名は、わかりやすく入力してください。</t>
    </r>
    <r>
      <rPr>
        <b/>
        <sz val="11"/>
        <color rgb="FF0070C0"/>
        <rFont val="HG丸ｺﾞｼｯｸM-PRO"/>
        <family val="3"/>
        <charset val="128"/>
      </rPr>
      <t>フレキシブルの楽譜の記入法は参加要項ｐ６を必ず確認してください。</t>
    </r>
    <rPh sb="0" eb="2">
      <t>ガッキ</t>
    </rPh>
    <rPh sb="2" eb="3">
      <t>メイ</t>
    </rPh>
    <rPh sb="3" eb="5">
      <t>リャクゴウ</t>
    </rPh>
    <rPh sb="5" eb="7">
      <t>イチラン</t>
    </rPh>
    <rPh sb="10" eb="12">
      <t>ガッキ</t>
    </rPh>
    <rPh sb="12" eb="13">
      <t>メイ</t>
    </rPh>
    <rPh sb="21" eb="23">
      <t>ニュウリョク</t>
    </rPh>
    <phoneticPr fontId="14"/>
  </si>
  <si>
    <r>
      <t>←　</t>
    </r>
    <r>
      <rPr>
        <b/>
        <sz val="11"/>
        <color rgb="FF0070C0"/>
        <rFont val="HG丸ｺﾞｼｯｸM-PRO"/>
        <family val="3"/>
        <charset val="128"/>
      </rPr>
      <t>使用する打楽器を、大きいものから順に入力。同じ楽器を複数使う場合は「Timp.（４）」のように入力してください。</t>
    </r>
    <r>
      <rPr>
        <b/>
        <sz val="11"/>
        <color rgb="FFFF0000"/>
        <rFont val="HG丸ｺﾞｼｯｸM-PRO"/>
        <family val="3"/>
        <charset val="128"/>
      </rPr>
      <t xml:space="preserve">
　　楽器名は、半角英数で楽器名略号一覧のシートを参照し、入力してください。
　　楽器名略号一覧にない楽器名は、わかりやすく入力してください。</t>
    </r>
    <rPh sb="61" eb="63">
      <t>ガッキ</t>
    </rPh>
    <rPh sb="63" eb="64">
      <t>メイ</t>
    </rPh>
    <rPh sb="99" eb="101">
      <t>ガッキ</t>
    </rPh>
    <rPh sb="101" eb="102">
      <t>メイ</t>
    </rPh>
    <rPh sb="102" eb="104">
      <t>リャクゴウ</t>
    </rPh>
    <rPh sb="104" eb="106">
      <t>イチラン</t>
    </rPh>
    <phoneticPr fontId="1"/>
  </si>
  <si>
    <r>
      <t>←　生没年は、半角数字で入力してください。</t>
    </r>
    <r>
      <rPr>
        <b/>
        <sz val="11"/>
        <color rgb="FF0070C0"/>
        <rFont val="HG丸ｺﾞｼｯｸM-PRO"/>
        <family val="3"/>
        <charset val="128"/>
      </rPr>
      <t>現在も存命の場合は、存命と入力してください</t>
    </r>
    <r>
      <rPr>
        <b/>
        <sz val="11"/>
        <color rgb="FFFF0000"/>
        <rFont val="HG丸ｺﾞｼｯｸM-PRO"/>
        <family val="3"/>
        <charset val="128"/>
      </rPr>
      <t>。不明の場合は、不明と入力してください。</t>
    </r>
    <rPh sb="2" eb="5">
      <t>セイボツネン</t>
    </rPh>
    <rPh sb="7" eb="9">
      <t>ハンカク</t>
    </rPh>
    <rPh sb="9" eb="11">
      <t>スウジ</t>
    </rPh>
    <rPh sb="12" eb="14">
      <t>ニュウリョク</t>
    </rPh>
    <rPh sb="21" eb="23">
      <t>ゲンザイ</t>
    </rPh>
    <rPh sb="24" eb="26">
      <t>ゾンメイ</t>
    </rPh>
    <rPh sb="27" eb="29">
      <t>バアイ</t>
    </rPh>
    <rPh sb="31" eb="33">
      <t>ゾンメイ</t>
    </rPh>
    <rPh sb="34" eb="36">
      <t>ニュウリョク</t>
    </rPh>
    <rPh sb="43" eb="45">
      <t>フメイ</t>
    </rPh>
    <rPh sb="46" eb="48">
      <t>バアイ</t>
    </rPh>
    <rPh sb="50" eb="52">
      <t>フメイ</t>
    </rPh>
    <rPh sb="53" eb="55">
      <t>ニュウリョク</t>
    </rPh>
    <phoneticPr fontId="1"/>
  </si>
  <si>
    <r>
      <t>←　生没年は、半角数字で入力してください。</t>
    </r>
    <r>
      <rPr>
        <b/>
        <sz val="11"/>
        <color rgb="FF0070C0"/>
        <rFont val="HG丸ｺﾞｼｯｸM-PRO"/>
        <family val="3"/>
        <charset val="128"/>
      </rPr>
      <t>現在も存命の場合は、存命と入力してください。</t>
    </r>
    <r>
      <rPr>
        <b/>
        <sz val="11"/>
        <color rgb="FFFF0000"/>
        <rFont val="HG丸ｺﾞｼｯｸM-PRO"/>
        <family val="3"/>
        <charset val="128"/>
      </rPr>
      <t>不明の場合は、不明と入力してください。</t>
    </r>
    <rPh sb="2" eb="5">
      <t>セイボツネン</t>
    </rPh>
    <rPh sb="7" eb="9">
      <t>ハンカク</t>
    </rPh>
    <rPh sb="9" eb="11">
      <t>スウジ</t>
    </rPh>
    <rPh sb="12" eb="14">
      <t>ニュウリョク</t>
    </rPh>
    <rPh sb="21" eb="23">
      <t>ゲンザイ</t>
    </rPh>
    <rPh sb="24" eb="26">
      <t>ゾンメイ</t>
    </rPh>
    <rPh sb="27" eb="29">
      <t>バアイ</t>
    </rPh>
    <rPh sb="31" eb="33">
      <t>ゾンメイ</t>
    </rPh>
    <rPh sb="34" eb="36">
      <t>ニュウリョク</t>
    </rPh>
    <rPh sb="43" eb="45">
      <t>フメイ</t>
    </rPh>
    <rPh sb="46" eb="48">
      <t>バアイ</t>
    </rPh>
    <rPh sb="50" eb="52">
      <t>フメイ</t>
    </rPh>
    <rPh sb="53" eb="55">
      <t>ニュウリョク</t>
    </rPh>
    <phoneticPr fontId="1"/>
  </si>
  <si>
    <r>
      <t>※指定された期間内に</t>
    </r>
    <r>
      <rPr>
        <b/>
        <sz val="10"/>
        <rFont val="ＭＳ Ｐ明朝"/>
        <family val="1"/>
        <charset val="128"/>
      </rPr>
      <t>メール送信（入力済みエクセルファイル）と郵送（レターパックプラス（赤））</t>
    </r>
    <r>
      <rPr>
        <sz val="10"/>
        <rFont val="ＭＳ Ｐ明朝"/>
        <family val="1"/>
        <charset val="128"/>
      </rPr>
      <t>で提出すること。（当日消印有効）</t>
    </r>
    <rPh sb="13" eb="15">
      <t>ソウシン</t>
    </rPh>
    <rPh sb="16" eb="18">
      <t>ニュウリョク</t>
    </rPh>
    <rPh sb="18" eb="19">
      <t>ズ</t>
    </rPh>
    <rPh sb="30" eb="32">
      <t>ユウソウ</t>
    </rPh>
    <rPh sb="43" eb="44">
      <t>アカ</t>
    </rPh>
    <phoneticPr fontId="14"/>
  </si>
  <si>
    <r>
      <t>※指定された期間内に</t>
    </r>
    <r>
      <rPr>
        <b/>
        <sz val="10"/>
        <rFont val="ＭＳ Ｐ明朝"/>
        <family val="1"/>
        <charset val="128"/>
      </rPr>
      <t>メール送信（入力済みエクセルファイル）</t>
    </r>
    <r>
      <rPr>
        <sz val="10"/>
        <rFont val="ＭＳ Ｐ明朝"/>
        <family val="1"/>
        <charset val="128"/>
      </rPr>
      <t>と</t>
    </r>
    <r>
      <rPr>
        <b/>
        <sz val="10"/>
        <rFont val="ＭＳ Ｐ明朝"/>
        <family val="1"/>
        <charset val="128"/>
      </rPr>
      <t>郵送</t>
    </r>
    <r>
      <rPr>
        <b/>
        <u val="double"/>
        <sz val="10"/>
        <rFont val="ＭＳ Ｐ明朝"/>
        <family val="1"/>
        <charset val="128"/>
      </rPr>
      <t>（レターパックプラス（赤））</t>
    </r>
    <r>
      <rPr>
        <sz val="10"/>
        <rFont val="ＭＳ Ｐ明朝"/>
        <family val="1"/>
        <charset val="128"/>
      </rPr>
      <t>で提出すること。（当日消印有効）</t>
    </r>
    <rPh sb="32" eb="33">
      <t>アカ</t>
    </rPh>
    <phoneticPr fontId="14"/>
  </si>
  <si>
    <r>
      <t>←　「アンコン参加申込書」及び「曲目等申込書（チーム１）」（「曲目等申込書（チーム２）」）の
　　　すべての入力が終わりましたら、学校番号を名前にしたファイルを作成・保存してください。
　　　　例：○○○○○E.xlsx（５桁の学校番号）
　</t>
    </r>
    <r>
      <rPr>
        <b/>
        <sz val="14"/>
        <color rgb="FF002060"/>
        <rFont val="HG丸ｺﾞｼｯｸM-PRO"/>
        <family val="3"/>
        <charset val="128"/>
      </rPr>
      <t>【提出物１】レターパックプラス（赤）
　【提出物２】メールにてExcelファイルを送信</t>
    </r>
    <r>
      <rPr>
        <b/>
        <sz val="14"/>
        <color rgb="FFFF0000"/>
        <rFont val="HG丸ｺﾞｼｯｸM-PRO"/>
        <family val="3"/>
        <charset val="128"/>
      </rPr>
      <t xml:space="preserve">
　　　　Excelファイルを指定のアドレスへ（参加要項参照）添付ファイルとして送信してください。
　　　　送信の際の添付ファイル名は、５桁の学校番号が付いたExcelファイルになります。
　　　　例：○○○○○E.xlsx（５桁の学校番号）
　　　　送信の際の件名は、学校名（団体名）・チーム数　でお願いします。
　　　　例：千田中・２</t>
    </r>
    <rPh sb="13" eb="14">
      <t>オヨ</t>
    </rPh>
    <rPh sb="16" eb="18">
      <t>キョクモク</t>
    </rPh>
    <rPh sb="18" eb="19">
      <t>トウ</t>
    </rPh>
    <rPh sb="19" eb="22">
      <t>モウシコミショ</t>
    </rPh>
    <rPh sb="31" eb="37">
      <t>キョクモクナドモウシコミショ</t>
    </rPh>
    <rPh sb="54" eb="56">
      <t>ニュウリョク</t>
    </rPh>
    <rPh sb="57" eb="64">
      <t>オハヨウゴザ</t>
    </rPh>
    <rPh sb="124" eb="127">
      <t>テイシュツブツ</t>
    </rPh>
    <rPh sb="139" eb="140">
      <t>アカ</t>
    </rPh>
    <rPh sb="146" eb="149">
      <t>テイシュツブツ</t>
    </rPh>
    <rPh sb="166" eb="168">
      <t>ソウシン</t>
    </rPh>
    <rPh sb="184" eb="186">
      <t>シテイ</t>
    </rPh>
    <rPh sb="193" eb="197">
      <t>サンカヨウコウ</t>
    </rPh>
    <rPh sb="197" eb="199">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</si>
</sst>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
  </numFmts>
  <fonts count="126" x14ac:knownFonts="1">
    <font>
      <sz val="11"/>
      <color theme="1"/>
      <name val="游ゴシック"/>
      <family val="2"/>
      <charset val="128"/>
      <scheme val="minor"/>
    </font>
    <font>
      <sz val="6"/>
      <name val="游ゴシック"/>
      <family val="2"/>
      <charset val="128"/>
      <scheme val="minor"/>
    </font>
    <font>
      <sz val="10.5"/>
      <color theme="1"/>
      <name val="HG丸ｺﾞｼｯｸM-PRO"/>
      <family val="3"/>
      <charset val="128"/>
    </font>
    <font>
      <b/>
      <sz val="12"/>
      <color theme="1"/>
      <name val="HG丸ｺﾞｼｯｸM-PRO"/>
      <family val="3"/>
      <charset val="128"/>
    </font>
    <font>
      <sz val="11"/>
      <color theme="1"/>
      <name val="HG丸ｺﾞｼｯｸM-PRO"/>
      <family val="3"/>
      <charset val="128"/>
    </font>
    <font>
      <b/>
      <sz val="14"/>
      <color theme="1"/>
      <name val="HG丸ｺﾞｼｯｸM-PRO"/>
      <family val="3"/>
      <charset val="128"/>
    </font>
    <font>
      <b/>
      <sz val="16"/>
      <color theme="1"/>
      <name val="HG丸ｺﾞｼｯｸM-PRO"/>
      <family val="3"/>
      <charset val="128"/>
    </font>
    <font>
      <sz val="12"/>
      <color theme="1"/>
      <name val="HG丸ｺﾞｼｯｸM-PRO"/>
      <family val="3"/>
      <charset val="128"/>
    </font>
    <font>
      <sz val="8"/>
      <color theme="1"/>
      <name val="HG丸ｺﾞｼｯｸM-PRO"/>
      <family val="3"/>
      <charset val="128"/>
    </font>
    <font>
      <u/>
      <sz val="10.5"/>
      <color theme="1"/>
      <name val="HG丸ｺﾞｼｯｸM-PRO"/>
      <family val="3"/>
      <charset val="128"/>
    </font>
    <font>
      <b/>
      <sz val="11"/>
      <color theme="1"/>
      <name val="HG丸ｺﾞｼｯｸM-PRO"/>
      <family val="3"/>
      <charset val="128"/>
    </font>
    <font>
      <u/>
      <sz val="11"/>
      <color theme="10"/>
      <name val="游ゴシック"/>
      <family val="2"/>
      <charset val="128"/>
      <scheme val="minor"/>
    </font>
    <font>
      <sz val="11"/>
      <name val="ＭＳ Ｐゴシック"/>
      <family val="3"/>
      <charset val="128"/>
    </font>
    <font>
      <b/>
      <sz val="14"/>
      <name val="ＭＳ Ｐ明朝"/>
      <family val="1"/>
      <charset val="128"/>
    </font>
    <font>
      <sz val="6"/>
      <name val="ＭＳ Ｐゴシック"/>
      <family val="3"/>
      <charset val="128"/>
    </font>
    <font>
      <b/>
      <sz val="11"/>
      <name val="ＭＳ Ｐ明朝"/>
      <family val="1"/>
      <charset val="128"/>
    </font>
    <font>
      <sz val="11"/>
      <name val="ＭＳ Ｐ明朝"/>
      <family val="1"/>
      <charset val="128"/>
    </font>
    <font>
      <b/>
      <sz val="20"/>
      <name val="ＭＳ Ｐ明朝"/>
      <family val="1"/>
      <charset val="128"/>
    </font>
    <font>
      <sz val="12"/>
      <name val="ＭＳ Ｐ明朝"/>
      <family val="1"/>
      <charset val="128"/>
    </font>
    <font>
      <sz val="14"/>
      <name val="ＭＳ Ｐ明朝"/>
      <family val="1"/>
      <charset val="128"/>
    </font>
    <font>
      <sz val="10"/>
      <name val="ＭＳ Ｐ明朝"/>
      <family val="1"/>
      <charset val="128"/>
    </font>
    <font>
      <u/>
      <sz val="11"/>
      <name val="ＭＳ Ｐ明朝"/>
      <family val="1"/>
      <charset val="128"/>
    </font>
    <font>
      <sz val="7"/>
      <name val="ＭＳ Ｐ明朝"/>
      <family val="1"/>
      <charset val="128"/>
    </font>
    <font>
      <sz val="9"/>
      <name val="ＭＳ Ｐ明朝"/>
      <family val="1"/>
      <charset val="128"/>
    </font>
    <font>
      <sz val="11"/>
      <color theme="1"/>
      <name val="游ゴシック"/>
      <family val="3"/>
      <charset val="128"/>
      <scheme val="minor"/>
    </font>
    <font>
      <u/>
      <sz val="11"/>
      <color theme="10"/>
      <name val="ＭＳ Ｐゴシック"/>
      <family val="3"/>
      <charset val="128"/>
    </font>
    <font>
      <sz val="10"/>
      <name val="游ゴシック"/>
      <family val="3"/>
      <charset val="128"/>
      <scheme val="minor"/>
    </font>
    <font>
      <b/>
      <sz val="10"/>
      <name val="ＭＳ Ｐ明朝"/>
      <family val="1"/>
      <charset val="128"/>
    </font>
    <font>
      <sz val="26"/>
      <color rgb="FFFF0000"/>
      <name val="ＭＳ Ｐゴシック"/>
      <family val="3"/>
      <charset val="128"/>
    </font>
    <font>
      <sz val="24"/>
      <color rgb="FFFFFF00"/>
      <name val="ＭＳ Ｐゴシック"/>
      <family val="3"/>
      <charset val="128"/>
    </font>
    <font>
      <sz val="26"/>
      <name val="ＭＳ Ｐゴシック"/>
      <family val="3"/>
      <charset val="128"/>
    </font>
    <font>
      <sz val="22"/>
      <name val="ＭＳ Ｐゴシック"/>
      <family val="3"/>
      <charset val="128"/>
    </font>
    <font>
      <sz val="9"/>
      <name val="ＭＳ Ｐゴシック"/>
      <family val="3"/>
      <charset val="128"/>
    </font>
    <font>
      <sz val="24"/>
      <name val="ＭＳ Ｐゴシック"/>
      <family val="3"/>
      <charset val="128"/>
    </font>
    <font>
      <b/>
      <u val="double"/>
      <sz val="10"/>
      <name val="ＭＳ Ｐ明朝"/>
      <family val="1"/>
      <charset val="128"/>
    </font>
    <font>
      <b/>
      <sz val="12"/>
      <color rgb="FFFF0000"/>
      <name val="HG丸ｺﾞｼｯｸM-PRO"/>
      <family val="3"/>
      <charset val="128"/>
    </font>
    <font>
      <b/>
      <sz val="11"/>
      <color rgb="FFFF0000"/>
      <name val="HG丸ｺﾞｼｯｸM-PRO"/>
      <family val="3"/>
      <charset val="128"/>
    </font>
    <font>
      <b/>
      <sz val="11"/>
      <name val="HG丸ｺﾞｼｯｸM-PRO"/>
      <family val="3"/>
      <charset val="128"/>
    </font>
    <font>
      <sz val="11"/>
      <name val="HG丸ｺﾞｼｯｸM-PRO"/>
      <family val="3"/>
      <charset val="128"/>
    </font>
    <font>
      <sz val="9"/>
      <name val="HG丸ｺﾞｼｯｸM-PRO"/>
      <family val="3"/>
      <charset val="128"/>
    </font>
    <font>
      <sz val="10.5"/>
      <name val="HG丸ｺﾞｼｯｸM-PRO"/>
      <family val="3"/>
      <charset val="128"/>
    </font>
    <font>
      <sz val="12"/>
      <name val="HG丸ｺﾞｼｯｸM-PRO"/>
      <family val="3"/>
      <charset val="128"/>
    </font>
    <font>
      <u/>
      <sz val="9"/>
      <name val="ＭＳ Ｐ明朝"/>
      <family val="1"/>
      <charset val="128"/>
    </font>
    <font>
      <b/>
      <sz val="11"/>
      <color rgb="FF00B050"/>
      <name val="HG丸ｺﾞｼｯｸM-PRO"/>
      <family val="3"/>
      <charset val="128"/>
    </font>
    <font>
      <b/>
      <sz val="12"/>
      <color rgb="FF00B050"/>
      <name val="HG丸ｺﾞｼｯｸM-PRO"/>
      <family val="3"/>
      <charset val="128"/>
    </font>
    <font>
      <sz val="16"/>
      <color theme="1"/>
      <name val="HG丸ｺﾞｼｯｸM-PRO"/>
      <family val="3"/>
      <charset val="128"/>
    </font>
    <font>
      <sz val="14"/>
      <color theme="1"/>
      <name val="HG丸ｺﾞｼｯｸM-PRO"/>
      <family val="3"/>
      <charset val="128"/>
    </font>
    <font>
      <sz val="16"/>
      <color rgb="FFFF0000"/>
      <name val="HG丸ｺﾞｼｯｸM-PRO"/>
      <family val="3"/>
      <charset val="128"/>
    </font>
    <font>
      <sz val="20"/>
      <color theme="1"/>
      <name val="HG丸ｺﾞｼｯｸM-PRO"/>
      <family val="3"/>
      <charset val="128"/>
    </font>
    <font>
      <sz val="16"/>
      <name val="HG丸ｺﾞｼｯｸM-PRO"/>
      <family val="3"/>
      <charset val="128"/>
    </font>
    <font>
      <sz val="14"/>
      <name val="HG丸ｺﾞｼｯｸM-PRO"/>
      <family val="3"/>
      <charset val="128"/>
    </font>
    <font>
      <sz val="14"/>
      <name val="ＭＳ Ｐゴシック"/>
      <family val="3"/>
      <charset val="128"/>
    </font>
    <font>
      <sz val="14"/>
      <color indexed="8"/>
      <name val="ＭＳ Ｐゴシック"/>
      <family val="3"/>
      <charset val="128"/>
    </font>
    <font>
      <sz val="10"/>
      <color indexed="8"/>
      <name val="ＭＳ Ｐゴシック"/>
      <family val="3"/>
      <charset val="128"/>
    </font>
    <font>
      <b/>
      <sz val="14"/>
      <name val="HG丸ｺﾞｼｯｸM-PRO"/>
      <family val="3"/>
      <charset val="128"/>
    </font>
    <font>
      <b/>
      <sz val="14"/>
      <color rgb="FFFF0000"/>
      <name val="HG丸ｺﾞｼｯｸM-PRO"/>
      <family val="3"/>
      <charset val="128"/>
    </font>
    <font>
      <b/>
      <sz val="16"/>
      <name val="HG丸ｺﾞｼｯｸM-PRO"/>
      <family val="3"/>
      <charset val="128"/>
    </font>
    <font>
      <sz val="18"/>
      <name val="HG丸ｺﾞｼｯｸM-PRO"/>
      <family val="3"/>
      <charset val="128"/>
    </font>
    <font>
      <sz val="16"/>
      <color theme="1"/>
      <name val="ＭＳ Ｐゴシック"/>
      <family val="2"/>
      <charset val="128"/>
    </font>
    <font>
      <sz val="24"/>
      <color theme="1"/>
      <name val="ＭＳ Ｐゴシック"/>
      <family val="2"/>
      <charset val="128"/>
    </font>
    <font>
      <sz val="6"/>
      <name val="ＭＳ Ｐゴシック"/>
      <family val="2"/>
      <charset val="128"/>
    </font>
    <font>
      <sz val="20"/>
      <color theme="1"/>
      <name val="ＭＳ Ｐゴシック"/>
      <family val="2"/>
      <charset val="128"/>
    </font>
    <font>
      <b/>
      <sz val="12"/>
      <color rgb="FFFF0000"/>
      <name val="ＭＳ Ｐゴシック"/>
      <family val="3"/>
      <charset val="128"/>
    </font>
    <font>
      <sz val="12"/>
      <color theme="1"/>
      <name val="ＭＳ Ｐゴシック"/>
      <family val="2"/>
      <charset val="128"/>
    </font>
    <font>
      <b/>
      <sz val="13"/>
      <color theme="1"/>
      <name val="ＭＳ Ｐゴシック"/>
      <family val="3"/>
      <charset val="128"/>
    </font>
    <font>
      <sz val="12"/>
      <color theme="1"/>
      <name val="ＭＳ Ｐゴシック"/>
      <family val="3"/>
      <charset val="128"/>
    </font>
    <font>
      <b/>
      <u val="double"/>
      <sz val="16"/>
      <color theme="1"/>
      <name val="ＭＳ Ｐゴシック"/>
      <family val="3"/>
      <charset val="128"/>
    </font>
    <font>
      <sz val="11"/>
      <color theme="1"/>
      <name val="ＭＳ Ｐゴシック"/>
      <family val="2"/>
      <charset val="128"/>
    </font>
    <font>
      <sz val="24"/>
      <color theme="1"/>
      <name val="ＭＳ Ｐゴシック"/>
      <family val="3"/>
      <charset val="128"/>
    </font>
    <font>
      <b/>
      <sz val="14"/>
      <color rgb="FFFF0000"/>
      <name val="ＭＳ Ｐゴシック"/>
      <family val="3"/>
      <charset val="128"/>
    </font>
    <font>
      <b/>
      <sz val="11"/>
      <color theme="1"/>
      <name val="ＭＳ Ｐゴシック"/>
      <family val="3"/>
      <charset val="128"/>
    </font>
    <font>
      <sz val="18"/>
      <color rgb="FFFF0000"/>
      <name val="ＭＳ Ｐゴシック"/>
      <family val="3"/>
      <charset val="128"/>
    </font>
    <font>
      <b/>
      <sz val="11"/>
      <name val="ＭＳ Ｐゴシック"/>
      <family val="3"/>
      <charset val="128"/>
    </font>
    <font>
      <b/>
      <sz val="18"/>
      <color rgb="FFFF0000"/>
      <name val="ＭＳ Ｐゴシック"/>
      <family val="3"/>
      <charset val="128"/>
    </font>
    <font>
      <sz val="24"/>
      <color theme="1"/>
      <name val="HG丸ｺﾞｼｯｸM-PRO"/>
      <family val="3"/>
      <charset val="128"/>
    </font>
    <font>
      <sz val="24"/>
      <color rgb="FFFF0000"/>
      <name val="HG丸ｺﾞｼｯｸM-PRO"/>
      <family val="3"/>
      <charset val="128"/>
    </font>
    <font>
      <sz val="6"/>
      <color theme="1"/>
      <name val="HG丸ｺﾞｼｯｸM-PRO"/>
      <family val="3"/>
      <charset val="128"/>
    </font>
    <font>
      <b/>
      <sz val="20"/>
      <color rgb="FFFF0000"/>
      <name val="ＭＳ Ｐゴシック"/>
      <family val="3"/>
      <charset val="128"/>
    </font>
    <font>
      <sz val="11"/>
      <color rgb="FFFF0000"/>
      <name val="ＭＳ Ｐゴシック"/>
      <family val="3"/>
      <charset val="128"/>
    </font>
    <font>
      <sz val="5"/>
      <name val="ＭＳ Ｐゴシック"/>
      <family val="3"/>
      <charset val="128"/>
    </font>
    <font>
      <sz val="11"/>
      <color indexed="8"/>
      <name val="ＭＳ Ｐゴシック"/>
      <family val="3"/>
      <charset val="128"/>
    </font>
    <font>
      <sz val="11"/>
      <name val="ＭＳ Ｐゴシック"/>
      <family val="3"/>
    </font>
    <font>
      <sz val="16"/>
      <name val="ＭＳ Ｐ明朝"/>
      <family val="1"/>
      <charset val="128"/>
    </font>
    <font>
      <sz val="22"/>
      <color rgb="FFFFFF00"/>
      <name val="ＭＳ Ｐゴシック"/>
      <family val="3"/>
      <charset val="128"/>
    </font>
    <font>
      <b/>
      <sz val="16"/>
      <color rgb="FFFF0000"/>
      <name val="ＭＳ Ｐゴシック"/>
      <family val="3"/>
      <charset val="128"/>
    </font>
    <font>
      <b/>
      <sz val="20"/>
      <color theme="1"/>
      <name val="ＭＳ Ｐ明朝"/>
      <family val="1"/>
      <charset val="128"/>
    </font>
    <font>
      <sz val="11"/>
      <color indexed="8"/>
      <name val="ＭＳ 明朝"/>
      <family val="1"/>
      <charset val="128"/>
    </font>
    <font>
      <sz val="20"/>
      <color rgb="FFFF0000"/>
      <name val="HG丸ｺﾞｼｯｸM-PRO"/>
      <family val="3"/>
      <charset val="128"/>
    </font>
    <font>
      <sz val="16"/>
      <color rgb="FF444444"/>
      <name val="HG丸ｺﾞｼｯｸM-PRO"/>
      <family val="3"/>
      <charset val="128"/>
    </font>
    <font>
      <sz val="11"/>
      <color theme="1"/>
      <name val="游ゴシック"/>
      <family val="2"/>
      <charset val="128"/>
      <scheme val="minor"/>
    </font>
    <font>
      <sz val="18"/>
      <color theme="1"/>
      <name val="HG丸ｺﾞｼｯｸM-PRO"/>
      <family val="3"/>
      <charset val="128"/>
    </font>
    <font>
      <sz val="20"/>
      <name val="ＭＳ Ｐゴシック"/>
      <family val="3"/>
      <charset val="128"/>
    </font>
    <font>
      <b/>
      <sz val="20"/>
      <name val="ＭＳ Ｐゴシック"/>
      <family val="3"/>
      <charset val="128"/>
    </font>
    <font>
      <sz val="9"/>
      <color theme="1"/>
      <name val="HG丸ｺﾞｼｯｸM-PRO"/>
      <family val="3"/>
      <charset val="128"/>
    </font>
    <font>
      <b/>
      <sz val="24"/>
      <color theme="1"/>
      <name val="HG丸ｺﾞｼｯｸM-PRO"/>
      <family val="3"/>
      <charset val="128"/>
    </font>
    <font>
      <sz val="26"/>
      <color theme="1"/>
      <name val="HG丸ｺﾞｼｯｸM-PRO"/>
      <family val="3"/>
      <charset val="128"/>
    </font>
    <font>
      <sz val="26"/>
      <name val="HG丸ｺﾞｼｯｸM-PRO"/>
      <family val="3"/>
      <charset val="128"/>
    </font>
    <font>
      <sz val="20"/>
      <name val="HG丸ｺﾞｼｯｸM-PRO"/>
      <family val="3"/>
      <charset val="128"/>
    </font>
    <font>
      <b/>
      <sz val="14"/>
      <color theme="1"/>
      <name val="ＭＳ Ｐゴシック"/>
      <family val="3"/>
      <charset val="128"/>
    </font>
    <font>
      <b/>
      <sz val="12"/>
      <color theme="1"/>
      <name val="ＭＳ Ｐゴシック"/>
      <family val="3"/>
      <charset val="128"/>
    </font>
    <font>
      <b/>
      <sz val="18"/>
      <color theme="1"/>
      <name val="ＭＳ Ｐゴシック"/>
      <family val="3"/>
      <charset val="128"/>
    </font>
    <font>
      <sz val="9"/>
      <color rgb="FFFF0000"/>
      <name val="ＭＳ Ｐゴシック"/>
      <family val="3"/>
      <charset val="128"/>
    </font>
    <font>
      <sz val="9"/>
      <color rgb="FFFF0000"/>
      <name val="Segoe UI Symbol"/>
      <family val="3"/>
    </font>
    <font>
      <sz val="12"/>
      <color rgb="FFFF0000"/>
      <name val="HG丸ｺﾞｼｯｸM-PRO"/>
      <family val="3"/>
      <charset val="128"/>
    </font>
    <font>
      <b/>
      <sz val="11"/>
      <color rgb="FFFF0000"/>
      <name val="ＭＳ Ｐゴシック"/>
      <family val="3"/>
      <charset val="128"/>
    </font>
    <font>
      <sz val="11"/>
      <color rgb="FFFFFF00"/>
      <name val="ＭＳ Ｐゴシック"/>
      <family val="3"/>
      <charset val="128"/>
    </font>
    <font>
      <b/>
      <sz val="20"/>
      <color rgb="FFFFFF00"/>
      <name val="ＭＳ Ｐゴシック"/>
      <family val="3"/>
      <charset val="128"/>
    </font>
    <font>
      <sz val="21"/>
      <name val="ＭＳ Ｐゴシック"/>
      <family val="3"/>
      <charset val="128"/>
    </font>
    <font>
      <b/>
      <sz val="14"/>
      <name val="ＭＳ Ｐゴシック"/>
      <family val="3"/>
      <charset val="128"/>
    </font>
    <font>
      <b/>
      <sz val="14"/>
      <color rgb="FFFFFF00"/>
      <name val="ＭＳ Ｐゴシック"/>
      <family val="3"/>
      <charset val="128"/>
    </font>
    <font>
      <sz val="10"/>
      <color indexed="8"/>
      <name val="ＭＳ 明朝"/>
      <family val="1"/>
      <charset val="128"/>
    </font>
    <font>
      <sz val="20"/>
      <color rgb="FFFFFF00"/>
      <name val="ＭＳ Ｐゴシック"/>
      <family val="3"/>
      <charset val="128"/>
    </font>
    <font>
      <b/>
      <sz val="20"/>
      <color rgb="FFFF0000"/>
      <name val="HG丸ｺﾞｼｯｸM-PRO"/>
      <family val="3"/>
      <charset val="128"/>
    </font>
    <font>
      <b/>
      <sz val="16"/>
      <color rgb="FFFF0000"/>
      <name val="HG丸ｺﾞｼｯｸM-PRO"/>
      <family val="3"/>
      <charset val="128"/>
    </font>
    <font>
      <b/>
      <sz val="10"/>
      <color rgb="FFFF0000"/>
      <name val="HG丸ｺﾞｼｯｸM-PRO"/>
      <family val="3"/>
      <charset val="128"/>
    </font>
    <font>
      <b/>
      <sz val="10"/>
      <name val="HG丸ｺﾞｼｯｸM-PRO"/>
      <family val="3"/>
      <charset val="128"/>
    </font>
    <font>
      <b/>
      <sz val="12"/>
      <name val="HG丸ｺﾞｼｯｸM-PRO"/>
      <family val="3"/>
      <charset val="128"/>
    </font>
    <font>
      <b/>
      <u/>
      <sz val="16"/>
      <color theme="10"/>
      <name val="游ゴシック"/>
      <family val="3"/>
      <charset val="128"/>
      <scheme val="minor"/>
    </font>
    <font>
      <sz val="12"/>
      <color rgb="FF000000"/>
      <name val="Hg丸ｺﾞｼｯｸm-pro"/>
      <family val="3"/>
      <charset val="128"/>
    </font>
    <font>
      <sz val="6"/>
      <name val="游ゴシック"/>
      <family val="3"/>
      <charset val="128"/>
      <scheme val="minor"/>
    </font>
    <font>
      <b/>
      <sz val="22"/>
      <color rgb="FFFF0000"/>
      <name val="HG丸ｺﾞｼｯｸM-PRO"/>
      <family val="3"/>
      <charset val="128"/>
    </font>
    <font>
      <b/>
      <sz val="18"/>
      <color rgb="FFFF0000"/>
      <name val="HG丸ｺﾞｼｯｸM-PRO"/>
      <family val="3"/>
      <charset val="128"/>
    </font>
    <font>
      <b/>
      <sz val="22"/>
      <name val="HG丸ｺﾞｼｯｸM-PRO"/>
      <family val="3"/>
      <charset val="128"/>
    </font>
    <font>
      <sz val="20"/>
      <name val="ＭＳ Ｐ明朝"/>
      <family val="1"/>
      <charset val="128"/>
    </font>
    <font>
      <b/>
      <sz val="11"/>
      <color rgb="FF0070C0"/>
      <name val="HG丸ｺﾞｼｯｸM-PRO"/>
      <family val="3"/>
      <charset val="128"/>
    </font>
    <font>
      <b/>
      <sz val="14"/>
      <color rgb="FF002060"/>
      <name val="HG丸ｺﾞｼｯｸM-PRO"/>
      <family val="3"/>
      <charset val="128"/>
    </font>
  </fonts>
  <fills count="9">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indexed="9"/>
        <bgColor indexed="64"/>
      </patternFill>
    </fill>
    <fill>
      <patternFill patternType="solid">
        <fgColor theme="0" tint="-0.34998626667073579"/>
        <bgColor indexed="64"/>
      </patternFill>
    </fill>
    <fill>
      <patternFill patternType="solid">
        <fgColor rgb="FFFF0000"/>
        <bgColor indexed="64"/>
      </patternFill>
    </fill>
  </fills>
  <borders count="16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double">
        <color indexed="64"/>
      </top>
      <bottom/>
      <diagonal/>
    </border>
    <border>
      <left style="thin">
        <color indexed="64"/>
      </left>
      <right/>
      <top style="double">
        <color indexed="64"/>
      </top>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medium">
        <color indexed="64"/>
      </right>
      <top style="double">
        <color indexed="64"/>
      </top>
      <bottom style="dotted">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top style="hair">
        <color indexed="64"/>
      </top>
      <bottom/>
      <diagonal/>
    </border>
    <border>
      <left/>
      <right style="medium">
        <color indexed="64"/>
      </right>
      <top style="hair">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style="medium">
        <color indexed="64"/>
      </right>
      <top style="dotted">
        <color indexed="64"/>
      </top>
      <bottom style="medium">
        <color indexed="64"/>
      </bottom>
      <diagonal/>
    </border>
    <border>
      <left/>
      <right style="thin">
        <color indexed="64"/>
      </right>
      <top style="medium">
        <color indexed="64"/>
      </top>
      <bottom style="dotted">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double">
        <color indexed="64"/>
      </top>
      <bottom style="dotted">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style="thick">
        <color rgb="FF00B050"/>
      </left>
      <right/>
      <top/>
      <bottom/>
      <diagonal/>
    </border>
    <border>
      <left style="thick">
        <color rgb="FF00B050"/>
      </left>
      <right/>
      <top/>
      <bottom style="thick">
        <color rgb="FF00B050"/>
      </bottom>
      <diagonal/>
    </border>
    <border>
      <left style="medium">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top/>
      <bottom style="dotted">
        <color indexed="64"/>
      </bottom>
      <diagonal/>
    </border>
    <border>
      <left/>
      <right style="thin">
        <color indexed="64"/>
      </right>
      <top/>
      <bottom style="dotted">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dotted">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auto="1"/>
      </left>
      <right style="medium">
        <color indexed="64"/>
      </right>
      <top/>
      <bottom/>
      <diagonal/>
    </border>
    <border>
      <left style="thin">
        <color auto="1"/>
      </left>
      <right style="thin">
        <color indexed="64"/>
      </right>
      <top/>
      <bottom/>
      <diagonal/>
    </border>
    <border>
      <left style="thin">
        <color auto="1"/>
      </left>
      <right style="thin">
        <color auto="1"/>
      </right>
      <top/>
      <bottom style="medium">
        <color auto="1"/>
      </bottom>
      <diagonal/>
    </border>
    <border>
      <left style="thin">
        <color auto="1"/>
      </left>
      <right style="medium">
        <color indexed="64"/>
      </right>
      <top/>
      <bottom style="medium">
        <color indexed="64"/>
      </bottom>
      <diagonal/>
    </border>
    <border>
      <left/>
      <right style="thin">
        <color auto="1"/>
      </right>
      <top style="medium">
        <color auto="1"/>
      </top>
      <bottom/>
      <diagonal/>
    </border>
    <border>
      <left/>
      <right style="thin">
        <color auto="1"/>
      </right>
      <top/>
      <bottom style="medium">
        <color auto="1"/>
      </bottom>
      <diagonal/>
    </border>
    <border>
      <left style="medium">
        <color indexed="64"/>
      </left>
      <right/>
      <top style="medium">
        <color indexed="64"/>
      </top>
      <bottom style="dotted">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dotted">
        <color indexed="64"/>
      </right>
      <top style="medium">
        <color auto="1"/>
      </top>
      <bottom/>
      <diagonal/>
    </border>
    <border>
      <left style="dotted">
        <color indexed="64"/>
      </left>
      <right style="dotted">
        <color indexed="64"/>
      </right>
      <top style="medium">
        <color auto="1"/>
      </top>
      <bottom/>
      <diagonal/>
    </border>
    <border>
      <left style="dotted">
        <color indexed="64"/>
      </left>
      <right/>
      <top style="medium">
        <color auto="1"/>
      </top>
      <bottom style="medium">
        <color indexed="64"/>
      </bottom>
      <diagonal/>
    </border>
    <border>
      <left style="medium">
        <color indexed="64"/>
      </left>
      <right/>
      <top style="double">
        <color indexed="64"/>
      </top>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auto="1"/>
      </right>
      <top style="dotted">
        <color indexed="64"/>
      </top>
      <bottom style="medium">
        <color indexed="64"/>
      </bottom>
      <diagonal/>
    </border>
    <border>
      <left style="thin">
        <color indexed="64"/>
      </left>
      <right/>
      <top style="dotted">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style="thick">
        <color rgb="FF00B050"/>
      </top>
      <bottom style="double">
        <color rgb="FF00B050"/>
      </bottom>
      <diagonal/>
    </border>
    <border>
      <left/>
      <right/>
      <top style="double">
        <color rgb="FF00B050"/>
      </top>
      <bottom/>
      <diagonal/>
    </border>
  </borders>
  <cellStyleXfs count="9">
    <xf numFmtId="0" fontId="0" fillId="0" borderId="0">
      <alignment vertical="center"/>
    </xf>
    <xf numFmtId="0" fontId="11" fillId="0" borderId="0" applyNumberFormat="0" applyFill="0" applyBorder="0" applyAlignment="0" applyProtection="0">
      <alignment vertical="center"/>
    </xf>
    <xf numFmtId="0" fontId="12" fillId="0" borderId="0"/>
    <xf numFmtId="0" fontId="25" fillId="0" borderId="0" applyNumberFormat="0" applyFill="0" applyBorder="0" applyAlignment="0" applyProtection="0"/>
    <xf numFmtId="0" fontId="12" fillId="0" borderId="0">
      <alignment vertical="center"/>
    </xf>
    <xf numFmtId="0" fontId="24" fillId="0" borderId="0">
      <alignment vertical="center"/>
    </xf>
    <xf numFmtId="0" fontId="67" fillId="0" borderId="0">
      <alignment vertical="center"/>
    </xf>
    <xf numFmtId="0" fontId="12" fillId="0" borderId="0"/>
    <xf numFmtId="0" fontId="89" fillId="0" borderId="0">
      <alignment vertical="center"/>
    </xf>
  </cellStyleXfs>
  <cellXfs count="755">
    <xf numFmtId="0" fontId="0" fillId="0" borderId="0" xfId="0">
      <alignment vertical="center"/>
    </xf>
    <xf numFmtId="0" fontId="4" fillId="0" borderId="0" xfId="0" applyFont="1">
      <alignment vertical="center"/>
    </xf>
    <xf numFmtId="0" fontId="3" fillId="0" borderId="0" xfId="0" applyFont="1" applyAlignment="1">
      <alignment horizontal="center" vertical="center"/>
    </xf>
    <xf numFmtId="0" fontId="5" fillId="0" borderId="0" xfId="0" applyFont="1" applyAlignment="1">
      <alignment horizontal="center" vertical="center"/>
    </xf>
    <xf numFmtId="0" fontId="6" fillId="0" borderId="0" xfId="0" applyFont="1">
      <alignment vertical="center"/>
    </xf>
    <xf numFmtId="0" fontId="7" fillId="0" borderId="10" xfId="0" applyFont="1" applyBorder="1">
      <alignment vertical="center"/>
    </xf>
    <xf numFmtId="0" fontId="8" fillId="0" borderId="0" xfId="0" applyFont="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2" fillId="0" borderId="0" xfId="0" applyFont="1" applyAlignment="1">
      <alignment vertical="center" wrapText="1"/>
    </xf>
    <xf numFmtId="0" fontId="4" fillId="0" borderId="0" xfId="0" applyFont="1" applyAlignment="1">
      <alignment vertical="center" wrapText="1"/>
    </xf>
    <xf numFmtId="0" fontId="4" fillId="0" borderId="12" xfId="0" applyFont="1" applyBorder="1">
      <alignment vertical="center"/>
    </xf>
    <xf numFmtId="0" fontId="2" fillId="0" borderId="0" xfId="0" applyFont="1" applyAlignment="1">
      <alignment horizontal="justify" vertical="center" wrapText="1"/>
    </xf>
    <xf numFmtId="0" fontId="4" fillId="0" borderId="5"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42" xfId="0" applyFont="1" applyBorder="1" applyAlignment="1">
      <alignment horizontal="center" vertical="center" wrapText="1"/>
    </xf>
    <xf numFmtId="0" fontId="8" fillId="0" borderId="12" xfId="0" applyFont="1" applyBorder="1">
      <alignment vertical="center"/>
    </xf>
    <xf numFmtId="0" fontId="8" fillId="0" borderId="7" xfId="0" applyFont="1" applyBorder="1" applyAlignment="1">
      <alignment vertical="center" wrapText="1"/>
    </xf>
    <xf numFmtId="0" fontId="2" fillId="0" borderId="7" xfId="0" applyFont="1" applyBorder="1" applyAlignment="1">
      <alignment vertical="center" wrapText="1"/>
    </xf>
    <xf numFmtId="0" fontId="7" fillId="0" borderId="6" xfId="0" applyFont="1" applyBorder="1" applyAlignment="1">
      <alignment vertical="center" wrapText="1"/>
    </xf>
    <xf numFmtId="0" fontId="4" fillId="0" borderId="0" xfId="0" applyFont="1" applyAlignment="1">
      <alignment horizontal="center" vertical="center"/>
    </xf>
    <xf numFmtId="0" fontId="6" fillId="0" borderId="0" xfId="0" applyFont="1" applyAlignment="1">
      <alignment horizontal="center" vertical="center"/>
    </xf>
    <xf numFmtId="0" fontId="15" fillId="0" borderId="0" xfId="2" applyFont="1"/>
    <xf numFmtId="0" fontId="12" fillId="0" borderId="0" xfId="2" applyAlignment="1">
      <alignment vertical="center"/>
    </xf>
    <xf numFmtId="0" fontId="16" fillId="0" borderId="0" xfId="2" applyFont="1"/>
    <xf numFmtId="0" fontId="16" fillId="0" borderId="0" xfId="2" applyFont="1" applyAlignment="1">
      <alignment horizontal="center" vertical="center"/>
    </xf>
    <xf numFmtId="0" fontId="16" fillId="0" borderId="0" xfId="2" applyFont="1" applyAlignment="1">
      <alignment vertical="center"/>
    </xf>
    <xf numFmtId="0" fontId="23" fillId="0" borderId="0" xfId="2" applyFont="1"/>
    <xf numFmtId="0" fontId="16" fillId="0" borderId="0" xfId="2" applyFont="1" applyAlignment="1">
      <alignment vertical="center" textRotation="255"/>
    </xf>
    <xf numFmtId="0" fontId="20" fillId="0" borderId="0" xfId="2" applyFont="1"/>
    <xf numFmtId="0" fontId="18" fillId="0" borderId="0" xfId="2" applyFont="1"/>
    <xf numFmtId="0" fontId="18" fillId="0" borderId="12" xfId="2" applyFont="1" applyBorder="1"/>
    <xf numFmtId="0" fontId="18" fillId="0" borderId="0" xfId="2" applyFont="1" applyAlignment="1">
      <alignment vertical="center"/>
    </xf>
    <xf numFmtId="0" fontId="18" fillId="0" borderId="7" xfId="2" applyFont="1" applyBorder="1"/>
    <xf numFmtId="0" fontId="16" fillId="0" borderId="12" xfId="2" applyFont="1" applyBorder="1"/>
    <xf numFmtId="0" fontId="16" fillId="0" borderId="10" xfId="2" applyFont="1" applyBorder="1"/>
    <xf numFmtId="0" fontId="16" fillId="0" borderId="6" xfId="2" applyFont="1" applyBorder="1"/>
    <xf numFmtId="0" fontId="16" fillId="0" borderId="6" xfId="2" applyFont="1" applyBorder="1" applyAlignment="1">
      <alignment vertical="center"/>
    </xf>
    <xf numFmtId="0" fontId="16" fillId="0" borderId="3" xfId="2" applyFont="1" applyBorder="1"/>
    <xf numFmtId="0" fontId="26" fillId="0" borderId="0" xfId="2" applyFont="1"/>
    <xf numFmtId="0" fontId="12" fillId="0" borderId="0" xfId="2"/>
    <xf numFmtId="0" fontId="4" fillId="0" borderId="88" xfId="0" applyFont="1" applyBorder="1" applyAlignment="1">
      <alignment horizontal="center" vertical="center" wrapText="1"/>
    </xf>
    <xf numFmtId="0" fontId="4" fillId="0" borderId="90" xfId="0" applyFont="1" applyBorder="1" applyAlignment="1">
      <alignment horizontal="center" vertical="center"/>
    </xf>
    <xf numFmtId="0" fontId="4" fillId="3" borderId="79" xfId="0" applyFont="1" applyFill="1" applyBorder="1" applyAlignment="1">
      <alignment horizontal="center" vertical="center"/>
    </xf>
    <xf numFmtId="0" fontId="4" fillId="3" borderId="108" xfId="0" applyFont="1" applyFill="1" applyBorder="1" applyAlignment="1">
      <alignment horizontal="center" vertical="center"/>
    </xf>
    <xf numFmtId="0" fontId="4" fillId="0" borderId="112" xfId="0" applyFont="1" applyBorder="1" applyAlignment="1">
      <alignment horizontal="center" vertical="center"/>
    </xf>
    <xf numFmtId="0" fontId="12" fillId="0" borderId="0" xfId="4">
      <alignment vertical="center"/>
    </xf>
    <xf numFmtId="0" fontId="31" fillId="0" borderId="0" xfId="4" applyFont="1">
      <alignment vertical="center"/>
    </xf>
    <xf numFmtId="0" fontId="12" fillId="0" borderId="0" xfId="4" applyAlignment="1">
      <alignment horizontal="center" vertical="center"/>
    </xf>
    <xf numFmtId="0" fontId="32" fillId="0" borderId="0" xfId="4" applyFont="1">
      <alignment vertical="center"/>
    </xf>
    <xf numFmtId="0" fontId="0" fillId="0" borderId="43" xfId="0" applyBorder="1">
      <alignment vertical="center"/>
    </xf>
    <xf numFmtId="49" fontId="0" fillId="0" borderId="43" xfId="0" applyNumberFormat="1" applyBorder="1">
      <alignment vertical="center"/>
    </xf>
    <xf numFmtId="176" fontId="0" fillId="0" borderId="43" xfId="0" applyNumberFormat="1" applyBorder="1">
      <alignment vertical="center"/>
    </xf>
    <xf numFmtId="0" fontId="12" fillId="0" borderId="43" xfId="2" applyBorder="1" applyAlignment="1">
      <alignment vertical="center"/>
    </xf>
    <xf numFmtId="0" fontId="12" fillId="0" borderId="43" xfId="2" applyBorder="1"/>
    <xf numFmtId="49" fontId="12" fillId="0" borderId="43" xfId="2" applyNumberFormat="1" applyBorder="1"/>
    <xf numFmtId="0" fontId="35" fillId="0" borderId="0" xfId="0" applyFont="1">
      <alignment vertical="center"/>
    </xf>
    <xf numFmtId="0" fontId="36" fillId="0" borderId="0" xfId="0" applyFont="1">
      <alignment vertical="center"/>
    </xf>
    <xf numFmtId="0" fontId="37" fillId="0" borderId="0" xfId="2" applyFont="1"/>
    <xf numFmtId="0" fontId="35" fillId="0" borderId="0" xfId="2" applyFont="1" applyAlignment="1">
      <alignment vertical="center"/>
    </xf>
    <xf numFmtId="0" fontId="38" fillId="0" borderId="0" xfId="2" applyFont="1"/>
    <xf numFmtId="0" fontId="36" fillId="0" borderId="0" xfId="2" applyFont="1" applyAlignment="1">
      <alignment vertical="center"/>
    </xf>
    <xf numFmtId="0" fontId="38" fillId="0" borderId="0" xfId="2" applyFont="1" applyAlignment="1">
      <alignment vertical="center"/>
    </xf>
    <xf numFmtId="0" fontId="38" fillId="0" borderId="0" xfId="2" applyFont="1" applyAlignment="1">
      <alignment vertical="center" textRotation="255"/>
    </xf>
    <xf numFmtId="0" fontId="39" fillId="0" borderId="0" xfId="2" applyFont="1" applyAlignment="1">
      <alignment horizontal="center" vertical="top" wrapText="1"/>
    </xf>
    <xf numFmtId="0" fontId="40" fillId="0" borderId="0" xfId="2" applyFont="1" applyAlignment="1">
      <alignment horizontal="justify" vertical="top" wrapText="1"/>
    </xf>
    <xf numFmtId="0" fontId="41" fillId="0" borderId="0" xfId="2" applyFont="1" applyAlignment="1">
      <alignment horizontal="justify" vertical="top" wrapText="1"/>
    </xf>
    <xf numFmtId="0" fontId="38" fillId="0" borderId="0" xfId="2" applyFont="1" applyAlignment="1">
      <alignment vertical="top" wrapText="1"/>
    </xf>
    <xf numFmtId="0" fontId="41" fillId="0" borderId="0" xfId="2" applyFont="1"/>
    <xf numFmtId="0" fontId="36" fillId="0" borderId="0" xfId="0" applyFont="1" applyAlignment="1">
      <alignment vertical="center" wrapText="1"/>
    </xf>
    <xf numFmtId="49" fontId="4" fillId="0" borderId="0" xfId="0" applyNumberFormat="1" applyFont="1" applyAlignment="1">
      <alignment horizontal="center" vertical="center"/>
    </xf>
    <xf numFmtId="49" fontId="4" fillId="0" borderId="0" xfId="0" applyNumberFormat="1" applyFont="1" applyAlignment="1">
      <alignment horizontal="center" vertical="center" wrapText="1"/>
    </xf>
    <xf numFmtId="0" fontId="4" fillId="0" borderId="0" xfId="0" applyFont="1" applyAlignment="1">
      <alignment horizontal="center" vertical="center" wrapText="1"/>
    </xf>
    <xf numFmtId="0" fontId="7" fillId="0" borderId="0" xfId="0" applyFont="1" applyAlignment="1">
      <alignment vertical="center" wrapText="1"/>
    </xf>
    <xf numFmtId="0" fontId="44" fillId="0" borderId="0" xfId="0" applyFont="1">
      <alignment vertical="center"/>
    </xf>
    <xf numFmtId="0" fontId="44" fillId="0" borderId="117" xfId="0" applyFont="1" applyBorder="1">
      <alignment vertical="center"/>
    </xf>
    <xf numFmtId="0" fontId="44" fillId="0" borderId="118" xfId="0" applyFont="1" applyBorder="1">
      <alignment vertical="center"/>
    </xf>
    <xf numFmtId="0" fontId="4" fillId="0" borderId="0" xfId="0" applyFont="1" applyAlignment="1">
      <alignment vertical="center" shrinkToFit="1"/>
    </xf>
    <xf numFmtId="0" fontId="4" fillId="3" borderId="44" xfId="0" applyFont="1" applyFill="1" applyBorder="1" applyAlignment="1">
      <alignment horizontal="center" vertical="center"/>
    </xf>
    <xf numFmtId="0" fontId="4" fillId="3" borderId="43" xfId="0" applyFont="1" applyFill="1" applyBorder="1" applyAlignment="1">
      <alignment horizontal="center" vertical="center"/>
    </xf>
    <xf numFmtId="0" fontId="2" fillId="0" borderId="0" xfId="0" applyFont="1" applyAlignment="1">
      <alignment horizontal="center" vertical="center"/>
    </xf>
    <xf numFmtId="0" fontId="4" fillId="0" borderId="6" xfId="0" applyFont="1" applyBorder="1" applyAlignment="1">
      <alignment vertical="center" wrapText="1"/>
    </xf>
    <xf numFmtId="0" fontId="4" fillId="0" borderId="3" xfId="0" applyFont="1" applyBorder="1" applyAlignment="1">
      <alignment vertical="center" wrapText="1"/>
    </xf>
    <xf numFmtId="0" fontId="53" fillId="0" borderId="43" xfId="5" applyFont="1" applyBorder="1" applyAlignment="1">
      <alignment horizontal="center" vertical="center" wrapText="1" shrinkToFit="1"/>
    </xf>
    <xf numFmtId="177" fontId="53" fillId="0" borderId="43" xfId="5" applyNumberFormat="1" applyFont="1" applyBorder="1" applyAlignment="1">
      <alignment horizontal="center" vertical="center" wrapText="1" shrinkToFit="1"/>
    </xf>
    <xf numFmtId="0" fontId="45" fillId="4" borderId="43" xfId="0" applyFont="1" applyFill="1" applyBorder="1" applyAlignment="1">
      <alignment horizontal="center" vertical="center"/>
    </xf>
    <xf numFmtId="0" fontId="45" fillId="0" borderId="111" xfId="0" applyFont="1" applyBorder="1" applyAlignment="1">
      <alignment horizontal="center" vertical="center"/>
    </xf>
    <xf numFmtId="0" fontId="62" fillId="0" borderId="0" xfId="4" applyFont="1">
      <alignment vertical="center"/>
    </xf>
    <xf numFmtId="0" fontId="67" fillId="0" borderId="0" xfId="6">
      <alignment vertical="center"/>
    </xf>
    <xf numFmtId="0" fontId="58" fillId="5" borderId="0" xfId="6" applyFont="1" applyFill="1">
      <alignment vertical="center"/>
    </xf>
    <xf numFmtId="0" fontId="67" fillId="5" borderId="0" xfId="6" applyFill="1">
      <alignment vertical="center"/>
    </xf>
    <xf numFmtId="0" fontId="59" fillId="5" borderId="0" xfId="6" applyFont="1" applyFill="1">
      <alignment vertical="center"/>
    </xf>
    <xf numFmtId="0" fontId="68" fillId="5" borderId="0" xfId="6" applyFont="1" applyFill="1" applyAlignment="1">
      <alignment horizontal="center" vertical="center"/>
    </xf>
    <xf numFmtId="0" fontId="69" fillId="0" borderId="0" xfId="4" applyFont="1">
      <alignment vertical="center"/>
    </xf>
    <xf numFmtId="0" fontId="65" fillId="5" borderId="0" xfId="6" applyFont="1" applyFill="1">
      <alignment vertical="center"/>
    </xf>
    <xf numFmtId="0" fontId="65" fillId="0" borderId="0" xfId="6" applyFont="1">
      <alignment vertical="center"/>
    </xf>
    <xf numFmtId="0" fontId="61" fillId="5" borderId="0" xfId="6" applyFont="1" applyFill="1" applyAlignment="1">
      <alignment horizontal="center" vertical="center"/>
    </xf>
    <xf numFmtId="0" fontId="69" fillId="5" borderId="0" xfId="4" applyFont="1" applyFill="1">
      <alignment vertical="center"/>
    </xf>
    <xf numFmtId="0" fontId="62" fillId="5" borderId="0" xfId="4" applyFont="1" applyFill="1">
      <alignment vertical="center"/>
    </xf>
    <xf numFmtId="0" fontId="55" fillId="0" borderId="0" xfId="6" applyFont="1" applyAlignment="1">
      <alignment vertical="center" wrapText="1"/>
    </xf>
    <xf numFmtId="0" fontId="67" fillId="5" borderId="8" xfId="6" applyFill="1" applyBorder="1">
      <alignment vertical="center"/>
    </xf>
    <xf numFmtId="0" fontId="63" fillId="5" borderId="0" xfId="6" applyFont="1" applyFill="1" applyAlignment="1">
      <alignment vertical="center" wrapText="1"/>
    </xf>
    <xf numFmtId="0" fontId="58" fillId="5" borderId="0" xfId="6" applyFont="1" applyFill="1" applyAlignment="1">
      <alignment horizontal="center" vertical="center"/>
    </xf>
    <xf numFmtId="0" fontId="63" fillId="5" borderId="0" xfId="6" applyFont="1" applyFill="1">
      <alignment vertical="center"/>
    </xf>
    <xf numFmtId="0" fontId="65" fillId="5" borderId="0" xfId="6" applyFont="1" applyFill="1" applyAlignment="1">
      <alignment vertical="center" wrapText="1"/>
    </xf>
    <xf numFmtId="0" fontId="64" fillId="5" borderId="0" xfId="6" applyFont="1" applyFill="1">
      <alignment vertical="center"/>
    </xf>
    <xf numFmtId="0" fontId="68" fillId="5" borderId="0" xfId="6" applyFont="1" applyFill="1">
      <alignment vertical="center"/>
    </xf>
    <xf numFmtId="0" fontId="70" fillId="5" borderId="133" xfId="6" applyFont="1" applyFill="1" applyBorder="1">
      <alignment vertical="center"/>
    </xf>
    <xf numFmtId="0" fontId="67" fillId="5" borderId="89" xfId="6" applyFill="1" applyBorder="1" applyAlignment="1">
      <alignment vertical="center" wrapText="1"/>
    </xf>
    <xf numFmtId="0" fontId="67" fillId="5" borderId="91" xfId="6" applyFill="1" applyBorder="1" applyAlignment="1">
      <alignment vertical="center" wrapText="1"/>
    </xf>
    <xf numFmtId="0" fontId="70" fillId="5" borderId="124" xfId="6" applyFont="1" applyFill="1" applyBorder="1" applyAlignment="1">
      <alignment horizontal="center" vertical="center"/>
    </xf>
    <xf numFmtId="0" fontId="70" fillId="3" borderId="13" xfId="6" applyFont="1" applyFill="1" applyBorder="1">
      <alignment vertical="center"/>
    </xf>
    <xf numFmtId="0" fontId="67" fillId="3" borderId="14" xfId="6" applyFill="1" applyBorder="1">
      <alignment vertical="center"/>
    </xf>
    <xf numFmtId="0" fontId="55" fillId="0" borderId="0" xfId="4" applyFont="1">
      <alignment vertical="center"/>
    </xf>
    <xf numFmtId="0" fontId="74" fillId="5" borderId="0" xfId="6" applyFont="1" applyFill="1">
      <alignment vertical="center"/>
    </xf>
    <xf numFmtId="0" fontId="74" fillId="5" borderId="0" xfId="6" applyFont="1" applyFill="1" applyAlignment="1">
      <alignment horizontal="center" vertical="center"/>
    </xf>
    <xf numFmtId="0" fontId="75" fillId="5" borderId="0" xfId="6" applyFont="1" applyFill="1">
      <alignment vertical="center"/>
    </xf>
    <xf numFmtId="0" fontId="4" fillId="0" borderId="0" xfId="6" applyFont="1">
      <alignment vertical="center"/>
    </xf>
    <xf numFmtId="0" fontId="59" fillId="5" borderId="0" xfId="6" applyFont="1" applyFill="1" applyAlignment="1">
      <alignment horizontal="center" vertical="center"/>
    </xf>
    <xf numFmtId="0" fontId="4" fillId="0" borderId="5" xfId="0" applyFont="1" applyBorder="1" applyAlignment="1">
      <alignment wrapText="1"/>
    </xf>
    <xf numFmtId="0" fontId="7" fillId="0" borderId="0" xfId="0" applyFont="1">
      <alignment vertical="center"/>
    </xf>
    <xf numFmtId="0" fontId="45" fillId="5" borderId="0" xfId="6" applyFont="1" applyFill="1" applyAlignment="1">
      <alignment horizontal="center" vertical="center"/>
    </xf>
    <xf numFmtId="0" fontId="46" fillId="0" borderId="11" xfId="0" applyFont="1" applyBorder="1">
      <alignment vertical="center"/>
    </xf>
    <xf numFmtId="0" fontId="46" fillId="0" borderId="12" xfId="0" applyFont="1" applyBorder="1">
      <alignment vertical="center"/>
    </xf>
    <xf numFmtId="0" fontId="46" fillId="0" borderId="0" xfId="0" applyFont="1">
      <alignment vertical="center"/>
    </xf>
    <xf numFmtId="0" fontId="29" fillId="0" borderId="0" xfId="4" applyFont="1" applyAlignment="1">
      <alignment vertical="center" wrapText="1"/>
    </xf>
    <xf numFmtId="0" fontId="29" fillId="0" borderId="0" xfId="4" applyFont="1">
      <alignment vertical="center"/>
    </xf>
    <xf numFmtId="0" fontId="77" fillId="0" borderId="0" xfId="4" applyFont="1">
      <alignment vertical="center"/>
    </xf>
    <xf numFmtId="0" fontId="41" fillId="0" borderId="0" xfId="4" applyFont="1" applyAlignment="1">
      <alignment horizontal="center" vertical="center"/>
    </xf>
    <xf numFmtId="0" fontId="41" fillId="0" borderId="0" xfId="4" applyFont="1">
      <alignment vertical="center"/>
    </xf>
    <xf numFmtId="0" fontId="32" fillId="0" borderId="0" xfId="4" applyFont="1" applyAlignment="1">
      <alignment horizontal="center" vertical="center"/>
    </xf>
    <xf numFmtId="0" fontId="23" fillId="0" borderId="0" xfId="4" applyFont="1">
      <alignment vertical="center"/>
    </xf>
    <xf numFmtId="0" fontId="12" fillId="0" borderId="0" xfId="7"/>
    <xf numFmtId="0" fontId="79" fillId="0" borderId="0" xfId="7" applyFont="1" applyAlignment="1">
      <alignment wrapText="1" shrinkToFit="1"/>
    </xf>
    <xf numFmtId="0" fontId="79" fillId="0" borderId="0" xfId="7" applyFont="1" applyAlignment="1">
      <alignment wrapText="1"/>
    </xf>
    <xf numFmtId="0" fontId="80" fillId="0" borderId="43" xfId="7" applyFont="1" applyBorder="1" applyAlignment="1">
      <alignment horizontal="center" vertical="center"/>
    </xf>
    <xf numFmtId="0" fontId="80" fillId="0" borderId="43" xfId="7" applyFont="1" applyBorder="1" applyAlignment="1">
      <alignment horizontal="center" vertical="center" shrinkToFit="1"/>
    </xf>
    <xf numFmtId="0" fontId="12" fillId="0" borderId="43" xfId="7" applyBorder="1"/>
    <xf numFmtId="0" fontId="80" fillId="0" borderId="43" xfId="7" applyFont="1" applyBorder="1" applyAlignment="1">
      <alignment vertical="center" shrinkToFit="1"/>
    </xf>
    <xf numFmtId="0" fontId="81" fillId="0" borderId="43" xfId="7" applyFont="1" applyBorder="1"/>
    <xf numFmtId="0" fontId="82" fillId="0" borderId="0" xfId="7" applyFont="1"/>
    <xf numFmtId="0" fontId="81" fillId="0" borderId="0" xfId="7" applyFont="1"/>
    <xf numFmtId="0" fontId="32" fillId="0" borderId="0" xfId="4" applyFont="1" applyAlignment="1"/>
    <xf numFmtId="0" fontId="86" fillId="0" borderId="0" xfId="4" applyFont="1">
      <alignment vertical="center"/>
    </xf>
    <xf numFmtId="0" fontId="80" fillId="0" borderId="43" xfId="7" applyFont="1" applyBorder="1" applyAlignment="1">
      <alignment horizontal="left" vertical="center" shrinkToFit="1"/>
    </xf>
    <xf numFmtId="0" fontId="12" fillId="0" borderId="43" xfId="7" applyBorder="1" applyAlignment="1">
      <alignment vertical="center" shrinkToFit="1"/>
    </xf>
    <xf numFmtId="0" fontId="80" fillId="0" borderId="43" xfId="4" applyFont="1" applyBorder="1">
      <alignment vertical="center"/>
    </xf>
    <xf numFmtId="0" fontId="12" fillId="0" borderId="43" xfId="7" applyBorder="1" applyAlignment="1">
      <alignment horizontal="center" vertical="center"/>
    </xf>
    <xf numFmtId="0" fontId="80" fillId="0" borderId="0" xfId="4" applyFont="1">
      <alignment vertical="center"/>
    </xf>
    <xf numFmtId="0" fontId="12" fillId="0" borderId="43" xfId="4" applyBorder="1" applyAlignment="1">
      <alignment horizontal="center" vertical="center"/>
    </xf>
    <xf numFmtId="0" fontId="12" fillId="0" borderId="43" xfId="4" applyBorder="1" applyAlignment="1">
      <alignment horizontal="left" vertical="center" shrinkToFit="1"/>
    </xf>
    <xf numFmtId="0" fontId="12" fillId="0" borderId="43" xfId="4" applyBorder="1" applyAlignment="1"/>
    <xf numFmtId="0" fontId="12" fillId="0" borderId="0" xfId="4" applyAlignment="1"/>
    <xf numFmtId="0" fontId="12" fillId="6" borderId="43" xfId="4" applyFill="1" applyBorder="1" applyAlignment="1"/>
    <xf numFmtId="0" fontId="23" fillId="0" borderId="0" xfId="7" applyFont="1"/>
    <xf numFmtId="0" fontId="12" fillId="6" borderId="43" xfId="4" applyFill="1" applyBorder="1">
      <alignment vertical="center"/>
    </xf>
    <xf numFmtId="0" fontId="23" fillId="0" borderId="0" xfId="4" applyFont="1" applyAlignment="1"/>
    <xf numFmtId="0" fontId="12" fillId="6" borderId="0" xfId="4" applyFill="1" applyAlignment="1"/>
    <xf numFmtId="0" fontId="80" fillId="0" borderId="43" xfId="7" applyFont="1" applyBorder="1"/>
    <xf numFmtId="0" fontId="80" fillId="0" borderId="0" xfId="7" applyFont="1"/>
    <xf numFmtId="0" fontId="12" fillId="6" borderId="0" xfId="4" applyFill="1">
      <alignment vertical="center"/>
    </xf>
    <xf numFmtId="0" fontId="12" fillId="0" borderId="43" xfId="7" applyBorder="1" applyAlignment="1">
      <alignment vertical="center"/>
    </xf>
    <xf numFmtId="0" fontId="23" fillId="0" borderId="0" xfId="7" applyFont="1" applyAlignment="1">
      <alignment vertical="center"/>
    </xf>
    <xf numFmtId="0" fontId="12" fillId="0" borderId="43" xfId="4" applyBorder="1">
      <alignment vertical="center"/>
    </xf>
    <xf numFmtId="0" fontId="12" fillId="0" borderId="43" xfId="4" applyBorder="1" applyAlignment="1">
      <alignment vertical="center" shrinkToFit="1"/>
    </xf>
    <xf numFmtId="0" fontId="12" fillId="0" borderId="0" xfId="7" applyAlignment="1">
      <alignment vertical="center"/>
    </xf>
    <xf numFmtId="0" fontId="4" fillId="3" borderId="130" xfId="0" applyFont="1" applyFill="1" applyBorder="1" applyAlignment="1">
      <alignment horizontal="center" vertical="center"/>
    </xf>
    <xf numFmtId="0" fontId="4" fillId="3" borderId="138" xfId="0" applyFont="1" applyFill="1" applyBorder="1" applyAlignment="1">
      <alignment horizontal="center" vertical="center"/>
    </xf>
    <xf numFmtId="0" fontId="4" fillId="0" borderId="42" xfId="0" applyFont="1" applyBorder="1" applyAlignment="1">
      <alignment horizontal="center" vertical="center" shrinkToFit="1"/>
    </xf>
    <xf numFmtId="0" fontId="76" fillId="0" borderId="33" xfId="0" applyFont="1" applyBorder="1" applyAlignment="1">
      <alignment horizontal="center" vertical="center" wrapText="1" shrinkToFit="1"/>
    </xf>
    <xf numFmtId="0" fontId="16" fillId="0" borderId="16" xfId="2" applyFont="1" applyBorder="1" applyAlignment="1">
      <alignment horizontal="center" vertical="center"/>
    </xf>
    <xf numFmtId="0" fontId="4" fillId="0" borderId="33" xfId="0" applyFont="1" applyBorder="1" applyAlignment="1">
      <alignment vertical="center" shrinkToFit="1"/>
    </xf>
    <xf numFmtId="0" fontId="90" fillId="0" borderId="141" xfId="0" applyFont="1" applyBorder="1">
      <alignment vertical="center"/>
    </xf>
    <xf numFmtId="176" fontId="4" fillId="0" borderId="137" xfId="0" applyNumberFormat="1" applyFont="1" applyBorder="1" applyAlignment="1">
      <alignment vertical="center" shrinkToFit="1"/>
    </xf>
    <xf numFmtId="176" fontId="45" fillId="0" borderId="43" xfId="0" applyNumberFormat="1" applyFont="1" applyBorder="1" applyAlignment="1">
      <alignment horizontal="center" vertical="center" shrinkToFit="1"/>
    </xf>
    <xf numFmtId="0" fontId="48" fillId="0" borderId="141" xfId="0" applyFont="1" applyBorder="1" applyAlignment="1">
      <alignment horizontal="center" vertical="center" shrinkToFit="1"/>
    </xf>
    <xf numFmtId="0" fontId="48" fillId="0" borderId="140" xfId="0" applyFont="1" applyBorder="1" applyAlignment="1">
      <alignment horizontal="center" vertical="center" shrinkToFit="1"/>
    </xf>
    <xf numFmtId="0" fontId="36" fillId="0" borderId="0" xfId="2" applyFont="1" applyAlignment="1">
      <alignment vertical="center" wrapText="1"/>
    </xf>
    <xf numFmtId="0" fontId="91" fillId="0" borderId="0" xfId="2" applyFont="1"/>
    <xf numFmtId="0" fontId="92" fillId="0" borderId="0" xfId="2" applyFont="1"/>
    <xf numFmtId="0" fontId="92" fillId="0" borderId="0" xfId="2" quotePrefix="1" applyFont="1"/>
    <xf numFmtId="0" fontId="51" fillId="0" borderId="0" xfId="2" applyFont="1"/>
    <xf numFmtId="0" fontId="70" fillId="5" borderId="89" xfId="6" applyFont="1" applyFill="1" applyBorder="1" applyAlignment="1">
      <alignment horizontal="center" vertical="center"/>
    </xf>
    <xf numFmtId="0" fontId="46" fillId="5" borderId="0" xfId="6" applyFont="1" applyFill="1">
      <alignment vertical="center"/>
    </xf>
    <xf numFmtId="0" fontId="70" fillId="3" borderId="86" xfId="6" applyFont="1" applyFill="1" applyBorder="1" applyAlignment="1">
      <alignment vertical="center" shrinkToFit="1"/>
    </xf>
    <xf numFmtId="0" fontId="70" fillId="0" borderId="133" xfId="6" applyFont="1" applyBorder="1">
      <alignment vertical="center"/>
    </xf>
    <xf numFmtId="0" fontId="67" fillId="0" borderId="89" xfId="6" applyBorder="1">
      <alignment vertical="center"/>
    </xf>
    <xf numFmtId="0" fontId="67" fillId="0" borderId="91" xfId="6" applyBorder="1">
      <alignment vertical="center"/>
    </xf>
    <xf numFmtId="0" fontId="70" fillId="0" borderId="146" xfId="6" applyFont="1" applyBorder="1">
      <alignment vertical="center"/>
    </xf>
    <xf numFmtId="0" fontId="67" fillId="0" borderId="147" xfId="6" applyBorder="1">
      <alignment vertical="center"/>
    </xf>
    <xf numFmtId="0" fontId="67" fillId="0" borderId="148" xfId="6" applyBorder="1">
      <alignment vertical="center"/>
    </xf>
    <xf numFmtId="0" fontId="70" fillId="0" borderId="150" xfId="6" applyFont="1" applyBorder="1">
      <alignment vertical="center"/>
    </xf>
    <xf numFmtId="0" fontId="67" fillId="0" borderId="151" xfId="6" applyBorder="1">
      <alignment vertical="center"/>
    </xf>
    <xf numFmtId="0" fontId="67" fillId="0" borderId="152" xfId="6" applyBorder="1">
      <alignment vertical="center"/>
    </xf>
    <xf numFmtId="0" fontId="94" fillId="0" borderId="0" xfId="0" applyFont="1" applyAlignment="1">
      <alignment horizontal="center" vertical="center"/>
    </xf>
    <xf numFmtId="0" fontId="0" fillId="0" borderId="43" xfId="8" applyFont="1" applyBorder="1">
      <alignment vertical="center"/>
    </xf>
    <xf numFmtId="0" fontId="89" fillId="0" borderId="43" xfId="8" applyBorder="1">
      <alignment vertical="center"/>
    </xf>
    <xf numFmtId="0" fontId="4" fillId="0" borderId="2" xfId="0" applyFont="1" applyBorder="1" applyAlignment="1">
      <alignment vertical="center" wrapText="1"/>
    </xf>
    <xf numFmtId="0" fontId="12" fillId="0" borderId="151" xfId="6" applyFont="1" applyBorder="1">
      <alignment vertical="center"/>
    </xf>
    <xf numFmtId="0" fontId="12" fillId="0" borderId="152" xfId="6" applyFont="1" applyBorder="1">
      <alignment vertical="center"/>
    </xf>
    <xf numFmtId="0" fontId="72" fillId="0" borderId="151" xfId="6" applyFont="1" applyBorder="1" applyAlignment="1">
      <alignment horizontal="center" vertical="center"/>
    </xf>
    <xf numFmtId="0" fontId="78" fillId="0" borderId="0" xfId="4" applyFont="1">
      <alignment vertical="center"/>
    </xf>
    <xf numFmtId="0" fontId="66" fillId="5" borderId="0" xfId="6" applyFont="1" applyFill="1">
      <alignment vertical="center"/>
    </xf>
    <xf numFmtId="0" fontId="98" fillId="5" borderId="0" xfId="6" applyFont="1" applyFill="1">
      <alignment vertical="center"/>
    </xf>
    <xf numFmtId="0" fontId="99" fillId="5" borderId="0" xfId="6" applyFont="1" applyFill="1">
      <alignment vertical="center"/>
    </xf>
    <xf numFmtId="0" fontId="95" fillId="0" borderId="0" xfId="0" applyFont="1" applyAlignment="1">
      <alignment vertical="center" shrinkToFit="1"/>
    </xf>
    <xf numFmtId="0" fontId="103" fillId="5" borderId="0" xfId="6" applyFont="1" applyFill="1">
      <alignment vertical="center"/>
    </xf>
    <xf numFmtId="0" fontId="74" fillId="5" borderId="158" xfId="6" applyFont="1" applyFill="1" applyBorder="1" applyAlignment="1">
      <alignment horizontal="center" vertical="center"/>
    </xf>
    <xf numFmtId="0" fontId="74" fillId="5" borderId="161" xfId="6" applyFont="1" applyFill="1" applyBorder="1" applyAlignment="1">
      <alignment horizontal="center" vertical="center"/>
    </xf>
    <xf numFmtId="0" fontId="87" fillId="0" borderId="0" xfId="0" applyFont="1" applyAlignment="1">
      <alignment horizontal="center" vertical="center" wrapText="1"/>
    </xf>
    <xf numFmtId="0" fontId="50" fillId="0" borderId="35" xfId="2" applyFont="1" applyBorder="1" applyAlignment="1">
      <alignment horizontal="center" vertical="center" shrinkToFit="1"/>
    </xf>
    <xf numFmtId="0" fontId="16" fillId="0" borderId="18" xfId="2" applyFont="1" applyBorder="1"/>
    <xf numFmtId="0" fontId="20" fillId="0" borderId="82" xfId="2" applyFont="1" applyBorder="1"/>
    <xf numFmtId="0" fontId="20" fillId="0" borderId="82" xfId="2" applyFont="1" applyBorder="1" applyAlignment="1">
      <alignment vertical="center"/>
    </xf>
    <xf numFmtId="0" fontId="20" fillId="0" borderId="83" xfId="2" applyFont="1" applyBorder="1"/>
    <xf numFmtId="0" fontId="20" fillId="0" borderId="84" xfId="2" applyFont="1" applyBorder="1"/>
    <xf numFmtId="0" fontId="56" fillId="0" borderId="0" xfId="2" applyFont="1" applyAlignment="1">
      <alignment horizontal="center"/>
    </xf>
    <xf numFmtId="0" fontId="18" fillId="0" borderId="0" xfId="2" applyFont="1" applyAlignment="1">
      <alignment horizontal="center" vertical="center"/>
    </xf>
    <xf numFmtId="0" fontId="16" fillId="0" borderId="7" xfId="2" applyFont="1" applyBorder="1"/>
    <xf numFmtId="0" fontId="28" fillId="0" borderId="0" xfId="4" applyFont="1" applyAlignment="1">
      <alignment vertical="center" justifyLastLine="1"/>
    </xf>
    <xf numFmtId="0" fontId="28" fillId="0" borderId="67" xfId="4" applyFont="1" applyBorder="1" applyAlignment="1">
      <alignment vertical="center" justifyLastLine="1"/>
    </xf>
    <xf numFmtId="0" fontId="33" fillId="0" borderId="0" xfId="4" applyFont="1">
      <alignment vertical="center"/>
    </xf>
    <xf numFmtId="0" fontId="12" fillId="0" borderId="33" xfId="4" applyBorder="1">
      <alignment vertical="center"/>
    </xf>
    <xf numFmtId="0" fontId="105" fillId="0" borderId="0" xfId="4" applyFont="1">
      <alignment vertical="center"/>
    </xf>
    <xf numFmtId="0" fontId="12" fillId="0" borderId="0" xfId="4" quotePrefix="1">
      <alignment vertical="center"/>
    </xf>
    <xf numFmtId="0" fontId="83" fillId="0" borderId="0" xfId="4" applyFont="1">
      <alignment vertical="center"/>
    </xf>
    <xf numFmtId="0" fontId="106" fillId="0" borderId="0" xfId="4" applyFont="1" applyAlignment="1">
      <alignment horizontal="center" vertical="center"/>
    </xf>
    <xf numFmtId="0" fontId="107" fillId="0" borderId="0" xfId="4" applyFont="1">
      <alignment vertical="center"/>
    </xf>
    <xf numFmtId="0" fontId="12" fillId="0" borderId="67" xfId="4" applyBorder="1">
      <alignment vertical="center"/>
    </xf>
    <xf numFmtId="0" fontId="29" fillId="0" borderId="0" xfId="4" quotePrefix="1" applyFont="1">
      <alignment vertical="center"/>
    </xf>
    <xf numFmtId="0" fontId="108" fillId="0" borderId="0" xfId="4" applyFont="1">
      <alignment vertical="center"/>
    </xf>
    <xf numFmtId="0" fontId="109" fillId="0" borderId="0" xfId="4" applyFont="1">
      <alignment vertical="center"/>
    </xf>
    <xf numFmtId="0" fontId="108" fillId="0" borderId="0" xfId="4" applyFont="1" applyAlignment="1">
      <alignment horizontal="right" vertical="center"/>
    </xf>
    <xf numFmtId="177" fontId="108" fillId="0" borderId="0" xfId="4" applyNumberFormat="1" applyFont="1">
      <alignment vertical="center"/>
    </xf>
    <xf numFmtId="177" fontId="12" fillId="0" borderId="0" xfId="4" applyNumberFormat="1">
      <alignment vertical="center"/>
    </xf>
    <xf numFmtId="177" fontId="12" fillId="0" borderId="0" xfId="4" applyNumberFormat="1" applyAlignment="1">
      <alignment horizontal="left" vertical="center"/>
    </xf>
    <xf numFmtId="177" fontId="108" fillId="0" borderId="0" xfId="4" applyNumberFormat="1" applyFont="1" applyAlignment="1">
      <alignment horizontal="left" vertical="center"/>
    </xf>
    <xf numFmtId="0" fontId="33" fillId="0" borderId="0" xfId="4" applyFont="1" applyAlignment="1">
      <alignment vertical="center" wrapText="1"/>
    </xf>
    <xf numFmtId="0" fontId="110" fillId="0" borderId="0" xfId="5" applyFont="1" applyAlignment="1">
      <alignment horizontal="center" vertical="center" wrapText="1" shrinkToFit="1"/>
    </xf>
    <xf numFmtId="177" fontId="110" fillId="0" borderId="0" xfId="5" applyNumberFormat="1" applyFont="1" applyAlignment="1">
      <alignment horizontal="distributed" vertical="center" justifyLastLine="1" shrinkToFit="1"/>
    </xf>
    <xf numFmtId="177" fontId="110" fillId="0" borderId="0" xfId="5" applyNumberFormat="1" applyFont="1" applyAlignment="1">
      <alignment horizontal="center" vertical="center" wrapText="1" shrinkToFit="1"/>
    </xf>
    <xf numFmtId="0" fontId="32" fillId="0" borderId="67" xfId="4" applyFont="1" applyBorder="1">
      <alignment vertical="center"/>
    </xf>
    <xf numFmtId="0" fontId="12" fillId="0" borderId="21" xfId="4" applyBorder="1">
      <alignment vertical="center"/>
    </xf>
    <xf numFmtId="0" fontId="32" fillId="0" borderId="21" xfId="4" applyFont="1" applyBorder="1">
      <alignment vertical="center"/>
    </xf>
    <xf numFmtId="0" fontId="12" fillId="0" borderId="25" xfId="4" applyBorder="1">
      <alignment vertical="center"/>
    </xf>
    <xf numFmtId="0" fontId="4" fillId="0" borderId="5" xfId="0" applyFont="1" applyBorder="1" applyAlignment="1">
      <alignment horizontal="center" vertical="top" shrinkToFit="1"/>
    </xf>
    <xf numFmtId="0" fontId="111" fillId="0" borderId="0" xfId="4" applyFont="1">
      <alignment vertical="center"/>
    </xf>
    <xf numFmtId="0" fontId="72" fillId="0" borderId="153" xfId="6" applyFont="1" applyBorder="1" applyAlignment="1">
      <alignment horizontal="center" vertical="center" shrinkToFit="1"/>
    </xf>
    <xf numFmtId="0" fontId="113" fillId="0" borderId="0" xfId="6" applyFont="1">
      <alignment vertical="center"/>
    </xf>
    <xf numFmtId="0" fontId="4" fillId="0" borderId="154" xfId="0" applyFont="1" applyBorder="1">
      <alignment vertical="center"/>
    </xf>
    <xf numFmtId="0" fontId="4" fillId="0" borderId="155" xfId="0" applyFont="1" applyBorder="1">
      <alignment vertical="center"/>
    </xf>
    <xf numFmtId="0" fontId="4" fillId="0" borderId="156" xfId="6" applyFont="1" applyBorder="1">
      <alignment vertical="center"/>
    </xf>
    <xf numFmtId="0" fontId="4" fillId="0" borderId="157" xfId="0" applyFont="1" applyBorder="1">
      <alignment vertical="center"/>
    </xf>
    <xf numFmtId="0" fontId="4" fillId="0" borderId="158" xfId="6" applyFont="1" applyBorder="1">
      <alignment vertical="center"/>
    </xf>
    <xf numFmtId="0" fontId="38" fillId="0" borderId="157" xfId="4" applyFont="1" applyBorder="1">
      <alignment vertical="center"/>
    </xf>
    <xf numFmtId="0" fontId="38" fillId="0" borderId="0" xfId="4" applyFont="1" applyAlignment="1">
      <alignment horizontal="center" vertical="center"/>
    </xf>
    <xf numFmtId="0" fontId="114" fillId="0" borderId="159" xfId="0" applyFont="1" applyBorder="1" applyAlignment="1">
      <alignment vertical="center" wrapText="1"/>
    </xf>
    <xf numFmtId="0" fontId="115" fillId="0" borderId="160" xfId="0" applyFont="1" applyBorder="1" applyAlignment="1">
      <alignment vertical="center" shrinkToFit="1"/>
    </xf>
    <xf numFmtId="0" fontId="4" fillId="0" borderId="158" xfId="6" applyFont="1" applyBorder="1" applyAlignment="1">
      <alignment vertical="center" shrinkToFit="1"/>
    </xf>
    <xf numFmtId="0" fontId="4" fillId="0" borderId="154" xfId="0" applyFont="1" applyBorder="1" applyAlignment="1">
      <alignment horizontal="center" vertical="center"/>
    </xf>
    <xf numFmtId="0" fontId="116" fillId="0" borderId="155" xfId="0" applyFont="1" applyBorder="1" applyAlignment="1">
      <alignment horizontal="center" vertical="center" wrapText="1"/>
    </xf>
    <xf numFmtId="0" fontId="4" fillId="0" borderId="155" xfId="6" applyFont="1" applyBorder="1">
      <alignment vertical="center"/>
    </xf>
    <xf numFmtId="0" fontId="4" fillId="0" borderId="156" xfId="0" applyFont="1" applyBorder="1">
      <alignment vertical="center"/>
    </xf>
    <xf numFmtId="0" fontId="4" fillId="0" borderId="157" xfId="0" applyFont="1" applyBorder="1" applyAlignment="1">
      <alignment horizontal="center" vertical="center"/>
    </xf>
    <xf numFmtId="0" fontId="116" fillId="0" borderId="0" xfId="0" applyFont="1" applyAlignment="1">
      <alignment horizontal="center" vertical="center" wrapText="1"/>
    </xf>
    <xf numFmtId="0" fontId="4" fillId="0" borderId="158" xfId="0" applyFont="1" applyBorder="1">
      <alignment vertical="center"/>
    </xf>
    <xf numFmtId="0" fontId="38" fillId="0" borderId="0" xfId="4" applyFont="1">
      <alignment vertical="center"/>
    </xf>
    <xf numFmtId="0" fontId="114" fillId="0" borderId="0" xfId="0" applyFont="1" applyAlignment="1">
      <alignment vertical="center" wrapText="1"/>
    </xf>
    <xf numFmtId="0" fontId="115" fillId="0" borderId="0" xfId="0" applyFont="1" applyAlignment="1">
      <alignment vertical="center" wrapText="1"/>
    </xf>
    <xf numFmtId="0" fontId="37" fillId="0" borderId="0" xfId="0" applyFont="1" applyAlignment="1">
      <alignment horizontal="center" vertical="center" wrapText="1"/>
    </xf>
    <xf numFmtId="0" fontId="4" fillId="0" borderId="159" xfId="6" applyFont="1" applyBorder="1">
      <alignment vertical="center"/>
    </xf>
    <xf numFmtId="0" fontId="4" fillId="0" borderId="160" xfId="0" applyFont="1" applyBorder="1">
      <alignment vertical="center"/>
    </xf>
    <xf numFmtId="0" fontId="4" fillId="0" borderId="161" xfId="0" applyFont="1" applyBorder="1">
      <alignment vertical="center"/>
    </xf>
    <xf numFmtId="0" fontId="4" fillId="0" borderId="5" xfId="0" quotePrefix="1" applyFont="1" applyBorder="1" applyAlignment="1">
      <alignment horizontal="center" vertical="center" wrapText="1"/>
    </xf>
    <xf numFmtId="0" fontId="2" fillId="0" borderId="0" xfId="0" applyFont="1">
      <alignment vertical="center"/>
    </xf>
    <xf numFmtId="0" fontId="45" fillId="0" borderId="0" xfId="0" applyFont="1" applyAlignment="1">
      <alignment horizontal="center" vertical="center"/>
    </xf>
    <xf numFmtId="0" fontId="45" fillId="0" borderId="0" xfId="0" applyFont="1" applyAlignment="1">
      <alignment horizontal="center" vertical="center" wrapText="1"/>
    </xf>
    <xf numFmtId="0" fontId="13" fillId="0" borderId="0" xfId="2" applyFont="1" applyAlignment="1">
      <alignment horizontal="center" vertical="center"/>
    </xf>
    <xf numFmtId="0" fontId="17" fillId="0" borderId="0" xfId="2" applyFont="1" applyAlignment="1">
      <alignment horizontal="center"/>
    </xf>
    <xf numFmtId="0" fontId="84" fillId="0" borderId="0" xfId="4" applyFont="1">
      <alignment vertical="center"/>
    </xf>
    <xf numFmtId="0" fontId="36" fillId="0" borderId="0" xfId="8" applyFont="1">
      <alignment vertical="center"/>
    </xf>
    <xf numFmtId="0" fontId="47" fillId="0" borderId="0" xfId="0" applyFont="1" applyAlignment="1">
      <alignment vertical="center" wrapText="1"/>
    </xf>
    <xf numFmtId="0" fontId="118" fillId="0" borderId="0" xfId="0" applyFont="1" applyAlignment="1">
      <alignment vertical="center" wrapText="1"/>
    </xf>
    <xf numFmtId="0" fontId="118" fillId="0" borderId="20" xfId="0" applyFont="1" applyBorder="1" applyAlignment="1">
      <alignment horizontal="center" vertical="center" wrapText="1"/>
    </xf>
    <xf numFmtId="0" fontId="118" fillId="0" borderId="123" xfId="0" applyFont="1" applyBorder="1" applyAlignment="1">
      <alignment horizontal="center" vertical="center" wrapText="1"/>
    </xf>
    <xf numFmtId="0" fontId="13" fillId="0" borderId="0" xfId="2" applyFont="1" applyAlignment="1">
      <alignment vertical="center"/>
    </xf>
    <xf numFmtId="0" fontId="17" fillId="0" borderId="0" xfId="2" applyFont="1"/>
    <xf numFmtId="0" fontId="120" fillId="0" borderId="0" xfId="6" applyFont="1">
      <alignment vertical="center"/>
    </xf>
    <xf numFmtId="0" fontId="121" fillId="0" borderId="0" xfId="0" applyFont="1" applyAlignment="1">
      <alignment vertical="center" wrapText="1"/>
    </xf>
    <xf numFmtId="0" fontId="44" fillId="0" borderId="162" xfId="0" applyFont="1" applyBorder="1" applyAlignment="1">
      <alignment horizontal="center" vertical="center"/>
    </xf>
    <xf numFmtId="0" fontId="44" fillId="0" borderId="163" xfId="0" applyFont="1" applyBorder="1">
      <alignment vertical="center"/>
    </xf>
    <xf numFmtId="0" fontId="45" fillId="8" borderId="125" xfId="0" applyFont="1" applyFill="1" applyBorder="1" applyAlignment="1">
      <alignment horizontal="center" vertical="center" wrapText="1"/>
    </xf>
    <xf numFmtId="0" fontId="88" fillId="8" borderId="28" xfId="0" applyFont="1" applyFill="1" applyBorder="1" applyAlignment="1">
      <alignment horizontal="center" vertical="center"/>
    </xf>
    <xf numFmtId="0" fontId="45" fillId="8" borderId="43" xfId="0" applyFont="1" applyFill="1" applyBorder="1" applyAlignment="1">
      <alignment horizontal="center" vertical="center"/>
    </xf>
    <xf numFmtId="0" fontId="45" fillId="4" borderId="125" xfId="0" applyFont="1" applyFill="1" applyBorder="1" applyAlignment="1">
      <alignment horizontal="center" vertical="center" wrapText="1"/>
    </xf>
    <xf numFmtId="0" fontId="46" fillId="4" borderId="43" xfId="0" applyFont="1" applyFill="1" applyBorder="1" applyAlignment="1">
      <alignment horizontal="center" vertical="center" shrinkToFit="1"/>
    </xf>
    <xf numFmtId="0" fontId="45" fillId="4" borderId="43" xfId="0" applyFont="1" applyFill="1" applyBorder="1" applyAlignment="1">
      <alignment horizontal="center" vertical="center" shrinkToFit="1"/>
    </xf>
    <xf numFmtId="0" fontId="45" fillId="4" borderId="45" xfId="0" applyFont="1" applyFill="1" applyBorder="1" applyAlignment="1">
      <alignment horizontal="center" vertical="center" shrinkToFit="1"/>
    </xf>
    <xf numFmtId="0" fontId="45" fillId="8" borderId="0" xfId="0" applyFont="1" applyFill="1" applyAlignment="1">
      <alignment horizontal="center" vertical="center"/>
    </xf>
    <xf numFmtId="0" fontId="46" fillId="8" borderId="0" xfId="0" applyFont="1" applyFill="1" applyAlignment="1">
      <alignment horizontal="center" vertical="center"/>
    </xf>
    <xf numFmtId="0" fontId="118" fillId="8" borderId="120" xfId="0" applyFont="1" applyFill="1" applyBorder="1" applyAlignment="1">
      <alignment horizontal="center" vertical="center" wrapText="1"/>
    </xf>
    <xf numFmtId="0" fontId="118" fillId="8" borderId="20" xfId="0" applyFont="1" applyFill="1" applyBorder="1" applyAlignment="1">
      <alignment horizontal="center" vertical="center" wrapText="1"/>
    </xf>
    <xf numFmtId="0" fontId="55" fillId="0" borderId="0" xfId="0" applyFont="1">
      <alignment vertical="center"/>
    </xf>
    <xf numFmtId="0" fontId="19" fillId="0" borderId="28" xfId="2" applyFont="1" applyBorder="1" applyAlignment="1">
      <alignment horizontal="center" vertical="center" shrinkToFit="1"/>
    </xf>
    <xf numFmtId="0" fontId="19" fillId="3" borderId="28" xfId="2" applyFont="1" applyFill="1" applyBorder="1" applyAlignment="1">
      <alignment horizontal="center" vertical="center" shrinkToFit="1"/>
    </xf>
    <xf numFmtId="0" fontId="19" fillId="0" borderId="96" xfId="2" applyFont="1" applyBorder="1" applyAlignment="1">
      <alignment vertical="center" shrinkToFit="1"/>
    </xf>
    <xf numFmtId="0" fontId="19" fillId="0" borderId="26" xfId="2" applyFont="1" applyBorder="1" applyAlignment="1">
      <alignment vertical="center" shrinkToFit="1"/>
    </xf>
    <xf numFmtId="0" fontId="18" fillId="3" borderId="44" xfId="2" applyFont="1" applyFill="1" applyBorder="1" applyAlignment="1">
      <alignment vertical="center" shrinkToFit="1"/>
    </xf>
    <xf numFmtId="0" fontId="54" fillId="0" borderId="43" xfId="2" applyFont="1" applyBorder="1" applyAlignment="1">
      <alignment horizontal="center" vertical="center" shrinkToFit="1"/>
    </xf>
    <xf numFmtId="0" fontId="18" fillId="3" borderId="43" xfId="2" applyFont="1" applyFill="1" applyBorder="1" applyAlignment="1">
      <alignment vertical="center" shrinkToFit="1"/>
    </xf>
    <xf numFmtId="0" fontId="55" fillId="0" borderId="159" xfId="6" applyFont="1" applyBorder="1">
      <alignment vertical="center"/>
    </xf>
    <xf numFmtId="0" fontId="67" fillId="0" borderId="160" xfId="6" applyBorder="1">
      <alignment vertical="center"/>
    </xf>
    <xf numFmtId="0" fontId="67" fillId="0" borderId="161" xfId="6" applyBorder="1">
      <alignment vertical="center"/>
    </xf>
    <xf numFmtId="0" fontId="55" fillId="0" borderId="0" xfId="6" applyFont="1">
      <alignment vertical="center"/>
    </xf>
    <xf numFmtId="0" fontId="18" fillId="0" borderId="12" xfId="2" applyFont="1" applyBorder="1" applyAlignment="1">
      <alignment vertical="center"/>
    </xf>
    <xf numFmtId="0" fontId="45" fillId="0" borderId="31" xfId="0" applyFont="1" applyBorder="1" applyAlignment="1">
      <alignment horizontal="center" vertical="center"/>
    </xf>
    <xf numFmtId="0" fontId="46" fillId="0" borderId="45" xfId="0" applyFont="1" applyBorder="1" applyAlignment="1">
      <alignment horizontal="center" vertical="center" shrinkToFit="1"/>
    </xf>
    <xf numFmtId="0" fontId="46" fillId="8" borderId="43" xfId="0" applyFont="1" applyFill="1" applyBorder="1" applyAlignment="1">
      <alignment horizontal="center" vertical="center" shrinkToFit="1"/>
    </xf>
    <xf numFmtId="0" fontId="45" fillId="8" borderId="43" xfId="0" applyFont="1" applyFill="1" applyBorder="1" applyAlignment="1">
      <alignment horizontal="center" vertical="center" shrinkToFit="1"/>
    </xf>
    <xf numFmtId="0" fontId="7" fillId="0" borderId="137" xfId="0" applyFont="1" applyBorder="1">
      <alignment vertical="center"/>
    </xf>
    <xf numFmtId="0" fontId="7" fillId="0" borderId="43" xfId="0" applyFont="1" applyBorder="1" applyAlignment="1">
      <alignment horizontal="center" vertical="center"/>
    </xf>
    <xf numFmtId="0" fontId="57" fillId="4" borderId="71" xfId="0" applyFont="1" applyFill="1" applyBorder="1" applyAlignment="1">
      <alignment horizontal="center" vertical="center" wrapText="1"/>
    </xf>
    <xf numFmtId="0" fontId="41" fillId="4" borderId="71" xfId="0" applyFont="1" applyFill="1" applyBorder="1" applyAlignment="1">
      <alignment horizontal="center" vertical="center" wrapText="1"/>
    </xf>
    <xf numFmtId="0" fontId="57" fillId="4" borderId="45" xfId="0" applyFont="1" applyFill="1" applyBorder="1" applyAlignment="1">
      <alignment vertical="center" wrapText="1"/>
    </xf>
    <xf numFmtId="0" fontId="41" fillId="4" borderId="45" xfId="0" applyFont="1" applyFill="1" applyBorder="1" applyAlignment="1">
      <alignment horizontal="center" vertical="center" wrapText="1"/>
    </xf>
    <xf numFmtId="0" fontId="112" fillId="0" borderId="0" xfId="0" applyFont="1" applyAlignment="1">
      <alignment vertical="center" wrapText="1"/>
    </xf>
    <xf numFmtId="0" fontId="46" fillId="5" borderId="13" xfId="6" applyFont="1" applyFill="1" applyBorder="1" applyAlignment="1">
      <alignment horizontal="center" vertical="center"/>
    </xf>
    <xf numFmtId="0" fontId="46" fillId="5" borderId="4" xfId="6" applyFont="1" applyFill="1" applyBorder="1" applyAlignment="1">
      <alignment horizontal="center" vertical="center"/>
    </xf>
    <xf numFmtId="0" fontId="70" fillId="2" borderId="134" xfId="6" applyFont="1" applyFill="1" applyBorder="1" applyAlignment="1">
      <alignment horizontal="center" vertical="center"/>
    </xf>
    <xf numFmtId="0" fontId="70" fillId="2" borderId="130" xfId="6" applyFont="1" applyFill="1" applyBorder="1" applyAlignment="1">
      <alignment horizontal="center" vertical="center"/>
    </xf>
    <xf numFmtId="0" fontId="70" fillId="2" borderId="24" xfId="6" applyFont="1" applyFill="1" applyBorder="1" applyAlignment="1">
      <alignment horizontal="center" vertical="center"/>
    </xf>
    <xf numFmtId="0" fontId="70" fillId="2" borderId="8" xfId="6" applyFont="1" applyFill="1" applyBorder="1" applyAlignment="1">
      <alignment horizontal="center" vertical="center"/>
    </xf>
    <xf numFmtId="0" fontId="70" fillId="2" borderId="131" xfId="6" applyFont="1" applyFill="1" applyBorder="1" applyAlignment="1">
      <alignment horizontal="center" vertical="center"/>
    </xf>
    <xf numFmtId="0" fontId="70" fillId="2" borderId="38" xfId="6" applyFont="1" applyFill="1" applyBorder="1" applyAlignment="1">
      <alignment horizontal="center" vertical="center"/>
    </xf>
    <xf numFmtId="0" fontId="70" fillId="2" borderId="6" xfId="6" applyFont="1" applyFill="1" applyBorder="1" applyAlignment="1">
      <alignment horizontal="center" vertical="center"/>
    </xf>
    <xf numFmtId="0" fontId="70" fillId="2" borderId="132" xfId="6" applyFont="1" applyFill="1" applyBorder="1" applyAlignment="1">
      <alignment horizontal="center" vertical="center"/>
    </xf>
    <xf numFmtId="0" fontId="73" fillId="0" borderId="134" xfId="6" applyFont="1" applyBorder="1" applyAlignment="1">
      <alignment horizontal="center" vertical="center" wrapText="1"/>
    </xf>
    <xf numFmtId="0" fontId="73" fillId="0" borderId="127" xfId="6" applyFont="1" applyBorder="1" applyAlignment="1">
      <alignment horizontal="center" vertical="center"/>
    </xf>
    <xf numFmtId="0" fontId="73" fillId="0" borderId="130" xfId="6" applyFont="1" applyBorder="1" applyAlignment="1">
      <alignment horizontal="center" vertical="center"/>
    </xf>
    <xf numFmtId="0" fontId="100" fillId="5" borderId="24" xfId="6" applyFont="1" applyFill="1" applyBorder="1" applyAlignment="1">
      <alignment horizontal="center" vertical="center" wrapText="1"/>
    </xf>
    <xf numFmtId="0" fontId="100" fillId="5" borderId="8" xfId="6" applyFont="1" applyFill="1" applyBorder="1" applyAlignment="1">
      <alignment horizontal="center" vertical="center" wrapText="1"/>
    </xf>
    <xf numFmtId="0" fontId="100" fillId="5" borderId="131" xfId="6" applyFont="1" applyFill="1" applyBorder="1" applyAlignment="1">
      <alignment horizontal="center" vertical="center" wrapText="1"/>
    </xf>
    <xf numFmtId="0" fontId="100" fillId="5" borderId="68" xfId="6" applyFont="1" applyFill="1" applyBorder="1" applyAlignment="1">
      <alignment horizontal="center" vertical="center" wrapText="1"/>
    </xf>
    <xf numFmtId="0" fontId="100" fillId="5" borderId="0" xfId="6" applyFont="1" applyFill="1" applyAlignment="1">
      <alignment horizontal="center" vertical="center" wrapText="1"/>
    </xf>
    <xf numFmtId="0" fontId="100" fillId="5" borderId="67" xfId="6" applyFont="1" applyFill="1" applyBorder="1" applyAlignment="1">
      <alignment horizontal="center" vertical="center" wrapText="1"/>
    </xf>
    <xf numFmtId="0" fontId="100" fillId="5" borderId="38" xfId="6" applyFont="1" applyFill="1" applyBorder="1" applyAlignment="1">
      <alignment horizontal="center" vertical="center" wrapText="1"/>
    </xf>
    <xf numFmtId="0" fontId="100" fillId="5" borderId="6" xfId="6" applyFont="1" applyFill="1" applyBorder="1" applyAlignment="1">
      <alignment horizontal="center" vertical="center" wrapText="1"/>
    </xf>
    <xf numFmtId="0" fontId="100" fillId="5" borderId="132" xfId="6" applyFont="1" applyFill="1" applyBorder="1" applyAlignment="1">
      <alignment horizontal="center" vertical="center" wrapText="1"/>
    </xf>
    <xf numFmtId="0" fontId="95" fillId="0" borderId="13" xfId="0" applyFont="1" applyBorder="1" applyAlignment="1">
      <alignment horizontal="center" vertical="center" shrinkToFit="1"/>
    </xf>
    <xf numFmtId="0" fontId="95" fillId="0" borderId="14" xfId="0" applyFont="1" applyBorder="1" applyAlignment="1">
      <alignment horizontal="center" vertical="center" shrinkToFit="1"/>
    </xf>
    <xf numFmtId="0" fontId="95" fillId="0" borderId="4" xfId="0" applyFont="1" applyBorder="1" applyAlignment="1">
      <alignment horizontal="center" vertical="center" shrinkToFit="1"/>
    </xf>
    <xf numFmtId="0" fontId="71" fillId="5" borderId="126" xfId="6" applyFont="1" applyFill="1" applyBorder="1" applyAlignment="1">
      <alignment horizontal="center" vertical="center" wrapText="1"/>
    </xf>
    <xf numFmtId="0" fontId="71" fillId="5" borderId="128" xfId="6" applyFont="1" applyFill="1" applyBorder="1" applyAlignment="1">
      <alignment horizontal="center" vertical="center"/>
    </xf>
    <xf numFmtId="0" fontId="71" fillId="5" borderId="129" xfId="6" applyFont="1" applyFill="1" applyBorder="1" applyAlignment="1">
      <alignment horizontal="center" vertical="center"/>
    </xf>
    <xf numFmtId="0" fontId="55" fillId="0" borderId="154" xfId="6" applyFont="1" applyBorder="1" applyAlignment="1">
      <alignment vertical="center" wrapText="1"/>
    </xf>
    <xf numFmtId="0" fontId="55" fillId="0" borderId="155" xfId="6" applyFont="1" applyBorder="1" applyAlignment="1">
      <alignment vertical="center" wrapText="1"/>
    </xf>
    <xf numFmtId="0" fontId="55" fillId="0" borderId="156" xfId="6" applyFont="1" applyBorder="1" applyAlignment="1">
      <alignment vertical="center" wrapText="1"/>
    </xf>
    <xf numFmtId="0" fontId="55" fillId="0" borderId="157" xfId="6" applyFont="1" applyBorder="1" applyAlignment="1">
      <alignment vertical="center" wrapText="1"/>
    </xf>
    <xf numFmtId="0" fontId="55" fillId="0" borderId="0" xfId="6" applyFont="1" applyAlignment="1">
      <alignment vertical="center" wrapText="1"/>
    </xf>
    <xf numFmtId="0" fontId="55" fillId="0" borderId="158" xfId="6" applyFont="1" applyBorder="1" applyAlignment="1">
      <alignment vertical="center" wrapText="1"/>
    </xf>
    <xf numFmtId="0" fontId="55" fillId="0" borderId="159" xfId="6" applyFont="1" applyBorder="1" applyAlignment="1">
      <alignment vertical="center" wrapText="1"/>
    </xf>
    <xf numFmtId="0" fontId="55" fillId="0" borderId="160" xfId="6" applyFont="1" applyBorder="1" applyAlignment="1">
      <alignment vertical="center" wrapText="1"/>
    </xf>
    <xf numFmtId="0" fontId="55" fillId="0" borderId="161" xfId="6" applyFont="1" applyBorder="1" applyAlignment="1">
      <alignment vertical="center" wrapText="1"/>
    </xf>
    <xf numFmtId="0" fontId="70" fillId="2" borderId="11" xfId="6" applyFont="1" applyFill="1" applyBorder="1" applyAlignment="1">
      <alignment horizontal="center" vertical="center"/>
    </xf>
    <xf numFmtId="0" fontId="70" fillId="2" borderId="10" xfId="6" applyFont="1" applyFill="1" applyBorder="1" applyAlignment="1">
      <alignment horizontal="center" vertical="center"/>
    </xf>
    <xf numFmtId="0" fontId="104" fillId="3" borderId="87" xfId="6" applyFont="1" applyFill="1" applyBorder="1" applyAlignment="1">
      <alignment vertical="center" shrinkToFit="1"/>
    </xf>
    <xf numFmtId="0" fontId="104" fillId="3" borderId="14" xfId="6" applyFont="1" applyFill="1" applyBorder="1" applyAlignment="1">
      <alignment vertical="center" shrinkToFit="1"/>
    </xf>
    <xf numFmtId="0" fontId="104" fillId="3" borderId="86" xfId="6" applyFont="1" applyFill="1" applyBorder="1" applyAlignment="1">
      <alignment vertical="center" shrinkToFit="1"/>
    </xf>
    <xf numFmtId="0" fontId="70" fillId="0" borderId="149" xfId="6" applyFont="1" applyBorder="1" applyAlignment="1">
      <alignment horizontal="center" vertical="center" shrinkToFit="1"/>
    </xf>
    <xf numFmtId="0" fontId="70" fillId="0" borderId="147" xfId="6" applyFont="1" applyBorder="1" applyAlignment="1">
      <alignment horizontal="center" vertical="center" shrinkToFit="1"/>
    </xf>
    <xf numFmtId="0" fontId="70" fillId="0" borderId="149" xfId="6" applyFont="1" applyBorder="1">
      <alignment vertical="center"/>
    </xf>
    <xf numFmtId="0" fontId="70" fillId="0" borderId="147" xfId="6" applyFont="1" applyBorder="1">
      <alignment vertical="center"/>
    </xf>
    <xf numFmtId="0" fontId="70" fillId="0" borderId="148" xfId="6" applyFont="1" applyBorder="1">
      <alignment vertical="center"/>
    </xf>
    <xf numFmtId="0" fontId="70" fillId="0" borderId="153" xfId="6" applyFont="1" applyBorder="1" applyAlignment="1">
      <alignment vertical="center" shrinkToFit="1"/>
    </xf>
    <xf numFmtId="0" fontId="70" fillId="0" borderId="151" xfId="6" applyFont="1" applyBorder="1" applyAlignment="1">
      <alignment vertical="center" shrinkToFit="1"/>
    </xf>
    <xf numFmtId="0" fontId="70" fillId="0" borderId="152" xfId="6" applyFont="1" applyBorder="1" applyAlignment="1">
      <alignment vertical="center" shrinkToFit="1"/>
    </xf>
    <xf numFmtId="0" fontId="77" fillId="0" borderId="0" xfId="6" applyFont="1" applyAlignment="1">
      <alignment horizontal="center" vertical="center" wrapText="1"/>
    </xf>
    <xf numFmtId="0" fontId="77" fillId="0" borderId="6" xfId="6" applyFont="1" applyBorder="1" applyAlignment="1">
      <alignment horizontal="center" vertical="center" wrapText="1"/>
    </xf>
    <xf numFmtId="0" fontId="48" fillId="0" borderId="13" xfId="0" applyFont="1" applyBorder="1" applyAlignment="1">
      <alignment horizontal="center" vertical="center" shrinkToFit="1"/>
    </xf>
    <xf numFmtId="0" fontId="48" fillId="0" borderId="14" xfId="0" applyFont="1" applyBorder="1" applyAlignment="1">
      <alignment horizontal="center" vertical="center" shrinkToFit="1"/>
    </xf>
    <xf numFmtId="0" fontId="48" fillId="0" borderId="4" xfId="0" applyFont="1" applyBorder="1" applyAlignment="1">
      <alignment horizontal="center" vertical="center" shrinkToFit="1"/>
    </xf>
    <xf numFmtId="0" fontId="48" fillId="0" borderId="87" xfId="0" applyFont="1" applyBorder="1" applyAlignment="1">
      <alignment horizontal="center" vertical="center" shrinkToFit="1"/>
    </xf>
    <xf numFmtId="0" fontId="4" fillId="0" borderId="142" xfId="0" applyFont="1" applyBorder="1" applyAlignment="1">
      <alignment horizontal="center" vertical="center"/>
    </xf>
    <xf numFmtId="0" fontId="4" fillId="0" borderId="4" xfId="0" applyFont="1" applyBorder="1" applyAlignment="1">
      <alignment horizontal="center" vertical="center"/>
    </xf>
    <xf numFmtId="176" fontId="48" fillId="0" borderId="129" xfId="0" applyNumberFormat="1" applyFont="1" applyBorder="1" applyAlignment="1">
      <alignment horizontal="center" vertical="center" shrinkToFit="1"/>
    </xf>
    <xf numFmtId="0" fontId="55" fillId="0" borderId="1" xfId="0" applyFont="1" applyBorder="1" applyAlignment="1">
      <alignment vertical="center" shrinkToFit="1"/>
    </xf>
    <xf numFmtId="0" fontId="48" fillId="0" borderId="28" xfId="0" applyFont="1" applyBorder="1" applyAlignment="1">
      <alignment horizontal="center" vertical="center" shrinkToFit="1"/>
    </xf>
    <xf numFmtId="0" fontId="48" fillId="0" borderId="29" xfId="0" applyFont="1" applyBorder="1" applyAlignment="1">
      <alignment horizontal="center" vertical="center" shrinkToFit="1"/>
    </xf>
    <xf numFmtId="0" fontId="48" fillId="0" borderId="40" xfId="0" applyFont="1" applyBorder="1" applyAlignment="1">
      <alignment horizontal="center" vertical="center" shrinkToFit="1"/>
    </xf>
    <xf numFmtId="0" fontId="45" fillId="0" borderId="41" xfId="0" applyFont="1" applyBorder="1" applyAlignment="1">
      <alignment horizontal="center" vertical="center" shrinkToFit="1"/>
    </xf>
    <xf numFmtId="0" fontId="45" fillId="0" borderId="20" xfId="0" applyFont="1" applyBorder="1" applyAlignment="1">
      <alignment horizontal="center" vertical="center" shrinkToFit="1"/>
    </xf>
    <xf numFmtId="0" fontId="45" fillId="0" borderId="37" xfId="0" applyFont="1" applyBorder="1" applyAlignment="1">
      <alignment horizontal="center" vertical="center" shrinkToFit="1"/>
    </xf>
    <xf numFmtId="0" fontId="4" fillId="3" borderId="116" xfId="0" applyFont="1" applyFill="1" applyBorder="1" applyAlignment="1">
      <alignment horizontal="center" vertical="center" wrapText="1"/>
    </xf>
    <xf numFmtId="0" fontId="4" fillId="3" borderId="35" xfId="0" applyFont="1" applyFill="1" applyBorder="1" applyAlignment="1">
      <alignment horizontal="center" vertical="center" wrapText="1"/>
    </xf>
    <xf numFmtId="0" fontId="4" fillId="3" borderId="116" xfId="0" applyFont="1" applyFill="1" applyBorder="1" applyAlignment="1">
      <alignment horizontal="center" vertical="center"/>
    </xf>
    <xf numFmtId="0" fontId="4" fillId="3" borderId="35" xfId="0" applyFont="1" applyFill="1" applyBorder="1" applyAlignment="1">
      <alignment horizontal="center" vertical="center"/>
    </xf>
    <xf numFmtId="0" fontId="45" fillId="8" borderId="78" xfId="0" applyFont="1" applyFill="1" applyBorder="1" applyAlignment="1">
      <alignment horizontal="center" vertical="center" wrapText="1"/>
    </xf>
    <xf numFmtId="0" fontId="45" fillId="8" borderId="125" xfId="0" applyFont="1" applyFill="1" applyBorder="1" applyAlignment="1">
      <alignment horizontal="center" vertical="center" wrapText="1"/>
    </xf>
    <xf numFmtId="0" fontId="4" fillId="3" borderId="26" xfId="0" applyFont="1" applyFill="1" applyBorder="1" applyAlignment="1">
      <alignment horizontal="center" vertical="center"/>
    </xf>
    <xf numFmtId="0" fontId="4" fillId="3" borderId="21" xfId="0" applyFont="1" applyFill="1" applyBorder="1" applyAlignment="1">
      <alignment horizontal="center" vertical="center"/>
    </xf>
    <xf numFmtId="0" fontId="4" fillId="3" borderId="77" xfId="0" applyFont="1" applyFill="1" applyBorder="1" applyAlignment="1">
      <alignment horizontal="center" vertical="center"/>
    </xf>
    <xf numFmtId="0" fontId="4" fillId="0" borderId="33" xfId="0" applyFont="1" applyBorder="1" applyAlignment="1">
      <alignment horizontal="center" vertical="center" shrinkToFit="1"/>
    </xf>
    <xf numFmtId="0" fontId="4" fillId="0" borderId="30" xfId="0" applyFont="1" applyBorder="1" applyAlignment="1">
      <alignment horizontal="center" vertical="center" shrinkToFit="1"/>
    </xf>
    <xf numFmtId="0" fontId="4" fillId="0" borderId="24"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67" xfId="0" applyFont="1" applyBorder="1" applyAlignment="1">
      <alignment horizontal="center" vertical="center"/>
    </xf>
    <xf numFmtId="0" fontId="4" fillId="0" borderId="26" xfId="0" applyFont="1" applyBorder="1" applyAlignment="1">
      <alignment horizontal="center" vertical="center"/>
    </xf>
    <xf numFmtId="0" fontId="4" fillId="0" borderId="21" xfId="0" applyFont="1" applyBorder="1" applyAlignment="1">
      <alignment horizontal="center" vertical="center"/>
    </xf>
    <xf numFmtId="0" fontId="4" fillId="0" borderId="25" xfId="0" applyFont="1" applyBorder="1" applyAlignment="1">
      <alignment horizontal="center" vertical="center"/>
    </xf>
    <xf numFmtId="176" fontId="45" fillId="0" borderId="109" xfId="0" applyNumberFormat="1" applyFont="1" applyBorder="1" applyAlignment="1">
      <alignment horizontal="center" vertical="center"/>
    </xf>
    <xf numFmtId="176" fontId="45" fillId="0" borderId="107" xfId="0" applyNumberFormat="1" applyFont="1" applyBorder="1" applyAlignment="1">
      <alignment horizontal="center" vertical="center"/>
    </xf>
    <xf numFmtId="0" fontId="55" fillId="2" borderId="13" xfId="0" applyFont="1" applyFill="1" applyBorder="1" applyAlignment="1">
      <alignment horizontal="center" vertical="center" shrinkToFit="1"/>
    </xf>
    <xf numFmtId="0" fontId="55" fillId="2" borderId="14" xfId="0" applyFont="1" applyFill="1" applyBorder="1" applyAlignment="1">
      <alignment horizontal="center" vertical="center" shrinkToFit="1"/>
    </xf>
    <xf numFmtId="0" fontId="55" fillId="2" borderId="8" xfId="0" applyFont="1" applyFill="1" applyBorder="1" applyAlignment="1">
      <alignment horizontal="center" vertical="center" shrinkToFit="1"/>
    </xf>
    <xf numFmtId="0" fontId="55" fillId="2" borderId="9" xfId="0" applyFont="1" applyFill="1" applyBorder="1" applyAlignment="1">
      <alignment horizontal="center" vertical="center" shrinkToFit="1"/>
    </xf>
    <xf numFmtId="0" fontId="7" fillId="0" borderId="137" xfId="0" applyFont="1" applyBorder="1" applyAlignment="1">
      <alignment horizontal="center" vertical="center" shrinkToFit="1"/>
    </xf>
    <xf numFmtId="0" fontId="7" fillId="0" borderId="138" xfId="0" applyFont="1" applyBorder="1" applyAlignment="1">
      <alignment horizontal="center" vertical="center" shrinkToFit="1"/>
    </xf>
    <xf numFmtId="0" fontId="112" fillId="0" borderId="154" xfId="0" applyFont="1" applyBorder="1" applyAlignment="1">
      <alignment vertical="center" wrapText="1"/>
    </xf>
    <xf numFmtId="0" fontId="112" fillId="0" borderId="155" xfId="0" applyFont="1" applyBorder="1" applyAlignment="1">
      <alignment vertical="center" wrapText="1"/>
    </xf>
    <xf numFmtId="0" fontId="112" fillId="0" borderId="156" xfId="0" applyFont="1" applyBorder="1" applyAlignment="1">
      <alignment vertical="center" wrapText="1"/>
    </xf>
    <xf numFmtId="0" fontId="112" fillId="0" borderId="157" xfId="0" applyFont="1" applyBorder="1" applyAlignment="1">
      <alignment vertical="center" wrapText="1"/>
    </xf>
    <xf numFmtId="0" fontId="112" fillId="0" borderId="158" xfId="0" applyFont="1" applyBorder="1" applyAlignment="1">
      <alignment vertical="center" wrapText="1"/>
    </xf>
    <xf numFmtId="0" fontId="112" fillId="0" borderId="159" xfId="0" applyFont="1" applyBorder="1" applyAlignment="1">
      <alignment vertical="center" wrapText="1"/>
    </xf>
    <xf numFmtId="0" fontId="112" fillId="0" borderId="160" xfId="0" applyFont="1" applyBorder="1" applyAlignment="1">
      <alignment vertical="center" wrapText="1"/>
    </xf>
    <xf numFmtId="0" fontId="112" fillId="0" borderId="161" xfId="0" applyFont="1" applyBorder="1" applyAlignment="1">
      <alignment vertical="center" wrapText="1"/>
    </xf>
    <xf numFmtId="0" fontId="93" fillId="0" borderId="5" xfId="0" applyFont="1" applyBorder="1" applyAlignment="1">
      <alignment horizontal="center" vertical="center" wrapText="1"/>
    </xf>
    <xf numFmtId="0" fontId="93" fillId="0" borderId="2" xfId="0" applyFont="1" applyBorder="1" applyAlignment="1">
      <alignment horizontal="center" vertical="center" wrapText="1"/>
    </xf>
    <xf numFmtId="0" fontId="4" fillId="0" borderId="39" xfId="0" applyFont="1" applyBorder="1" applyAlignment="1">
      <alignment horizontal="center" vertical="center" shrinkToFit="1"/>
    </xf>
    <xf numFmtId="0" fontId="4" fillId="0" borderId="129" xfId="0" applyFont="1" applyBorder="1" applyAlignment="1">
      <alignment horizontal="center" vertical="center" shrinkToFit="1"/>
    </xf>
    <xf numFmtId="0" fontId="4" fillId="3" borderId="126" xfId="0" applyFont="1" applyFill="1" applyBorder="1" applyAlignment="1">
      <alignment horizontal="center" vertical="center" wrapText="1"/>
    </xf>
    <xf numFmtId="0" fontId="4" fillId="3" borderId="129" xfId="0" applyFont="1" applyFill="1" applyBorder="1" applyAlignment="1">
      <alignment horizontal="center" vertical="center" wrapText="1"/>
    </xf>
    <xf numFmtId="0" fontId="45" fillId="0" borderId="33" xfId="0" applyFont="1" applyBorder="1" applyAlignment="1">
      <alignment horizontal="center" vertical="center" wrapText="1"/>
    </xf>
    <xf numFmtId="0" fontId="45" fillId="0" borderId="139" xfId="0" applyFont="1" applyBorder="1" applyAlignment="1">
      <alignment horizontal="center" vertical="center" wrapText="1"/>
    </xf>
    <xf numFmtId="0" fontId="4" fillId="0" borderId="110" xfId="0" quotePrefix="1" applyFont="1" applyBorder="1" applyAlignment="1">
      <alignment horizontal="center" vertical="center"/>
    </xf>
    <xf numFmtId="0" fontId="4" fillId="0" borderId="111" xfId="0" quotePrefix="1" applyFont="1" applyBorder="1" applyAlignment="1">
      <alignment horizontal="center" vertical="center"/>
    </xf>
    <xf numFmtId="0" fontId="4" fillId="0" borderId="5" xfId="0" applyFont="1" applyBorder="1" applyAlignment="1">
      <alignment horizontal="center" vertical="center" wrapText="1"/>
    </xf>
    <xf numFmtId="0" fontId="90" fillId="8" borderId="43" xfId="0" applyFont="1" applyFill="1" applyBorder="1" applyAlignment="1">
      <alignment horizontal="center" vertical="center"/>
    </xf>
    <xf numFmtId="0" fontId="90" fillId="8" borderId="44" xfId="0" applyFont="1" applyFill="1" applyBorder="1" applyAlignment="1">
      <alignment horizontal="center" vertical="center"/>
    </xf>
    <xf numFmtId="0" fontId="57" fillId="8" borderId="43" xfId="0" applyFont="1" applyFill="1" applyBorder="1" applyAlignment="1">
      <alignment horizontal="center" vertical="center" wrapText="1"/>
    </xf>
    <xf numFmtId="0" fontId="57" fillId="8" borderId="44" xfId="0" applyFont="1" applyFill="1" applyBorder="1" applyAlignment="1">
      <alignment horizontal="center" vertical="center" wrapText="1"/>
    </xf>
    <xf numFmtId="0" fontId="36" fillId="0" borderId="0" xfId="0" applyFont="1" applyAlignment="1">
      <alignment vertical="center" wrapText="1"/>
    </xf>
    <xf numFmtId="0" fontId="36" fillId="0" borderId="0" xfId="0" applyFont="1">
      <alignment vertical="center"/>
    </xf>
    <xf numFmtId="0" fontId="121" fillId="0" borderId="154" xfId="0" applyFont="1" applyBorder="1" applyAlignment="1">
      <alignment vertical="center" wrapText="1"/>
    </xf>
    <xf numFmtId="0" fontId="121" fillId="0" borderId="155" xfId="0" applyFont="1" applyBorder="1" applyAlignment="1">
      <alignment vertical="center" wrapText="1"/>
    </xf>
    <xf numFmtId="0" fontId="121" fillId="0" borderId="156" xfId="0" applyFont="1" applyBorder="1" applyAlignment="1">
      <alignment vertical="center" wrapText="1"/>
    </xf>
    <xf numFmtId="0" fontId="121" fillId="0" borderId="157" xfId="0" applyFont="1" applyBorder="1" applyAlignment="1">
      <alignment vertical="center" wrapText="1"/>
    </xf>
    <xf numFmtId="0" fontId="121" fillId="0" borderId="0" xfId="0" applyFont="1" applyAlignment="1">
      <alignment vertical="center" wrapText="1"/>
    </xf>
    <xf numFmtId="0" fontId="121" fillId="0" borderId="158" xfId="0" applyFont="1" applyBorder="1" applyAlignment="1">
      <alignment vertical="center" wrapText="1"/>
    </xf>
    <xf numFmtId="0" fontId="121" fillId="0" borderId="159" xfId="0" applyFont="1" applyBorder="1" applyAlignment="1">
      <alignment vertical="center" wrapText="1"/>
    </xf>
    <xf numFmtId="0" fontId="121" fillId="0" borderId="160" xfId="0" applyFont="1" applyBorder="1" applyAlignment="1">
      <alignment vertical="center" wrapText="1"/>
    </xf>
    <xf numFmtId="0" fontId="121" fillId="0" borderId="161" xfId="0" applyFont="1" applyBorder="1" applyAlignment="1">
      <alignment vertical="center" wrapText="1"/>
    </xf>
    <xf numFmtId="0" fontId="4" fillId="0" borderId="23" xfId="0" applyFont="1" applyBorder="1" applyAlignment="1">
      <alignment horizontal="center" vertical="center"/>
    </xf>
    <xf numFmtId="0" fontId="4" fillId="0" borderId="22" xfId="0" applyFont="1" applyBorder="1" applyAlignment="1">
      <alignment horizontal="center" vertical="center"/>
    </xf>
    <xf numFmtId="0" fontId="4" fillId="0" borderId="41" xfId="0" applyFont="1" applyBorder="1" applyAlignment="1">
      <alignment horizontal="center" vertical="center" shrinkToFit="1"/>
    </xf>
    <xf numFmtId="0" fontId="4" fillId="0" borderId="123" xfId="0" applyFont="1" applyBorder="1" applyAlignment="1">
      <alignment horizontal="center" vertical="center" shrinkToFit="1"/>
    </xf>
    <xf numFmtId="0" fontId="45" fillId="4" borderId="78" xfId="0" applyFont="1" applyFill="1" applyBorder="1" applyAlignment="1">
      <alignment horizontal="center" vertical="center" wrapText="1"/>
    </xf>
    <xf numFmtId="0" fontId="45" fillId="4" borderId="125" xfId="0" applyFont="1" applyFill="1" applyBorder="1" applyAlignment="1">
      <alignment horizontal="center" vertical="center" wrapText="1"/>
    </xf>
    <xf numFmtId="0" fontId="4" fillId="0" borderId="9" xfId="0" applyFont="1" applyBorder="1" applyAlignment="1">
      <alignment horizontal="center" vertical="center"/>
    </xf>
    <xf numFmtId="0" fontId="4" fillId="0" borderId="77" xfId="0" applyFont="1" applyBorder="1" applyAlignment="1">
      <alignment horizontal="center" vertical="center"/>
    </xf>
    <xf numFmtId="0" fontId="4" fillId="0" borderId="119" xfId="0" applyFont="1" applyBorder="1" applyAlignment="1">
      <alignment horizontal="center" vertical="center" wrapText="1"/>
    </xf>
    <xf numFmtId="0" fontId="35" fillId="3" borderId="42" xfId="0" applyFont="1" applyFill="1" applyBorder="1" applyAlignment="1">
      <alignment horizontal="center" vertical="center" wrapText="1"/>
    </xf>
    <xf numFmtId="0" fontId="35" fillId="3" borderId="5" xfId="0" applyFont="1" applyFill="1" applyBorder="1" applyAlignment="1">
      <alignment horizontal="center" vertical="center" wrapText="1"/>
    </xf>
    <xf numFmtId="0" fontId="35" fillId="3" borderId="2" xfId="0" applyFont="1" applyFill="1" applyBorder="1" applyAlignment="1">
      <alignment horizontal="center" vertical="center" wrapText="1"/>
    </xf>
    <xf numFmtId="0" fontId="4" fillId="3" borderId="135" xfId="0" applyFont="1" applyFill="1" applyBorder="1" applyAlignment="1">
      <alignment horizontal="center" vertical="center" wrapText="1"/>
    </xf>
    <xf numFmtId="0" fontId="4" fillId="3" borderId="136" xfId="0" applyFont="1" applyFill="1" applyBorder="1" applyAlignment="1">
      <alignment horizontal="center" vertical="center" wrapText="1"/>
    </xf>
    <xf numFmtId="0" fontId="48" fillId="0" borderId="54" xfId="0" applyFont="1" applyBorder="1" applyAlignment="1">
      <alignment horizontal="center" vertical="center" shrinkToFit="1"/>
    </xf>
    <xf numFmtId="0" fontId="48" fillId="0" borderId="55" xfId="0" applyFont="1" applyBorder="1" applyAlignment="1">
      <alignment horizontal="center" vertical="center" shrinkToFit="1"/>
    </xf>
    <xf numFmtId="0" fontId="45" fillId="0" borderId="133" xfId="0" applyFont="1" applyBorder="1" applyAlignment="1">
      <alignment horizontal="center" vertical="center" shrinkToFit="1"/>
    </xf>
    <xf numFmtId="0" fontId="45" fillId="0" borderId="89" xfId="0" applyFont="1" applyBorder="1" applyAlignment="1">
      <alignment horizontal="center" vertical="center" shrinkToFit="1"/>
    </xf>
    <xf numFmtId="0" fontId="45" fillId="0" borderId="91" xfId="0" applyFont="1" applyBorder="1" applyAlignment="1">
      <alignment horizontal="center" vertical="center" shrinkToFit="1"/>
    </xf>
    <xf numFmtId="0" fontId="95" fillId="0" borderId="51" xfId="0" applyFont="1" applyBorder="1" applyAlignment="1">
      <alignment horizontal="center" vertical="center" shrinkToFit="1"/>
    </xf>
    <xf numFmtId="0" fontId="95" fillId="0" borderId="52" xfId="0" applyFont="1" applyBorder="1" applyAlignment="1">
      <alignment horizontal="center" vertical="center" shrinkToFit="1"/>
    </xf>
    <xf numFmtId="0" fontId="95" fillId="0" borderId="53" xfId="0" applyFont="1" applyBorder="1" applyAlignment="1">
      <alignment horizontal="center" vertical="center" shrinkToFit="1"/>
    </xf>
    <xf numFmtId="0" fontId="118" fillId="0" borderId="15" xfId="0" applyFont="1" applyBorder="1" applyAlignment="1">
      <alignment horizontal="center" vertical="center" wrapText="1"/>
    </xf>
    <xf numFmtId="0" fontId="118" fillId="0" borderId="16" xfId="0" applyFont="1" applyBorder="1" applyAlignment="1">
      <alignment horizontal="center" vertical="center" wrapText="1"/>
    </xf>
    <xf numFmtId="0" fontId="118" fillId="0" borderId="17" xfId="0" applyFont="1" applyBorder="1" applyAlignment="1">
      <alignment horizontal="center" vertical="center" wrapText="1"/>
    </xf>
    <xf numFmtId="0" fontId="36" fillId="0" borderId="0" xfId="2" applyFont="1" applyAlignment="1">
      <alignment wrapText="1"/>
    </xf>
    <xf numFmtId="0" fontId="36" fillId="0" borderId="0" xfId="8" applyFont="1" applyAlignment="1">
      <alignment vertical="center" wrapText="1"/>
    </xf>
    <xf numFmtId="0" fontId="36" fillId="0" borderId="0" xfId="8" applyFont="1">
      <alignment vertical="center"/>
    </xf>
    <xf numFmtId="0" fontId="48" fillId="8" borderId="0" xfId="0" applyFont="1" applyFill="1" applyAlignment="1">
      <alignment horizontal="center" vertical="center" wrapText="1"/>
    </xf>
    <xf numFmtId="49" fontId="45" fillId="8" borderId="28" xfId="0" applyNumberFormat="1" applyFont="1" applyFill="1" applyBorder="1" applyAlignment="1">
      <alignment horizontal="center" vertical="center" shrinkToFit="1"/>
    </xf>
    <xf numFmtId="49" fontId="45" fillId="8" borderId="29" xfId="0" applyNumberFormat="1" applyFont="1" applyFill="1" applyBorder="1" applyAlignment="1">
      <alignment horizontal="center" vertical="center" shrinkToFit="1"/>
    </xf>
    <xf numFmtId="49" fontId="45" fillId="8" borderId="40" xfId="0" applyNumberFormat="1" applyFont="1" applyFill="1" applyBorder="1" applyAlignment="1">
      <alignment horizontal="center" vertical="center" shrinkToFit="1"/>
    </xf>
    <xf numFmtId="0" fontId="4" fillId="0" borderId="38" xfId="0" applyFont="1" applyBorder="1" applyAlignment="1">
      <alignment horizontal="center" vertical="center"/>
    </xf>
    <xf numFmtId="0" fontId="46" fillId="0" borderId="28" xfId="0" applyFont="1" applyBorder="1" applyAlignment="1">
      <alignment horizontal="center" vertical="center" shrinkToFit="1"/>
    </xf>
    <xf numFmtId="0" fontId="46" fillId="0" borderId="29" xfId="0" applyFont="1" applyBorder="1" applyAlignment="1">
      <alignment horizontal="center" vertical="center" shrinkToFit="1"/>
    </xf>
    <xf numFmtId="0" fontId="46" fillId="0" borderId="35" xfId="0" applyFont="1" applyBorder="1" applyAlignment="1">
      <alignment horizontal="center" vertical="center" shrinkToFit="1"/>
    </xf>
    <xf numFmtId="0" fontId="87" fillId="7" borderId="28" xfId="0" applyFont="1" applyFill="1" applyBorder="1" applyAlignment="1">
      <alignment horizontal="right" vertical="center" wrapText="1"/>
    </xf>
    <xf numFmtId="0" fontId="87" fillId="7" borderId="29" xfId="0" applyFont="1" applyFill="1" applyBorder="1" applyAlignment="1">
      <alignment horizontal="right" vertical="center" wrapText="1"/>
    </xf>
    <xf numFmtId="0" fontId="87" fillId="7" borderId="40" xfId="0" applyFont="1" applyFill="1" applyBorder="1" applyAlignment="1">
      <alignment horizontal="right" vertical="center" wrapText="1"/>
    </xf>
    <xf numFmtId="0" fontId="4" fillId="0" borderId="28" xfId="0" applyFont="1" applyBorder="1" applyAlignment="1">
      <alignment horizontal="center" vertical="center" wrapText="1"/>
    </xf>
    <xf numFmtId="0" fontId="4" fillId="0" borderId="35" xfId="0" applyFont="1" applyBorder="1" applyAlignment="1">
      <alignment horizontal="center" vertical="center" wrapText="1"/>
    </xf>
    <xf numFmtId="0" fontId="45" fillId="0" borderId="28" xfId="0" applyFont="1" applyBorder="1" applyAlignment="1">
      <alignment horizontal="center" vertical="center" shrinkToFit="1"/>
    </xf>
    <xf numFmtId="0" fontId="45" fillId="0" borderId="29" xfId="0" applyFont="1" applyBorder="1" applyAlignment="1">
      <alignment horizontal="center" vertical="center" shrinkToFit="1"/>
    </xf>
    <xf numFmtId="0" fontId="45" fillId="0" borderId="40" xfId="0" applyFont="1" applyBorder="1" applyAlignment="1">
      <alignment horizontal="center" vertical="center" shrinkToFit="1"/>
    </xf>
    <xf numFmtId="0" fontId="11" fillId="8" borderId="41" xfId="1" applyFill="1" applyBorder="1" applyAlignment="1">
      <alignment horizontal="center" vertical="center" shrinkToFit="1"/>
    </xf>
    <xf numFmtId="0" fontId="117" fillId="8" borderId="20" xfId="1" applyFont="1" applyFill="1" applyBorder="1" applyAlignment="1">
      <alignment horizontal="center" vertical="center" shrinkToFit="1"/>
    </xf>
    <xf numFmtId="0" fontId="117" fillId="8" borderId="123" xfId="1" applyFont="1" applyFill="1" applyBorder="1" applyAlignment="1">
      <alignment horizontal="center" vertical="center" shrinkToFit="1"/>
    </xf>
    <xf numFmtId="0" fontId="4" fillId="3" borderId="120" xfId="0" applyFont="1" applyFill="1" applyBorder="1" applyAlignment="1">
      <alignment horizontal="center" vertical="center"/>
    </xf>
    <xf numFmtId="0" fontId="4" fillId="3" borderId="20" xfId="0" applyFont="1" applyFill="1" applyBorder="1" applyAlignment="1">
      <alignment horizontal="center" vertical="center"/>
    </xf>
    <xf numFmtId="0" fontId="4" fillId="3" borderId="37" xfId="0" applyFont="1" applyFill="1" applyBorder="1" applyAlignment="1">
      <alignment horizontal="center" vertical="center"/>
    </xf>
    <xf numFmtId="0" fontId="4" fillId="3" borderId="121" xfId="0" applyFont="1" applyFill="1" applyBorder="1" applyAlignment="1">
      <alignment horizontal="center" vertical="center"/>
    </xf>
    <xf numFmtId="0" fontId="4" fillId="3" borderId="122"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3" xfId="0" applyFont="1" applyFill="1" applyBorder="1" applyAlignment="1">
      <alignment horizontal="center" vertical="center"/>
    </xf>
    <xf numFmtId="0" fontId="45" fillId="8" borderId="124" xfId="0" applyFont="1" applyFill="1" applyBorder="1" applyAlignment="1">
      <alignment horizontal="center" vertical="center" shrinkToFit="1"/>
    </xf>
    <xf numFmtId="0" fontId="45" fillId="8" borderId="89" xfId="0" applyFont="1" applyFill="1" applyBorder="1" applyAlignment="1">
      <alignment horizontal="center" vertical="center" shrinkToFit="1"/>
    </xf>
    <xf numFmtId="0" fontId="45" fillId="8" borderId="91" xfId="0" applyFont="1" applyFill="1" applyBorder="1" applyAlignment="1">
      <alignment horizontal="center" vertical="center" shrinkToFit="1"/>
    </xf>
    <xf numFmtId="0" fontId="90" fillId="8" borderId="54" xfId="0" applyFont="1" applyFill="1" applyBorder="1" applyAlignment="1">
      <alignment horizontal="center" vertical="center" shrinkToFit="1"/>
    </xf>
    <xf numFmtId="0" fontId="90" fillId="8" borderId="52" xfId="0" applyFont="1" applyFill="1" applyBorder="1" applyAlignment="1">
      <alignment horizontal="center" vertical="center" shrinkToFit="1"/>
    </xf>
    <xf numFmtId="0" fontId="90" fillId="8" borderId="53" xfId="0" applyFont="1" applyFill="1" applyBorder="1" applyAlignment="1">
      <alignment horizontal="center" vertical="center" shrinkToFit="1"/>
    </xf>
    <xf numFmtId="0" fontId="4" fillId="0" borderId="42" xfId="0" applyFont="1" applyBorder="1" applyAlignment="1">
      <alignment horizontal="center" vertical="center" wrapText="1"/>
    </xf>
    <xf numFmtId="0" fontId="4" fillId="0" borderId="2" xfId="0" applyFont="1" applyBorder="1" applyAlignment="1">
      <alignment horizontal="center" vertical="center" wrapText="1"/>
    </xf>
    <xf numFmtId="0" fontId="41" fillId="5" borderId="32" xfId="0" applyFont="1" applyFill="1" applyBorder="1" applyAlignment="1">
      <alignment horizontal="center" vertical="center" wrapText="1"/>
    </xf>
    <xf numFmtId="0" fontId="41" fillId="5" borderId="18" xfId="0" applyFont="1" applyFill="1" applyBorder="1" applyAlignment="1">
      <alignment horizontal="center" vertical="center" wrapText="1"/>
    </xf>
    <xf numFmtId="0" fontId="41" fillId="5" borderId="19" xfId="0" applyFont="1" applyFill="1" applyBorder="1" applyAlignment="1">
      <alignment horizontal="center" vertical="center" wrapText="1"/>
    </xf>
    <xf numFmtId="0" fontId="41" fillId="5" borderId="38" xfId="0" applyFont="1" applyFill="1" applyBorder="1" applyAlignment="1">
      <alignment horizontal="center" vertical="center" wrapText="1"/>
    </xf>
    <xf numFmtId="0" fontId="41" fillId="5" borderId="6" xfId="0" applyFont="1" applyFill="1" applyBorder="1" applyAlignment="1">
      <alignment horizontal="center" vertical="center" wrapText="1"/>
    </xf>
    <xf numFmtId="0" fontId="41" fillId="5" borderId="3" xfId="0" applyFont="1" applyFill="1" applyBorder="1" applyAlignment="1">
      <alignment horizontal="center" vertical="center" wrapText="1"/>
    </xf>
    <xf numFmtId="0" fontId="4" fillId="0" borderId="71" xfId="0" applyFont="1" applyBorder="1" applyAlignment="1">
      <alignment horizontal="center" vertical="center" wrapText="1"/>
    </xf>
    <xf numFmtId="0" fontId="4" fillId="0" borderId="129" xfId="0" applyFont="1" applyBorder="1" applyAlignment="1">
      <alignment horizontal="center" vertical="center" wrapText="1"/>
    </xf>
    <xf numFmtId="0" fontId="57" fillId="8" borderId="28" xfId="0" applyFont="1" applyFill="1" applyBorder="1" applyAlignment="1">
      <alignment horizontal="center" vertical="center" wrapText="1"/>
    </xf>
    <xf numFmtId="0" fontId="57" fillId="8" borderId="29" xfId="0" applyFont="1" applyFill="1" applyBorder="1" applyAlignment="1">
      <alignment horizontal="center" vertical="center" wrapText="1"/>
    </xf>
    <xf numFmtId="0" fontId="57" fillId="8" borderId="40" xfId="0" applyFont="1" applyFill="1" applyBorder="1" applyAlignment="1">
      <alignment horizontal="center" vertical="center" wrapText="1"/>
    </xf>
    <xf numFmtId="0" fontId="4" fillId="0" borderId="128" xfId="0" applyFont="1" applyBorder="1" applyAlignment="1">
      <alignment horizontal="center" vertical="center" wrapText="1"/>
    </xf>
    <xf numFmtId="0" fontId="4" fillId="0" borderId="76" xfId="0" applyFont="1" applyBorder="1" applyAlignment="1">
      <alignment horizontal="center" vertical="center" wrapText="1"/>
    </xf>
    <xf numFmtId="0" fontId="103" fillId="0" borderId="11" xfId="0" applyFont="1" applyBorder="1" applyAlignment="1">
      <alignment horizontal="left" vertical="center" wrapText="1"/>
    </xf>
    <xf numFmtId="0" fontId="103" fillId="0" borderId="8" xfId="0" applyFont="1" applyBorder="1" applyAlignment="1">
      <alignment horizontal="left" vertical="center" wrapText="1"/>
    </xf>
    <xf numFmtId="0" fontId="103" fillId="0" borderId="131" xfId="0" applyFont="1" applyBorder="1" applyAlignment="1">
      <alignment horizontal="left" vertical="center" wrapText="1"/>
    </xf>
    <xf numFmtId="0" fontId="103" fillId="0" borderId="12" xfId="0" applyFont="1" applyBorder="1" applyAlignment="1">
      <alignment horizontal="left" vertical="center" wrapText="1"/>
    </xf>
    <xf numFmtId="0" fontId="103" fillId="0" borderId="0" xfId="0" applyFont="1" applyAlignment="1">
      <alignment horizontal="left" vertical="center" wrapText="1"/>
    </xf>
    <xf numFmtId="0" fontId="103" fillId="0" borderId="67" xfId="0" applyFont="1" applyBorder="1" applyAlignment="1">
      <alignment horizontal="left" vertical="center" wrapText="1"/>
    </xf>
    <xf numFmtId="0" fontId="103" fillId="0" borderId="10" xfId="0" applyFont="1" applyBorder="1" applyAlignment="1">
      <alignment horizontal="left" vertical="center" wrapText="1"/>
    </xf>
    <xf numFmtId="0" fontId="103" fillId="0" borderId="6" xfId="0" applyFont="1" applyBorder="1" applyAlignment="1">
      <alignment horizontal="left" vertical="center" wrapText="1"/>
    </xf>
    <xf numFmtId="0" fontId="103" fillId="0" borderId="132" xfId="0" applyFont="1" applyBorder="1" applyAlignment="1">
      <alignment horizontal="left" vertical="center" wrapText="1"/>
    </xf>
    <xf numFmtId="0" fontId="56" fillId="0" borderId="0" xfId="2" applyFont="1" applyAlignment="1">
      <alignment horizontal="center"/>
    </xf>
    <xf numFmtId="0" fontId="87" fillId="7" borderId="28" xfId="2" applyFont="1" applyFill="1" applyBorder="1" applyAlignment="1">
      <alignment horizontal="right" vertical="center"/>
    </xf>
    <xf numFmtId="0" fontId="87" fillId="7" borderId="29" xfId="2" applyFont="1" applyFill="1" applyBorder="1" applyAlignment="1">
      <alignment horizontal="right" vertical="center"/>
    </xf>
    <xf numFmtId="0" fontId="87" fillId="7" borderId="40" xfId="2" applyFont="1" applyFill="1" applyBorder="1" applyAlignment="1">
      <alignment horizontal="right" vertical="center"/>
    </xf>
    <xf numFmtId="0" fontId="18" fillId="0" borderId="28" xfId="2" applyFont="1" applyBorder="1" applyAlignment="1">
      <alignment vertical="center" shrinkToFit="1"/>
    </xf>
    <xf numFmtId="0" fontId="18" fillId="0" borderId="35" xfId="2" applyFont="1" applyBorder="1" applyAlignment="1">
      <alignment vertical="center" shrinkToFit="1"/>
    </xf>
    <xf numFmtId="0" fontId="20" fillId="0" borderId="0" xfId="2" applyFont="1" applyAlignment="1">
      <alignment horizontal="left" shrinkToFit="1"/>
    </xf>
    <xf numFmtId="0" fontId="20" fillId="0" borderId="21" xfId="2" applyFont="1" applyBorder="1" applyAlignment="1">
      <alignment vertical="center" shrinkToFit="1"/>
    </xf>
    <xf numFmtId="0" fontId="20" fillId="0" borderId="77" xfId="2" applyFont="1" applyBorder="1" applyAlignment="1">
      <alignment vertical="center" shrinkToFit="1"/>
    </xf>
    <xf numFmtId="0" fontId="20" fillId="0" borderId="18" xfId="2" applyFont="1" applyBorder="1" applyAlignment="1">
      <alignment vertical="center" shrinkToFit="1"/>
    </xf>
    <xf numFmtId="0" fontId="20" fillId="0" borderId="19" xfId="2" applyFont="1" applyBorder="1" applyAlignment="1">
      <alignment vertical="center" shrinkToFit="1"/>
    </xf>
    <xf numFmtId="0" fontId="20" fillId="0" borderId="0" xfId="2" applyFont="1" applyAlignment="1">
      <alignment vertical="center" shrinkToFit="1"/>
    </xf>
    <xf numFmtId="0" fontId="20" fillId="0" borderId="7" xfId="2" applyFont="1" applyBorder="1" applyAlignment="1">
      <alignment vertical="center" shrinkToFit="1"/>
    </xf>
    <xf numFmtId="0" fontId="20" fillId="0" borderId="84" xfId="2" applyFont="1" applyBorder="1" applyAlignment="1">
      <alignment vertical="center" shrinkToFit="1"/>
    </xf>
    <xf numFmtId="0" fontId="20" fillId="0" borderId="85" xfId="2" applyFont="1" applyBorder="1" applyAlignment="1">
      <alignment vertical="center" shrinkToFit="1"/>
    </xf>
    <xf numFmtId="0" fontId="49" fillId="0" borderId="28" xfId="2" applyFont="1" applyBorder="1" applyAlignment="1">
      <alignment horizontal="center" vertical="center" shrinkToFit="1"/>
    </xf>
    <xf numFmtId="0" fontId="49" fillId="0" borderId="29" xfId="2" applyFont="1" applyBorder="1" applyAlignment="1">
      <alignment horizontal="center" vertical="center" shrinkToFit="1"/>
    </xf>
    <xf numFmtId="0" fontId="49" fillId="0" borderId="35" xfId="2" applyFont="1" applyBorder="1" applyAlignment="1">
      <alignment horizontal="center" vertical="center" shrinkToFit="1"/>
    </xf>
    <xf numFmtId="0" fontId="55" fillId="3" borderId="28" xfId="2" applyFont="1" applyFill="1" applyBorder="1" applyAlignment="1">
      <alignment horizontal="center" vertical="center" shrinkToFit="1"/>
    </xf>
    <xf numFmtId="0" fontId="55" fillId="3" borderId="29" xfId="2" applyFont="1" applyFill="1" applyBorder="1" applyAlignment="1">
      <alignment horizontal="center" vertical="center" shrinkToFit="1"/>
    </xf>
    <xf numFmtId="0" fontId="55" fillId="3" borderId="40" xfId="2" applyFont="1" applyFill="1" applyBorder="1" applyAlignment="1">
      <alignment horizontal="center" vertical="center" shrinkToFit="1"/>
    </xf>
    <xf numFmtId="0" fontId="50" fillId="0" borderId="28" xfId="2" applyFont="1" applyBorder="1" applyAlignment="1">
      <alignment horizontal="center" vertical="center" shrinkToFit="1"/>
    </xf>
    <xf numFmtId="0" fontId="50" fillId="0" borderId="29" xfId="2" applyFont="1" applyBorder="1" applyAlignment="1">
      <alignment horizontal="center" vertical="center" shrinkToFit="1"/>
    </xf>
    <xf numFmtId="0" fontId="50" fillId="0" borderId="40" xfId="2" applyFont="1" applyBorder="1" applyAlignment="1">
      <alignment horizontal="center" vertical="center" shrinkToFit="1"/>
    </xf>
    <xf numFmtId="0" fontId="50" fillId="0" borderId="35" xfId="2" applyFont="1" applyBorder="1" applyAlignment="1">
      <alignment horizontal="center" vertical="center" shrinkToFit="1"/>
    </xf>
    <xf numFmtId="0" fontId="19" fillId="0" borderId="43" xfId="2" applyFont="1" applyBorder="1" applyAlignment="1">
      <alignment horizontal="center" vertical="center" shrinkToFit="1"/>
    </xf>
    <xf numFmtId="0" fontId="20" fillId="0" borderId="114" xfId="2" applyFont="1" applyBorder="1" applyAlignment="1">
      <alignment vertical="center" wrapText="1"/>
    </xf>
    <xf numFmtId="0" fontId="20" fillId="0" borderId="106" xfId="2" applyFont="1" applyBorder="1" applyAlignment="1">
      <alignment vertical="center" wrapText="1"/>
    </xf>
    <xf numFmtId="0" fontId="122" fillId="8" borderId="114" xfId="2" applyFont="1" applyFill="1" applyBorder="1" applyAlignment="1">
      <alignment horizontal="center" vertical="center" wrapText="1"/>
    </xf>
    <xf numFmtId="0" fontId="122" fillId="8" borderId="106" xfId="2" applyFont="1" applyFill="1" applyBorder="1" applyAlignment="1">
      <alignment horizontal="center" vertical="center" wrapText="1"/>
    </xf>
    <xf numFmtId="0" fontId="122" fillId="8" borderId="115" xfId="2" applyFont="1" applyFill="1" applyBorder="1" applyAlignment="1">
      <alignment horizontal="center" vertical="center" wrapText="1"/>
    </xf>
    <xf numFmtId="0" fontId="122" fillId="8" borderId="72" xfId="2" applyFont="1" applyFill="1" applyBorder="1" applyAlignment="1">
      <alignment horizontal="center" vertical="center" wrapText="1"/>
    </xf>
    <xf numFmtId="0" fontId="42" fillId="0" borderId="43" xfId="2" applyFont="1" applyBorder="1" applyAlignment="1">
      <alignment horizontal="center" vertical="center" wrapText="1"/>
    </xf>
    <xf numFmtId="0" fontId="18" fillId="0" borderId="113" xfId="2" applyFont="1" applyBorder="1" applyAlignment="1">
      <alignment horizontal="center" vertical="center" wrapText="1"/>
    </xf>
    <xf numFmtId="0" fontId="18" fillId="0" borderId="105" xfId="2" applyFont="1" applyBorder="1" applyAlignment="1">
      <alignment horizontal="center" vertical="center" wrapText="1"/>
    </xf>
    <xf numFmtId="0" fontId="18" fillId="0" borderId="114" xfId="2" applyFont="1" applyBorder="1" applyAlignment="1">
      <alignment horizontal="center" vertical="center" wrapText="1"/>
    </xf>
    <xf numFmtId="0" fontId="18" fillId="0" borderId="106" xfId="2" applyFont="1" applyBorder="1" applyAlignment="1">
      <alignment horizontal="center" vertical="center" wrapText="1"/>
    </xf>
    <xf numFmtId="0" fontId="18" fillId="0" borderId="113" xfId="2" applyFont="1" applyBorder="1" applyAlignment="1">
      <alignment horizontal="center" vertical="center" shrinkToFit="1"/>
    </xf>
    <xf numFmtId="0" fontId="18" fillId="0" borderId="105" xfId="2" applyFont="1" applyBorder="1" applyAlignment="1">
      <alignment horizontal="center" vertical="center" shrinkToFit="1"/>
    </xf>
    <xf numFmtId="0" fontId="54" fillId="8" borderId="115" xfId="2" applyFont="1" applyFill="1" applyBorder="1" applyAlignment="1">
      <alignment horizontal="center" vertical="center"/>
    </xf>
    <xf numFmtId="0" fontId="54" fillId="8" borderId="72" xfId="2" applyFont="1" applyFill="1" applyBorder="1" applyAlignment="1">
      <alignment horizontal="center" vertical="center"/>
    </xf>
    <xf numFmtId="0" fontId="50" fillId="0" borderId="43" xfId="2" applyFont="1" applyBorder="1" applyAlignment="1">
      <alignment horizontal="center" vertical="center" shrinkToFit="1"/>
    </xf>
    <xf numFmtId="0" fontId="50" fillId="0" borderId="44" xfId="2" applyFont="1" applyBorder="1" applyAlignment="1">
      <alignment horizontal="center" vertical="center" shrinkToFit="1"/>
    </xf>
    <xf numFmtId="0" fontId="7" fillId="0" borderId="145" xfId="0" applyFont="1" applyBorder="1" applyAlignment="1">
      <alignment horizontal="center" vertical="center"/>
    </xf>
    <xf numFmtId="0" fontId="123" fillId="0" borderId="0" xfId="2" applyFont="1" applyAlignment="1">
      <alignment horizontal="center" vertical="center"/>
    </xf>
    <xf numFmtId="0" fontId="49" fillId="0" borderId="49" xfId="2" applyFont="1" applyBorder="1" applyAlignment="1">
      <alignment horizontal="center" vertical="center"/>
    </xf>
    <xf numFmtId="0" fontId="49" fillId="0" borderId="47" xfId="2" applyFont="1" applyBorder="1" applyAlignment="1">
      <alignment horizontal="center" vertical="center"/>
    </xf>
    <xf numFmtId="0" fontId="49" fillId="0" borderId="48" xfId="2" applyFont="1" applyBorder="1" applyAlignment="1">
      <alignment horizontal="center" vertical="center"/>
    </xf>
    <xf numFmtId="0" fontId="49" fillId="0" borderId="54" xfId="2" applyFont="1" applyBorder="1" applyAlignment="1">
      <alignment horizontal="center" vertical="center"/>
    </xf>
    <xf numFmtId="0" fontId="49" fillId="0" borderId="52" xfId="2" applyFont="1" applyBorder="1" applyAlignment="1">
      <alignment horizontal="center" vertical="center"/>
    </xf>
    <xf numFmtId="0" fontId="49" fillId="0" borderId="53" xfId="2" applyFont="1" applyBorder="1" applyAlignment="1">
      <alignment horizontal="center" vertical="center"/>
    </xf>
    <xf numFmtId="0" fontId="57" fillId="0" borderId="0" xfId="2" applyFont="1" applyAlignment="1">
      <alignment horizontal="center"/>
    </xf>
    <xf numFmtId="0" fontId="50" fillId="0" borderId="23" xfId="2" applyFont="1" applyBorder="1" applyAlignment="1">
      <alignment horizontal="center" vertical="center" wrapText="1" shrinkToFit="1"/>
    </xf>
    <xf numFmtId="0" fontId="50" fillId="0" borderId="36" xfId="2" applyFont="1" applyBorder="1" applyAlignment="1">
      <alignment horizontal="center" vertical="center" wrapText="1" shrinkToFit="1"/>
    </xf>
    <xf numFmtId="0" fontId="50" fillId="0" borderId="12" xfId="2" applyFont="1" applyBorder="1" applyAlignment="1">
      <alignment horizontal="center" vertical="center" wrapText="1" shrinkToFit="1"/>
    </xf>
    <xf numFmtId="0" fontId="50" fillId="0" borderId="67" xfId="2" applyFont="1" applyBorder="1" applyAlignment="1">
      <alignment horizontal="center" vertical="center" wrapText="1" shrinkToFit="1"/>
    </xf>
    <xf numFmtId="0" fontId="50" fillId="0" borderId="73" xfId="2" applyFont="1" applyBorder="1" applyAlignment="1">
      <alignment horizontal="center" vertical="center" wrapText="1" shrinkToFit="1"/>
    </xf>
    <xf numFmtId="0" fontId="50" fillId="0" borderId="74" xfId="2" applyFont="1" applyBorder="1" applyAlignment="1">
      <alignment horizontal="center" vertical="center" wrapText="1" shrinkToFit="1"/>
    </xf>
    <xf numFmtId="0" fontId="36" fillId="0" borderId="0" xfId="2" applyFont="1" applyAlignment="1">
      <alignment horizontal="center" vertical="center"/>
    </xf>
    <xf numFmtId="0" fontId="36" fillId="0" borderId="0" xfId="2" applyFont="1" applyAlignment="1">
      <alignment vertical="center"/>
    </xf>
    <xf numFmtId="0" fontId="16" fillId="0" borderId="106" xfId="2" applyFont="1" applyBorder="1" applyAlignment="1">
      <alignment vertical="center" wrapText="1"/>
    </xf>
    <xf numFmtId="0" fontId="16" fillId="0" borderId="81" xfId="2" applyFont="1" applyBorder="1" applyAlignment="1">
      <alignment vertical="center" wrapText="1"/>
    </xf>
    <xf numFmtId="0" fontId="16" fillId="0" borderId="72" xfId="2" applyFont="1" applyBorder="1" applyAlignment="1">
      <alignment vertical="center" wrapText="1"/>
    </xf>
    <xf numFmtId="0" fontId="16" fillId="0" borderId="92" xfId="2" applyFont="1" applyBorder="1" applyAlignment="1">
      <alignment vertical="center" wrapText="1"/>
    </xf>
    <xf numFmtId="0" fontId="36" fillId="0" borderId="0" xfId="2" applyFont="1" applyAlignment="1">
      <alignment vertical="center" wrapText="1"/>
    </xf>
    <xf numFmtId="0" fontId="19" fillId="0" borderId="80" xfId="2" applyFont="1" applyBorder="1" applyAlignment="1">
      <alignment horizontal="center" vertical="center" shrinkToFit="1"/>
    </xf>
    <xf numFmtId="0" fontId="19" fillId="0" borderId="94" xfId="2" applyFont="1" applyBorder="1" applyAlignment="1">
      <alignment horizontal="center" vertical="center" shrinkToFit="1"/>
    </xf>
    <xf numFmtId="0" fontId="19" fillId="0" borderId="92" xfId="2" applyFont="1" applyBorder="1" applyAlignment="1">
      <alignment horizontal="center" vertical="center" shrinkToFit="1"/>
    </xf>
    <xf numFmtId="0" fontId="19" fillId="0" borderId="93" xfId="2" applyFont="1" applyBorder="1" applyAlignment="1">
      <alignment horizontal="center" vertical="center" shrinkToFit="1"/>
    </xf>
    <xf numFmtId="0" fontId="19" fillId="0" borderId="28" xfId="2" applyFont="1" applyBorder="1" applyAlignment="1">
      <alignment horizontal="center" vertical="center" shrinkToFit="1"/>
    </xf>
    <xf numFmtId="0" fontId="19" fillId="0" borderId="35" xfId="2" applyFont="1" applyBorder="1" applyAlignment="1">
      <alignment horizontal="center" vertical="center" shrinkToFit="1"/>
    </xf>
    <xf numFmtId="0" fontId="19" fillId="0" borderId="96" xfId="2" applyFont="1" applyBorder="1" applyAlignment="1">
      <alignment horizontal="center" vertical="center" shrinkToFit="1"/>
    </xf>
    <xf numFmtId="0" fontId="19" fillId="0" borderId="97" xfId="2" applyFont="1" applyBorder="1" applyAlignment="1">
      <alignment horizontal="center" vertical="center" shrinkToFit="1"/>
    </xf>
    <xf numFmtId="0" fontId="19" fillId="0" borderId="99" xfId="2" applyFont="1" applyBorder="1" applyAlignment="1">
      <alignment horizontal="center" vertical="center" shrinkToFit="1"/>
    </xf>
    <xf numFmtId="0" fontId="49" fillId="8" borderId="59" xfId="2" applyFont="1" applyFill="1" applyBorder="1" applyAlignment="1">
      <alignment horizontal="center" vertical="center" shrinkToFit="1"/>
    </xf>
    <xf numFmtId="0" fontId="49" fillId="8" borderId="75" xfId="2" applyFont="1" applyFill="1" applyBorder="1" applyAlignment="1">
      <alignment horizontal="center" vertical="center" shrinkToFit="1"/>
    </xf>
    <xf numFmtId="0" fontId="50" fillId="8" borderId="28" xfId="2" applyFont="1" applyFill="1" applyBorder="1" applyAlignment="1">
      <alignment horizontal="center" vertical="center" shrinkToFit="1"/>
    </xf>
    <xf numFmtId="0" fontId="50" fillId="8" borderId="29" xfId="2" applyFont="1" applyFill="1" applyBorder="1" applyAlignment="1">
      <alignment horizontal="center" vertical="center" shrinkToFit="1"/>
    </xf>
    <xf numFmtId="0" fontId="50" fillId="8" borderId="35" xfId="2" applyFont="1" applyFill="1" applyBorder="1" applyAlignment="1">
      <alignment horizontal="center" vertical="center" shrinkToFit="1"/>
    </xf>
    <xf numFmtId="0" fontId="16" fillId="0" borderId="105" xfId="2" applyFont="1" applyBorder="1" applyAlignment="1">
      <alignment vertical="center" wrapText="1"/>
    </xf>
    <xf numFmtId="0" fontId="16" fillId="0" borderId="80" xfId="2" applyFont="1" applyBorder="1" applyAlignment="1">
      <alignment vertical="center" wrapText="1"/>
    </xf>
    <xf numFmtId="0" fontId="16" fillId="0" borderId="27" xfId="2" applyFont="1" applyBorder="1" applyAlignment="1">
      <alignment horizontal="center" vertical="center" wrapText="1"/>
    </xf>
    <xf numFmtId="0" fontId="16" fillId="0" borderId="16" xfId="2" applyFont="1" applyBorder="1" applyAlignment="1">
      <alignment horizontal="center" vertical="center" wrapText="1"/>
    </xf>
    <xf numFmtId="0" fontId="16" fillId="0" borderId="34" xfId="2" applyFont="1" applyBorder="1" applyAlignment="1">
      <alignment horizontal="center" vertical="center" wrapText="1"/>
    </xf>
    <xf numFmtId="0" fontId="19" fillId="0" borderId="15" xfId="2" applyFont="1" applyBorder="1" applyAlignment="1">
      <alignment horizontal="center" vertical="center" shrinkToFit="1"/>
    </xf>
    <xf numFmtId="0" fontId="19" fillId="0" borderId="16" xfId="2" applyFont="1" applyBorder="1" applyAlignment="1">
      <alignment horizontal="center" vertical="center" shrinkToFit="1"/>
    </xf>
    <xf numFmtId="0" fontId="19" fillId="0" borderId="34" xfId="2" applyFont="1" applyBorder="1" applyAlignment="1">
      <alignment horizontal="center" vertical="center" shrinkToFit="1"/>
    </xf>
    <xf numFmtId="0" fontId="19" fillId="0" borderId="46" xfId="2" applyFont="1" applyBorder="1" applyAlignment="1">
      <alignment horizontal="center" vertical="center" shrinkToFit="1"/>
    </xf>
    <xf numFmtId="0" fontId="19" fillId="0" borderId="47" xfId="2" applyFont="1" applyBorder="1" applyAlignment="1">
      <alignment horizontal="center" vertical="center" shrinkToFit="1"/>
    </xf>
    <xf numFmtId="0" fontId="19" fillId="0" borderId="48" xfId="2" applyFont="1" applyBorder="1" applyAlignment="1">
      <alignment horizontal="center" vertical="center" shrinkToFit="1"/>
    </xf>
    <xf numFmtId="0" fontId="19" fillId="0" borderId="51" xfId="2" applyFont="1" applyBorder="1" applyAlignment="1">
      <alignment horizontal="center" vertical="center" shrinkToFit="1"/>
    </xf>
    <xf numFmtId="0" fontId="19" fillId="0" borderId="52" xfId="2" applyFont="1" applyBorder="1" applyAlignment="1">
      <alignment horizontal="center" vertical="center" shrinkToFit="1"/>
    </xf>
    <xf numFmtId="0" fontId="19" fillId="0" borderId="53" xfId="2" applyFont="1" applyBorder="1" applyAlignment="1">
      <alignment horizontal="center" vertical="center" shrinkToFit="1"/>
    </xf>
    <xf numFmtId="0" fontId="19" fillId="0" borderId="56" xfId="2" applyFont="1" applyBorder="1" applyAlignment="1">
      <alignment horizontal="center" vertical="center" shrinkToFit="1"/>
    </xf>
    <xf numFmtId="0" fontId="19" fillId="0" borderId="57" xfId="2" applyFont="1" applyBorder="1" applyAlignment="1">
      <alignment horizontal="center" vertical="center" shrinkToFit="1"/>
    </xf>
    <xf numFmtId="0" fontId="19" fillId="0" borderId="58" xfId="2" applyFont="1" applyBorder="1" applyAlignment="1">
      <alignment horizontal="center" vertical="center" shrinkToFit="1"/>
    </xf>
    <xf numFmtId="0" fontId="97" fillId="0" borderId="27" xfId="2" applyFont="1" applyBorder="1" applyAlignment="1">
      <alignment horizontal="center" vertical="center"/>
    </xf>
    <xf numFmtId="0" fontId="97" fillId="0" borderId="16" xfId="2" applyFont="1" applyBorder="1" applyAlignment="1">
      <alignment horizontal="center" vertical="center"/>
    </xf>
    <xf numFmtId="0" fontId="97" fillId="0" borderId="34" xfId="2" applyFont="1" applyBorder="1" applyAlignment="1">
      <alignment horizontal="center" vertical="center"/>
    </xf>
    <xf numFmtId="0" fontId="49" fillId="0" borderId="50" xfId="2" applyFont="1" applyBorder="1" applyAlignment="1">
      <alignment horizontal="center" vertical="center"/>
    </xf>
    <xf numFmtId="0" fontId="96" fillId="0" borderId="54" xfId="2" applyFont="1" applyBorder="1" applyAlignment="1">
      <alignment horizontal="center" vertical="center"/>
    </xf>
    <xf numFmtId="0" fontId="96" fillId="0" borderId="52" xfId="2" applyFont="1" applyBorder="1" applyAlignment="1">
      <alignment horizontal="center" vertical="center"/>
    </xf>
    <xf numFmtId="0" fontId="96" fillId="0" borderId="55" xfId="2" applyFont="1" applyBorder="1" applyAlignment="1">
      <alignment horizontal="center" vertical="center"/>
    </xf>
    <xf numFmtId="0" fontId="19" fillId="0" borderId="60" xfId="2" applyFont="1" applyBorder="1" applyAlignment="1">
      <alignment horizontal="center" vertical="center"/>
    </xf>
    <xf numFmtId="0" fontId="19" fillId="0" borderId="57" xfId="2" applyFont="1" applyBorder="1" applyAlignment="1">
      <alignment horizontal="center" vertical="center"/>
    </xf>
    <xf numFmtId="0" fontId="16" fillId="0" borderId="16" xfId="2" applyFont="1" applyBorder="1" applyAlignment="1">
      <alignment horizontal="center" vertical="center"/>
    </xf>
    <xf numFmtId="0" fontId="16" fillId="0" borderId="17" xfId="2" applyFont="1" applyBorder="1" applyAlignment="1">
      <alignment horizontal="center" vertical="center"/>
    </xf>
    <xf numFmtId="0" fontId="49" fillId="0" borderId="57" xfId="2" applyFont="1" applyBorder="1" applyAlignment="1">
      <alignment horizontal="center" vertical="center"/>
    </xf>
    <xf numFmtId="0" fontId="49" fillId="0" borderId="58" xfId="2" applyFont="1" applyBorder="1" applyAlignment="1">
      <alignment horizontal="center" vertical="center"/>
    </xf>
    <xf numFmtId="0" fontId="19" fillId="0" borderId="54" xfId="2" applyFont="1" applyBorder="1" applyAlignment="1">
      <alignment horizontal="center" vertical="center" shrinkToFit="1"/>
    </xf>
    <xf numFmtId="0" fontId="97" fillId="0" borderId="27" xfId="2" applyFont="1" applyBorder="1" applyAlignment="1">
      <alignment horizontal="center" vertical="center" wrapText="1"/>
    </xf>
    <xf numFmtId="0" fontId="97" fillId="0" borderId="16" xfId="2" applyFont="1" applyBorder="1" applyAlignment="1">
      <alignment horizontal="center" vertical="center" wrapText="1"/>
    </xf>
    <xf numFmtId="0" fontId="19" fillId="0" borderId="100" xfId="2" applyFont="1" applyBorder="1" applyAlignment="1">
      <alignment horizontal="center" vertical="center" textRotation="255" shrinkToFit="1"/>
    </xf>
    <xf numFmtId="0" fontId="19" fillId="0" borderId="101" xfId="2" applyFont="1" applyBorder="1" applyAlignment="1">
      <alignment horizontal="center" vertical="center" textRotation="255" shrinkToFit="1"/>
    </xf>
    <xf numFmtId="0" fontId="19" fillId="0" borderId="30" xfId="2" applyFont="1" applyBorder="1" applyAlignment="1">
      <alignment horizontal="center" vertical="center" textRotation="255" shrinkToFit="1"/>
    </xf>
    <xf numFmtId="0" fontId="49" fillId="8" borderId="64" xfId="2" applyFont="1" applyFill="1" applyBorder="1" applyAlignment="1">
      <alignment horizontal="center" vertical="center" shrinkToFit="1"/>
    </xf>
    <xf numFmtId="0" fontId="49" fillId="8" borderId="65" xfId="2" applyFont="1" applyFill="1" applyBorder="1" applyAlignment="1">
      <alignment horizontal="center" vertical="center" shrinkToFit="1"/>
    </xf>
    <xf numFmtId="0" fontId="49" fillId="8" borderId="66" xfId="2" applyFont="1" applyFill="1" applyBorder="1" applyAlignment="1">
      <alignment horizontal="center" vertical="center" shrinkToFit="1"/>
    </xf>
    <xf numFmtId="0" fontId="49" fillId="8" borderId="54" xfId="2" applyFont="1" applyFill="1" applyBorder="1" applyAlignment="1">
      <alignment horizontal="center" vertical="center" shrinkToFit="1"/>
    </xf>
    <xf numFmtId="0" fontId="49" fillId="8" borderId="52" xfId="2" applyFont="1" applyFill="1" applyBorder="1" applyAlignment="1">
      <alignment horizontal="center" vertical="center" shrinkToFit="1"/>
    </xf>
    <xf numFmtId="0" fontId="49" fillId="8" borderId="55" xfId="2" applyFont="1" applyFill="1" applyBorder="1" applyAlignment="1">
      <alignment horizontal="center" vertical="center" shrinkToFit="1"/>
    </xf>
    <xf numFmtId="0" fontId="19" fillId="0" borderId="102" xfId="2" applyFont="1" applyBorder="1" applyAlignment="1">
      <alignment horizontal="center" vertical="center" textRotation="255" shrinkToFit="1"/>
    </xf>
    <xf numFmtId="0" fontId="19" fillId="0" borderId="63" xfId="2" applyFont="1" applyBorder="1" applyAlignment="1">
      <alignment horizontal="center" vertical="center" shrinkToFit="1"/>
    </xf>
    <xf numFmtId="0" fontId="19" fillId="0" borderId="62" xfId="2" applyFont="1" applyBorder="1" applyAlignment="1">
      <alignment horizontal="center" vertical="center" shrinkToFit="1"/>
    </xf>
    <xf numFmtId="0" fontId="19" fillId="0" borderId="68" xfId="2" applyFont="1" applyBorder="1" applyAlignment="1">
      <alignment horizontal="center" vertical="center" shrinkToFit="1"/>
    </xf>
    <xf numFmtId="0" fontId="19" fillId="0" borderId="67" xfId="2" applyFont="1" applyBorder="1" applyAlignment="1">
      <alignment horizontal="center" vertical="center" shrinkToFit="1"/>
    </xf>
    <xf numFmtId="0" fontId="19" fillId="0" borderId="26" xfId="2" applyFont="1" applyBorder="1" applyAlignment="1">
      <alignment horizontal="center" vertical="center" shrinkToFit="1"/>
    </xf>
    <xf numFmtId="0" fontId="19" fillId="0" borderId="25" xfId="2" applyFont="1" applyBorder="1" applyAlignment="1">
      <alignment horizontal="center" vertical="center" shrinkToFit="1"/>
    </xf>
    <xf numFmtId="0" fontId="19" fillId="0" borderId="64" xfId="2" applyFont="1" applyBorder="1" applyAlignment="1">
      <alignment horizontal="center" vertical="center" shrinkToFit="1"/>
    </xf>
    <xf numFmtId="0" fontId="19" fillId="0" borderId="95" xfId="2" applyFont="1" applyBorder="1" applyAlignment="1">
      <alignment horizontal="center" vertical="center" shrinkToFit="1"/>
    </xf>
    <xf numFmtId="0" fontId="49" fillId="8" borderId="28" xfId="2" applyFont="1" applyFill="1" applyBorder="1" applyAlignment="1">
      <alignment horizontal="center" vertical="center" shrinkToFit="1"/>
    </xf>
    <xf numFmtId="0" fontId="49" fillId="8" borderId="29" xfId="2" applyFont="1" applyFill="1" applyBorder="1" applyAlignment="1">
      <alignment horizontal="center" vertical="center" shrinkToFit="1"/>
    </xf>
    <xf numFmtId="0" fontId="49" fillId="8" borderId="40" xfId="2" applyFont="1" applyFill="1" applyBorder="1" applyAlignment="1">
      <alignment horizontal="center" vertical="center" shrinkToFit="1"/>
    </xf>
    <xf numFmtId="0" fontId="19" fillId="0" borderId="60" xfId="2" applyFont="1" applyBorder="1" applyAlignment="1">
      <alignment horizontal="center" vertical="center" shrinkToFit="1"/>
    </xf>
    <xf numFmtId="0" fontId="19" fillId="3" borderId="59" xfId="2" applyFont="1" applyFill="1" applyBorder="1" applyAlignment="1">
      <alignment horizontal="center" vertical="center"/>
    </xf>
    <xf numFmtId="0" fontId="19" fillId="3" borderId="75" xfId="2" applyFont="1" applyFill="1" applyBorder="1" applyAlignment="1">
      <alignment horizontal="center" vertical="center"/>
    </xf>
    <xf numFmtId="0" fontId="19" fillId="3" borderId="43" xfId="2" applyFont="1" applyFill="1" applyBorder="1" applyAlignment="1">
      <alignment horizontal="center" vertical="center" shrinkToFit="1"/>
    </xf>
    <xf numFmtId="0" fontId="19" fillId="3" borderId="44" xfId="2" applyFont="1" applyFill="1" applyBorder="1" applyAlignment="1">
      <alignment horizontal="center" vertical="center" shrinkToFit="1"/>
    </xf>
    <xf numFmtId="0" fontId="49" fillId="8" borderId="43" xfId="2" applyFont="1" applyFill="1" applyBorder="1" applyAlignment="1">
      <alignment horizontal="center" vertical="center" shrinkToFit="1"/>
    </xf>
    <xf numFmtId="0" fontId="54" fillId="0" borderId="43" xfId="2" applyFont="1" applyBorder="1" applyAlignment="1">
      <alignment horizontal="center" vertical="center" shrinkToFit="1"/>
    </xf>
    <xf numFmtId="0" fontId="19" fillId="0" borderId="32" xfId="2" applyFont="1" applyBorder="1" applyAlignment="1">
      <alignment horizontal="center" vertical="center" shrinkToFit="1"/>
    </xf>
    <xf numFmtId="0" fontId="19" fillId="0" borderId="36" xfId="2" applyFont="1" applyBorder="1" applyAlignment="1">
      <alignment horizontal="center" vertical="center" shrinkToFit="1"/>
    </xf>
    <xf numFmtId="0" fontId="49" fillId="0" borderId="40" xfId="2" applyFont="1" applyBorder="1" applyAlignment="1">
      <alignment horizontal="center" vertical="center" shrinkToFit="1"/>
    </xf>
    <xf numFmtId="0" fontId="49" fillId="8" borderId="49" xfId="2" applyFont="1" applyFill="1" applyBorder="1" applyAlignment="1">
      <alignment horizontal="center" vertical="center" shrinkToFit="1"/>
    </xf>
    <xf numFmtId="0" fontId="49" fillId="8" borderId="47" xfId="2" applyFont="1" applyFill="1" applyBorder="1" applyAlignment="1">
      <alignment horizontal="center" vertical="center" shrinkToFit="1"/>
    </xf>
    <xf numFmtId="0" fontId="49" fillId="8" borderId="48" xfId="2" applyFont="1" applyFill="1" applyBorder="1" applyAlignment="1">
      <alignment horizontal="center" vertical="center" shrinkToFit="1"/>
    </xf>
    <xf numFmtId="0" fontId="49" fillId="8" borderId="53" xfId="2" applyFont="1" applyFill="1" applyBorder="1" applyAlignment="1">
      <alignment horizontal="center" vertical="center" shrinkToFit="1"/>
    </xf>
    <xf numFmtId="0" fontId="49" fillId="0" borderId="49" xfId="2" applyFont="1" applyBorder="1" applyAlignment="1">
      <alignment horizontal="center" vertical="center" shrinkToFit="1"/>
    </xf>
    <xf numFmtId="0" fontId="49" fillId="0" borderId="47" xfId="2" applyFont="1" applyBorder="1" applyAlignment="1">
      <alignment horizontal="center" vertical="center" shrinkToFit="1"/>
    </xf>
    <xf numFmtId="0" fontId="49" fillId="0" borderId="48" xfId="2" applyFont="1" applyBorder="1" applyAlignment="1">
      <alignment horizontal="center" vertical="center" shrinkToFit="1"/>
    </xf>
    <xf numFmtId="0" fontId="49" fillId="0" borderId="54" xfId="2" applyFont="1" applyBorder="1" applyAlignment="1">
      <alignment horizontal="center" vertical="center" shrinkToFit="1"/>
    </xf>
    <xf numFmtId="0" fontId="49" fillId="0" borderId="52" xfId="2" applyFont="1" applyBorder="1" applyAlignment="1">
      <alignment horizontal="center" vertical="center" shrinkToFit="1"/>
    </xf>
    <xf numFmtId="0" fontId="49" fillId="0" borderId="53" xfId="2" applyFont="1" applyBorder="1" applyAlignment="1">
      <alignment horizontal="center" vertical="center" shrinkToFit="1"/>
    </xf>
    <xf numFmtId="0" fontId="19" fillId="0" borderId="49" xfId="2" applyFont="1" applyBorder="1" applyAlignment="1">
      <alignment horizontal="center" vertical="center" shrinkToFit="1"/>
    </xf>
    <xf numFmtId="0" fontId="49" fillId="8" borderId="35" xfId="2" applyFont="1" applyFill="1" applyBorder="1" applyAlignment="1">
      <alignment horizontal="center" vertical="center" shrinkToFit="1"/>
    </xf>
    <xf numFmtId="0" fontId="18" fillId="0" borderId="28" xfId="2" applyFont="1" applyBorder="1" applyAlignment="1">
      <alignment horizontal="center" vertical="center" shrinkToFit="1"/>
    </xf>
    <xf numFmtId="0" fontId="18" fillId="0" borderId="35" xfId="2" applyFont="1" applyBorder="1" applyAlignment="1">
      <alignment horizontal="center" vertical="center" shrinkToFit="1"/>
    </xf>
    <xf numFmtId="0" fontId="19" fillId="0" borderId="98" xfId="2" applyFont="1" applyBorder="1" applyAlignment="1">
      <alignment horizontal="center" vertical="center" shrinkToFit="1"/>
    </xf>
    <xf numFmtId="0" fontId="50" fillId="0" borderId="145" xfId="2" applyFont="1" applyBorder="1" applyAlignment="1">
      <alignment horizontal="center" vertical="center"/>
    </xf>
    <xf numFmtId="0" fontId="7" fillId="0" borderId="145" xfId="2" applyFont="1" applyBorder="1" applyAlignment="1">
      <alignment horizontal="center" vertical="center" wrapText="1"/>
    </xf>
    <xf numFmtId="0" fontId="7" fillId="0" borderId="144" xfId="2" applyFont="1" applyBorder="1" applyAlignment="1">
      <alignment horizontal="center" vertical="center" wrapText="1"/>
    </xf>
    <xf numFmtId="0" fontId="50" fillId="0" borderId="70" xfId="2" applyFont="1" applyBorder="1" applyAlignment="1">
      <alignment horizontal="center" vertical="center" shrinkToFit="1"/>
    </xf>
    <xf numFmtId="0" fontId="50" fillId="0" borderId="69" xfId="2" applyFont="1" applyBorder="1" applyAlignment="1">
      <alignment horizontal="center" vertical="center" shrinkToFit="1"/>
    </xf>
    <xf numFmtId="0" fontId="46" fillId="0" borderId="70" xfId="2" applyFont="1" applyBorder="1" applyAlignment="1">
      <alignment horizontal="center" vertical="center"/>
    </xf>
    <xf numFmtId="0" fontId="46" fillId="0" borderId="103" xfId="2" applyFont="1" applyBorder="1" applyAlignment="1">
      <alignment horizontal="center" vertical="center"/>
    </xf>
    <xf numFmtId="49" fontId="45" fillId="0" borderId="69" xfId="2" applyNumberFormat="1" applyFont="1" applyBorder="1" applyAlignment="1">
      <alignment horizontal="center" vertical="center"/>
    </xf>
    <xf numFmtId="0" fontId="45" fillId="0" borderId="69" xfId="2" applyFont="1" applyBorder="1" applyAlignment="1">
      <alignment horizontal="center" vertical="center"/>
    </xf>
    <xf numFmtId="0" fontId="45" fillId="0" borderId="104" xfId="2" applyFont="1" applyBorder="1" applyAlignment="1">
      <alignment horizontal="center" vertical="center"/>
    </xf>
    <xf numFmtId="0" fontId="46" fillId="0" borderId="145" xfId="0" applyFont="1" applyBorder="1" applyAlignment="1">
      <alignment horizontal="center" vertical="center" shrinkToFit="1"/>
    </xf>
    <xf numFmtId="0" fontId="36" fillId="0" borderId="0" xfId="2" applyFont="1" applyAlignment="1">
      <alignment horizontal="left" vertical="center" wrapText="1"/>
    </xf>
    <xf numFmtId="0" fontId="22" fillId="0" borderId="43" xfId="2" applyFont="1" applyBorder="1" applyAlignment="1">
      <alignment horizontal="center" vertical="center" wrapText="1" shrinkToFit="1"/>
    </xf>
    <xf numFmtId="0" fontId="22" fillId="0" borderId="43" xfId="2" applyFont="1" applyBorder="1" applyAlignment="1">
      <alignment horizontal="center" vertical="center" shrinkToFit="1"/>
    </xf>
    <xf numFmtId="0" fontId="18" fillId="0" borderId="116" xfId="2" applyFont="1" applyBorder="1" applyAlignment="1">
      <alignment horizontal="center" vertical="center" shrinkToFit="1"/>
    </xf>
    <xf numFmtId="0" fontId="18" fillId="0" borderId="29" xfId="2" applyFont="1" applyBorder="1" applyAlignment="1">
      <alignment horizontal="center" vertical="center" shrinkToFit="1"/>
    </xf>
    <xf numFmtId="0" fontId="50" fillId="8" borderId="40" xfId="2" applyFont="1" applyFill="1" applyBorder="1" applyAlignment="1">
      <alignment horizontal="center" vertical="center" shrinkToFit="1"/>
    </xf>
    <xf numFmtId="0" fontId="50" fillId="0" borderId="143" xfId="2" applyFont="1" applyBorder="1" applyAlignment="1">
      <alignment horizontal="center" vertical="center" shrinkToFit="1"/>
    </xf>
    <xf numFmtId="0" fontId="50" fillId="0" borderId="62" xfId="2" applyFont="1" applyBorder="1" applyAlignment="1">
      <alignment horizontal="center" vertical="center" shrinkToFit="1"/>
    </xf>
    <xf numFmtId="0" fontId="50" fillId="0" borderId="73" xfId="2" applyFont="1" applyBorder="1" applyAlignment="1">
      <alignment horizontal="center" vertical="center" shrinkToFit="1"/>
    </xf>
    <xf numFmtId="0" fontId="50" fillId="0" borderId="74" xfId="2" applyFont="1" applyBorder="1" applyAlignment="1">
      <alignment horizontal="center" vertical="center" shrinkToFit="1"/>
    </xf>
    <xf numFmtId="0" fontId="50" fillId="0" borderId="59" xfId="2" applyFont="1" applyBorder="1" applyAlignment="1">
      <alignment horizontal="center" vertical="center" shrinkToFit="1"/>
    </xf>
    <xf numFmtId="0" fontId="57" fillId="0" borderId="59" xfId="2" applyFont="1" applyBorder="1" applyAlignment="1">
      <alignment horizontal="center" vertical="center"/>
    </xf>
    <xf numFmtId="0" fontId="57" fillId="0" borderId="75" xfId="2" applyFont="1" applyBorder="1" applyAlignment="1">
      <alignment horizontal="center" vertical="center"/>
    </xf>
    <xf numFmtId="0" fontId="57" fillId="0" borderId="60" xfId="2" applyFont="1" applyBorder="1" applyAlignment="1">
      <alignment horizontal="center" vertical="center"/>
    </xf>
    <xf numFmtId="0" fontId="57" fillId="0" borderId="57" xfId="2" applyFont="1" applyBorder="1" applyAlignment="1">
      <alignment horizontal="center" vertical="center"/>
    </xf>
    <xf numFmtId="0" fontId="57" fillId="0" borderId="61" xfId="2" applyFont="1" applyBorder="1" applyAlignment="1">
      <alignment horizontal="center" vertical="center"/>
    </xf>
    <xf numFmtId="0" fontId="20" fillId="0" borderId="0" xfId="2" applyFont="1" applyAlignment="1">
      <alignment shrinkToFit="1"/>
    </xf>
    <xf numFmtId="0" fontId="122" fillId="0" borderId="114" xfId="2" applyFont="1" applyBorder="1" applyAlignment="1">
      <alignment horizontal="center" vertical="center" shrinkToFit="1"/>
    </xf>
    <xf numFmtId="0" fontId="122" fillId="0" borderId="106" xfId="2" applyFont="1" applyBorder="1" applyAlignment="1">
      <alignment horizontal="center" vertical="center" shrinkToFit="1"/>
    </xf>
    <xf numFmtId="0" fontId="122" fillId="0" borderId="115" xfId="2" applyFont="1" applyBorder="1" applyAlignment="1">
      <alignment horizontal="center" vertical="center" shrinkToFit="1"/>
    </xf>
    <xf numFmtId="0" fontId="122" fillId="0" borderId="72" xfId="2" applyFont="1" applyBorder="1" applyAlignment="1">
      <alignment horizontal="center" vertical="center" shrinkToFit="1"/>
    </xf>
    <xf numFmtId="0" fontId="49" fillId="0" borderId="64" xfId="2" applyFont="1" applyBorder="1" applyAlignment="1">
      <alignment horizontal="center" vertical="center" shrinkToFit="1"/>
    </xf>
    <xf numFmtId="0" fontId="49" fillId="0" borderId="65" xfId="2" applyFont="1" applyBorder="1" applyAlignment="1">
      <alignment horizontal="center" vertical="center" shrinkToFit="1"/>
    </xf>
    <xf numFmtId="0" fontId="49" fillId="0" borderId="66" xfId="2" applyFont="1" applyBorder="1" applyAlignment="1">
      <alignment horizontal="center" vertical="center" shrinkToFit="1"/>
    </xf>
    <xf numFmtId="0" fontId="49" fillId="0" borderId="55" xfId="2" applyFont="1" applyBorder="1" applyAlignment="1">
      <alignment horizontal="center" vertical="center" shrinkToFit="1"/>
    </xf>
    <xf numFmtId="0" fontId="54" fillId="0" borderId="115" xfId="2" applyFont="1" applyBorder="1" applyAlignment="1">
      <alignment horizontal="center" vertical="center"/>
    </xf>
    <xf numFmtId="0" fontId="54" fillId="0" borderId="72" xfId="2" applyFont="1" applyBorder="1" applyAlignment="1">
      <alignment horizontal="center" vertical="center"/>
    </xf>
    <xf numFmtId="0" fontId="49" fillId="0" borderId="59" xfId="2" applyFont="1" applyBorder="1" applyAlignment="1">
      <alignment horizontal="center" vertical="center" shrinkToFit="1"/>
    </xf>
    <xf numFmtId="0" fontId="49" fillId="0" borderId="75" xfId="2" applyFont="1" applyBorder="1" applyAlignment="1">
      <alignment horizontal="center" vertical="center" shrinkToFit="1"/>
    </xf>
    <xf numFmtId="0" fontId="49" fillId="0" borderId="28" xfId="2" applyFont="1" applyBorder="1" applyAlignment="1">
      <alignment horizontal="center" vertical="center"/>
    </xf>
    <xf numFmtId="0" fontId="49" fillId="0" borderId="29" xfId="2" applyFont="1" applyBorder="1" applyAlignment="1">
      <alignment horizontal="center" vertical="center"/>
    </xf>
    <xf numFmtId="0" fontId="49" fillId="0" borderId="35" xfId="2" applyFont="1" applyBorder="1" applyAlignment="1">
      <alignment horizontal="center" vertical="center"/>
    </xf>
    <xf numFmtId="0" fontId="49" fillId="0" borderId="43" xfId="2" applyFont="1" applyBorder="1" applyAlignment="1">
      <alignment horizontal="center" vertical="center"/>
    </xf>
    <xf numFmtId="0" fontId="101" fillId="0" borderId="0" xfId="4" applyFont="1" applyAlignment="1">
      <alignment horizontal="center" vertical="center" wrapText="1"/>
    </xf>
    <xf numFmtId="0" fontId="29" fillId="0" borderId="0" xfId="4" applyFont="1">
      <alignment vertical="center"/>
    </xf>
    <xf numFmtId="0" fontId="30" fillId="0" borderId="71" xfId="4" quotePrefix="1" applyFont="1" applyBorder="1" applyAlignment="1">
      <alignment horizontal="center" vertical="center" shrinkToFit="1"/>
    </xf>
    <xf numFmtId="0" fontId="30" fillId="0" borderId="128" xfId="4" quotePrefix="1" applyFont="1" applyBorder="1" applyAlignment="1">
      <alignment horizontal="center" vertical="center" shrinkToFit="1"/>
    </xf>
    <xf numFmtId="0" fontId="30" fillId="0" borderId="76" xfId="4" quotePrefix="1" applyFont="1" applyBorder="1" applyAlignment="1">
      <alignment horizontal="center" vertical="center" shrinkToFit="1"/>
    </xf>
    <xf numFmtId="0" fontId="33" fillId="0" borderId="0" xfId="4" quotePrefix="1" applyFont="1" applyAlignment="1">
      <alignment horizontal="center" vertical="center" shrinkToFit="1"/>
    </xf>
    <xf numFmtId="0" fontId="30" fillId="0" borderId="42" xfId="4" quotePrefix="1" applyFont="1" applyBorder="1" applyAlignment="1">
      <alignment horizontal="center" vertical="center" shrinkToFit="1"/>
    </xf>
    <xf numFmtId="0" fontId="30" fillId="0" borderId="5" xfId="4" quotePrefix="1" applyFont="1" applyBorder="1" applyAlignment="1">
      <alignment horizontal="center" vertical="center" shrinkToFit="1"/>
    </xf>
    <xf numFmtId="0" fontId="30" fillId="0" borderId="2" xfId="4" quotePrefix="1" applyFont="1" applyBorder="1" applyAlignment="1">
      <alignment horizontal="center" vertical="center" shrinkToFit="1"/>
    </xf>
    <xf numFmtId="177" fontId="53" fillId="0" borderId="43" xfId="5" applyNumberFormat="1" applyFont="1" applyBorder="1" applyAlignment="1">
      <alignment horizontal="center" vertical="center" wrapText="1" justifyLastLine="1" shrinkToFit="1"/>
    </xf>
    <xf numFmtId="177" fontId="53" fillId="0" borderId="43" xfId="5" applyNumberFormat="1" applyFont="1" applyBorder="1" applyAlignment="1">
      <alignment horizontal="center" vertical="center" wrapText="1" shrinkToFit="1"/>
    </xf>
    <xf numFmtId="0" fontId="41" fillId="0" borderId="0" xfId="4" applyFont="1" applyAlignment="1">
      <alignment vertical="center" shrinkToFit="1"/>
    </xf>
    <xf numFmtId="0" fontId="29" fillId="0" borderId="0" xfId="4" applyFont="1" applyAlignment="1">
      <alignment vertical="center" wrapText="1"/>
    </xf>
    <xf numFmtId="0" fontId="30" fillId="0" borderId="0" xfId="4" quotePrefix="1" applyFont="1" applyAlignment="1">
      <alignment horizontal="center" vertical="center" shrinkToFit="1"/>
    </xf>
    <xf numFmtId="0" fontId="30" fillId="0" borderId="0" xfId="4" applyFont="1" applyAlignment="1">
      <alignment horizontal="center" vertical="center" shrinkToFit="1"/>
    </xf>
    <xf numFmtId="0" fontId="32" fillId="0" borderId="0" xfId="4" applyFont="1" applyAlignment="1">
      <alignment vertical="center" shrinkToFit="1"/>
    </xf>
    <xf numFmtId="177" fontId="52" fillId="0" borderId="43" xfId="5" applyNumberFormat="1" applyFont="1" applyBorder="1" applyAlignment="1">
      <alignment horizontal="center" vertical="center" wrapText="1" shrinkToFit="1"/>
    </xf>
  </cellXfs>
  <cellStyles count="9">
    <cellStyle name="ハイパーリンク" xfId="1" builtinId="8"/>
    <cellStyle name="ハイパーリンク 2" xfId="3" xr:uid="{00000000-0005-0000-0000-000001000000}"/>
    <cellStyle name="標準" xfId="0" builtinId="0"/>
    <cellStyle name="標準 2" xfId="2" xr:uid="{00000000-0005-0000-0000-000003000000}"/>
    <cellStyle name="標準 2 2" xfId="5" xr:uid="{00000000-0005-0000-0000-000004000000}"/>
    <cellStyle name="標準 2 2 2" xfId="7" xr:uid="{00000000-0005-0000-0000-000005000000}"/>
    <cellStyle name="標準 2 4" xfId="8" xr:uid="{00000000-0005-0000-0000-000006000000}"/>
    <cellStyle name="標準 3" xfId="4" xr:uid="{00000000-0005-0000-0000-000007000000}"/>
    <cellStyle name="標準 4" xfId="6" xr:uid="{00000000-0005-0000-0000-000008000000}"/>
  </cellStyles>
  <dxfs count="111">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i val="0"/>
        <strike val="0"/>
        <color rgb="FFFF0000"/>
      </font>
    </dxf>
    <dxf>
      <font>
        <b/>
        <i val="0"/>
        <color rgb="FFFF0000"/>
      </font>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s>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28575</xdr:colOff>
      <xdr:row>0</xdr:row>
      <xdr:rowOff>142875</xdr:rowOff>
    </xdr:from>
    <xdr:ext cx="2746226" cy="600075"/>
    <xdr:pic>
      <xdr:nvPicPr>
        <xdr:cNvPr id="3" name="図 2">
          <a:extLst>
            <a:ext uri="{FF2B5EF4-FFF2-40B4-BE49-F238E27FC236}">
              <a16:creationId xmlns:a16="http://schemas.microsoft.com/office/drawing/2014/main" id="{00C69912-9D69-49DD-BC20-291ED482C401}"/>
            </a:ext>
          </a:extLst>
        </xdr:cNvPr>
        <xdr:cNvPicPr>
          <a:picLocks noChangeAspect="1"/>
        </xdr:cNvPicPr>
      </xdr:nvPicPr>
      <xdr:blipFill>
        <a:blip xmlns:r="http://schemas.openxmlformats.org/officeDocument/2006/relationships" r:embed="rId1"/>
        <a:stretch>
          <a:fillRect/>
        </a:stretch>
      </xdr:blipFill>
      <xdr:spPr>
        <a:xfrm>
          <a:off x="219075" y="142875"/>
          <a:ext cx="2746226" cy="60007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10</xdr:col>
      <xdr:colOff>22860</xdr:colOff>
      <xdr:row>31</xdr:row>
      <xdr:rowOff>219075</xdr:rowOff>
    </xdr:from>
    <xdr:to>
      <xdr:col>11</xdr:col>
      <xdr:colOff>1906</xdr:colOff>
      <xdr:row>32</xdr:row>
      <xdr:rowOff>333375</xdr:rowOff>
    </xdr:to>
    <xdr:sp macro="" textlink="">
      <xdr:nvSpPr>
        <xdr:cNvPr id="2" name="正方形/長方形 1">
          <a:extLst>
            <a:ext uri="{FF2B5EF4-FFF2-40B4-BE49-F238E27FC236}">
              <a16:creationId xmlns:a16="http://schemas.microsoft.com/office/drawing/2014/main" id="{EFEE4C4B-0F8C-43D3-BA48-8403EEF0C1DC}"/>
            </a:ext>
          </a:extLst>
        </xdr:cNvPr>
        <xdr:cNvSpPr/>
      </xdr:nvSpPr>
      <xdr:spPr>
        <a:xfrm>
          <a:off x="6720840" y="8014335"/>
          <a:ext cx="436246" cy="342900"/>
        </a:xfrm>
        <a:prstGeom prst="rect">
          <a:avLst/>
        </a:prstGeom>
        <a:no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0</xdr:col>
      <xdr:colOff>0</xdr:colOff>
      <xdr:row>0</xdr:row>
      <xdr:rowOff>0</xdr:rowOff>
    </xdr:from>
    <xdr:ext cx="2381251" cy="523875"/>
    <xdr:pic>
      <xdr:nvPicPr>
        <xdr:cNvPr id="3" name="図 2">
          <a:extLst>
            <a:ext uri="{FF2B5EF4-FFF2-40B4-BE49-F238E27FC236}">
              <a16:creationId xmlns:a16="http://schemas.microsoft.com/office/drawing/2014/main" id="{89CD7208-E47F-42CB-981B-9BEDEC338F6E}"/>
            </a:ext>
          </a:extLst>
        </xdr:cNvPr>
        <xdr:cNvPicPr>
          <a:picLocks noChangeAspect="1"/>
        </xdr:cNvPicPr>
      </xdr:nvPicPr>
      <xdr:blipFill>
        <a:blip xmlns:r="http://schemas.openxmlformats.org/officeDocument/2006/relationships" r:embed="rId1"/>
        <a:stretch>
          <a:fillRect/>
        </a:stretch>
      </xdr:blipFill>
      <xdr:spPr>
        <a:xfrm>
          <a:off x="0" y="0"/>
          <a:ext cx="2381251" cy="52387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5</xdr:col>
      <xdr:colOff>85725</xdr:colOff>
      <xdr:row>1</xdr:row>
      <xdr:rowOff>137638</xdr:rowOff>
    </xdr:to>
    <xdr:pic>
      <xdr:nvPicPr>
        <xdr:cNvPr id="4" name="図 3">
          <a:extLst>
            <a:ext uri="{FF2B5EF4-FFF2-40B4-BE49-F238E27FC236}">
              <a16:creationId xmlns:a16="http://schemas.microsoft.com/office/drawing/2014/main" id="{88B6081F-B733-D8CA-F4FD-9223D6EEB7F7}"/>
            </a:ext>
          </a:extLst>
        </xdr:cNvPr>
        <xdr:cNvPicPr>
          <a:picLocks noChangeAspect="1"/>
        </xdr:cNvPicPr>
      </xdr:nvPicPr>
      <xdr:blipFill>
        <a:blip xmlns:r="http://schemas.openxmlformats.org/officeDocument/2006/relationships" r:embed="rId1"/>
        <a:stretch>
          <a:fillRect/>
        </a:stretch>
      </xdr:blipFill>
      <xdr:spPr>
        <a:xfrm>
          <a:off x="1" y="1"/>
          <a:ext cx="1838324" cy="4043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5</xdr:col>
      <xdr:colOff>85725</xdr:colOff>
      <xdr:row>1</xdr:row>
      <xdr:rowOff>137638</xdr:rowOff>
    </xdr:to>
    <xdr:pic>
      <xdr:nvPicPr>
        <xdr:cNvPr id="2" name="図 1">
          <a:extLst>
            <a:ext uri="{FF2B5EF4-FFF2-40B4-BE49-F238E27FC236}">
              <a16:creationId xmlns:a16="http://schemas.microsoft.com/office/drawing/2014/main" id="{5917179D-83BD-4695-A5AE-AC04A2DD5EE3}"/>
            </a:ext>
          </a:extLst>
        </xdr:cNvPr>
        <xdr:cNvPicPr>
          <a:picLocks noChangeAspect="1"/>
        </xdr:cNvPicPr>
      </xdr:nvPicPr>
      <xdr:blipFill>
        <a:blip xmlns:r="http://schemas.openxmlformats.org/officeDocument/2006/relationships" r:embed="rId1"/>
        <a:stretch>
          <a:fillRect/>
        </a:stretch>
      </xdr:blipFill>
      <xdr:spPr>
        <a:xfrm>
          <a:off x="1" y="1"/>
          <a:ext cx="1838324" cy="4043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anab\Desktop\YBA\d\&#30003;&#12375;&#36796;&#12415;&#26696;.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LS520D76a\&#31070;&#22856;&#24029;&#30476;&#21561;&#22863;&#27005;&#36899;&#30431;\&#19977;&#12534;&#30000;\&#65312;&#21561;&#22863;&#27005;&#36899;&#30431;&#65298;\&#20196;&#21644;&#65301;&#24180;&#24230;&#65288;&#65298;&#65296;&#65298;&#65299;&#65289;\2023&#27178;&#27996;&#12450;&#12531;&#12467;&#12531;&#30003;&#36796;&#12501;&#12449;&#12452;&#12523;.xlsm" TargetMode="External"/><Relationship Id="rId1" Type="http://schemas.openxmlformats.org/officeDocument/2006/relationships/externalLinkPath" Target="https://d.docs.live.net/&#19977;&#12534;&#30000;/&#65312;&#21561;&#22863;&#27005;&#36899;&#30431;&#65298;/&#20196;&#21644;&#65301;&#24180;&#24230;&#65288;&#65298;&#65296;&#65298;&#65299;&#65289;/2023&#27178;&#27996;&#12450;&#12531;&#12467;&#12531;&#30003;&#36796;&#12501;&#12449;&#12452;&#125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
      <sheetName val="曲目申込書"/>
    </sheetNames>
    <sheetDataSet>
      <sheetData sheetId="0">
        <row r="1">
          <cell r="B1" t="str">
            <v>部門</v>
          </cell>
          <cell r="C1" t="str">
            <v>数</v>
          </cell>
          <cell r="D1" t="str">
            <v>支部</v>
          </cell>
          <cell r="E1" t="str">
            <v>団　体　名（学校名)</v>
          </cell>
          <cell r="F1" t="str">
            <v>団　体　名（フリガナ)</v>
          </cell>
          <cell r="G1" t="str">
            <v>編　成</v>
          </cell>
          <cell r="J1" t="str">
            <v>曲　名　(邦名)</v>
          </cell>
          <cell r="K1" t="str">
            <v>曲名(邦名　フリガナ)</v>
          </cell>
          <cell r="L1" t="str">
            <v>曲　名　(欧文)</v>
          </cell>
          <cell r="M1" t="str">
            <v>作曲者名(邦名)</v>
          </cell>
          <cell r="N1" t="str">
            <v>作曲者名(邦名 ﾌﾘｶﾞﾅ)</v>
          </cell>
          <cell r="O1" t="str">
            <v>作曲者名(欧文)</v>
          </cell>
          <cell r="P1" t="str">
            <v>作曲者名 生年</v>
          </cell>
          <cell r="Q1" t="str">
            <v>作曲者名 没年</v>
          </cell>
          <cell r="R1" t="str">
            <v>編曲者名(邦名)</v>
          </cell>
          <cell r="S1" t="str">
            <v>編曲者名(邦名 ﾌﾘｶﾞﾅ)</v>
          </cell>
          <cell r="T1" t="str">
            <v>編曲者名(欧文)</v>
          </cell>
          <cell r="U1" t="str">
            <v>使用楽譜-出版社</v>
          </cell>
          <cell r="V1" t="str">
            <v>著作権関係</v>
          </cell>
          <cell r="W1" t="str">
            <v>奏者１</v>
          </cell>
          <cell r="Z1" t="str">
            <v>奏者２</v>
          </cell>
          <cell r="AC1" t="str">
            <v>奏者３</v>
          </cell>
          <cell r="AF1" t="str">
            <v>奏者４</v>
          </cell>
          <cell r="AI1" t="str">
            <v>奏者５</v>
          </cell>
          <cell r="AL1" t="str">
            <v>奏者６</v>
          </cell>
          <cell r="AO1" t="str">
            <v>奏者７</v>
          </cell>
          <cell r="AR1" t="str">
            <v>奏者８</v>
          </cell>
          <cell r="AU1" t="str">
            <v>使用打楽器一覧　　　　　使用打楽器一覧　　　　　使用打楽器一覧　　　　使用打楽器一覧</v>
          </cell>
          <cell r="BM1" t="str">
            <v>郵便番号</v>
          </cell>
          <cell r="BN1" t="str">
            <v>学校住所</v>
          </cell>
          <cell r="BO1" t="str">
            <v>電話</v>
          </cell>
          <cell r="BP1" t="str">
            <v>ＦＡＸ</v>
          </cell>
          <cell r="BQ1" t="str">
            <v>連絡責任者</v>
          </cell>
          <cell r="BR1" t="str">
            <v>責任者ﾌﾘｶﾞﾅ</v>
          </cell>
          <cell r="BS1" t="str">
            <v>連絡先</v>
          </cell>
          <cell r="BT1" t="str">
            <v>携帯･自宅</v>
          </cell>
          <cell r="BU1" t="str">
            <v>校長名</v>
          </cell>
          <cell r="BV1" t="str">
            <v>申し込み日</v>
          </cell>
        </row>
        <row r="2">
          <cell r="G2" t="str">
            <v>楽器</v>
          </cell>
          <cell r="H2" t="str">
            <v>重奏</v>
          </cell>
          <cell r="W2" t="str">
            <v>楽器</v>
          </cell>
          <cell r="X2" t="str">
            <v>記載</v>
          </cell>
          <cell r="Y2" t="str">
            <v>氏名</v>
          </cell>
          <cell r="Z2" t="str">
            <v>楽器</v>
          </cell>
          <cell r="AA2" t="str">
            <v>記載</v>
          </cell>
          <cell r="AB2" t="str">
            <v>氏名</v>
          </cell>
          <cell r="AC2" t="str">
            <v>楽器</v>
          </cell>
          <cell r="AD2" t="str">
            <v>記載</v>
          </cell>
          <cell r="AE2" t="str">
            <v>氏名</v>
          </cell>
          <cell r="AF2" t="str">
            <v>楽器</v>
          </cell>
          <cell r="AG2" t="str">
            <v>記載</v>
          </cell>
          <cell r="AH2" t="str">
            <v>氏名</v>
          </cell>
          <cell r="AI2" t="str">
            <v>楽器</v>
          </cell>
          <cell r="AJ2" t="str">
            <v>記載</v>
          </cell>
          <cell r="AK2" t="str">
            <v>氏名</v>
          </cell>
          <cell r="AL2" t="str">
            <v>楽器</v>
          </cell>
          <cell r="AM2" t="str">
            <v>記載</v>
          </cell>
          <cell r="AN2" t="str">
            <v>氏名</v>
          </cell>
          <cell r="AO2" t="str">
            <v>楽器</v>
          </cell>
          <cell r="AP2" t="str">
            <v>記載</v>
          </cell>
          <cell r="AQ2" t="str">
            <v>氏名</v>
          </cell>
          <cell r="AR2" t="str">
            <v>楽器</v>
          </cell>
          <cell r="AS2" t="str">
            <v>記載</v>
          </cell>
          <cell r="AT2" t="str">
            <v>氏名</v>
          </cell>
        </row>
        <row r="3">
          <cell r="A3">
            <v>1</v>
          </cell>
          <cell r="B3" t="str">
            <v>高等学校</v>
          </cell>
          <cell r="C3">
            <v>1</v>
          </cell>
          <cell r="D3" t="str">
            <v>横浜</v>
          </cell>
          <cell r="E3" t="str">
            <v>横浜市立　南　高等学校</v>
          </cell>
          <cell r="F3" t="str">
            <v>ヨコハマシリツ　ミナミ　コウトウガッコウ</v>
          </cell>
          <cell r="G3" t="str">
            <v>サクソフォン</v>
          </cell>
          <cell r="H3" t="str">
            <v>四</v>
          </cell>
          <cell r="I3" t="str">
            <v>重奏</v>
          </cell>
          <cell r="J3" t="str">
            <v>ディベルティメント</v>
          </cell>
          <cell r="K3" t="str">
            <v>ディベルティメント</v>
          </cell>
          <cell r="L3" t="str">
            <v>Divertimento</v>
          </cell>
          <cell r="M3" t="str">
            <v>B.バルトーク</v>
          </cell>
          <cell r="N3" t="str">
            <v>バルトーク</v>
          </cell>
          <cell r="O3" t="str">
            <v>B.Bartok</v>
          </cell>
          <cell r="P3">
            <v>1881</v>
          </cell>
          <cell r="Q3">
            <v>1945</v>
          </cell>
          <cell r="R3" t="str">
            <v>山本　教生</v>
          </cell>
          <cell r="S3" t="str">
            <v>ヤマモト　キョウセイ</v>
          </cell>
          <cell r="T3" t="str">
            <v>YAMAMOTO.Kyousei</v>
          </cell>
          <cell r="U3" t="str">
            <v>未出版</v>
          </cell>
          <cell r="V3" t="str">
            <v>イ</v>
          </cell>
          <cell r="W3" t="str">
            <v>Es.Cl</v>
          </cell>
          <cell r="X3" t="str">
            <v>○</v>
          </cell>
          <cell r="Y3" t="str">
            <v>生出　菜々美</v>
          </cell>
          <cell r="Z3" t="str">
            <v>Cl 1</v>
          </cell>
          <cell r="AA3" t="str">
            <v>○</v>
          </cell>
          <cell r="AB3" t="str">
            <v>佐野　遥香</v>
          </cell>
          <cell r="AC3" t="str">
            <v>Cl 2</v>
          </cell>
          <cell r="AD3" t="str">
            <v>○</v>
          </cell>
          <cell r="AE3" t="str">
            <v>本間　南帆</v>
          </cell>
          <cell r="AF3" t="str">
            <v>Cl 3</v>
          </cell>
          <cell r="AG3" t="str">
            <v>○</v>
          </cell>
          <cell r="AH3" t="str">
            <v>緑上　香菜</v>
          </cell>
          <cell r="AI3" t="str">
            <v>Cl 4</v>
          </cell>
          <cell r="AJ3" t="str">
            <v>○</v>
          </cell>
          <cell r="AK3" t="str">
            <v>山本　佳穂</v>
          </cell>
          <cell r="AL3" t="str">
            <v>A.Cl</v>
          </cell>
          <cell r="AM3" t="str">
            <v>○</v>
          </cell>
          <cell r="AN3" t="str">
            <v>宮川　真幸</v>
          </cell>
          <cell r="AO3" t="str">
            <v>B.Cl</v>
          </cell>
          <cell r="AP3" t="str">
            <v>○</v>
          </cell>
          <cell r="AQ3" t="str">
            <v>栗原　菜々実</v>
          </cell>
          <cell r="AR3" t="str">
            <v>C.A.Cl</v>
          </cell>
          <cell r="AS3" t="str">
            <v>○</v>
          </cell>
          <cell r="AT3" t="str">
            <v>金本　菜乃花</v>
          </cell>
          <cell r="AU3" t="str">
            <v>Timp</v>
          </cell>
          <cell r="BM3" t="str">
            <v>233-0011</v>
          </cell>
          <cell r="BN3" t="str">
            <v>横浜市港南区東永谷2-1-1</v>
          </cell>
          <cell r="BO3" t="str">
            <v>045(822)9258</v>
          </cell>
          <cell r="BP3" t="str">
            <v>045(826)0818</v>
          </cell>
          <cell r="BQ3" t="str">
            <v>横浜　太郎</v>
          </cell>
          <cell r="BR3" t="str">
            <v>ヨコハマ　タロウ</v>
          </cell>
          <cell r="BS3" t="str">
            <v>045(822)××</v>
          </cell>
          <cell r="BT3" t="str">
            <v>自宅</v>
          </cell>
          <cell r="BU3" t="str">
            <v>校長名</v>
          </cell>
          <cell r="BV3">
            <v>41182</v>
          </cell>
        </row>
        <row r="4">
          <cell r="A4">
            <v>2</v>
          </cell>
          <cell r="B4" t="str">
            <v>高等学校</v>
          </cell>
          <cell r="C4">
            <v>0</v>
          </cell>
          <cell r="D4" t="str">
            <v>横浜</v>
          </cell>
          <cell r="E4" t="str">
            <v>横浜市立　南　高等学校</v>
          </cell>
          <cell r="F4" t="str">
            <v>ヨコハマシリツ　ミナミ　コウトウガッコウ</v>
          </cell>
          <cell r="I4" t="str">
            <v>重奏</v>
          </cell>
          <cell r="BM4" t="str">
            <v>233-0011</v>
          </cell>
          <cell r="BN4" t="str">
            <v>横浜市港南区東永谷2-1-1</v>
          </cell>
          <cell r="BO4" t="str">
            <v>045(822)9258</v>
          </cell>
          <cell r="BP4" t="str">
            <v>045(826)0818</v>
          </cell>
          <cell r="BQ4" t="str">
            <v>横浜　太郎</v>
          </cell>
          <cell r="BR4" t="str">
            <v>ヨコハマ　タロウ</v>
          </cell>
          <cell r="BS4" t="str">
            <v>045(822)××</v>
          </cell>
          <cell r="BT4" t="str">
            <v>自宅</v>
          </cell>
          <cell r="BU4" t="str">
            <v>校長名</v>
          </cell>
          <cell r="BV4">
            <v>41182</v>
          </cell>
        </row>
        <row r="5">
          <cell r="A5">
            <v>3</v>
          </cell>
          <cell r="B5" t="str">
            <v>高等学校</v>
          </cell>
          <cell r="C5">
            <v>0</v>
          </cell>
          <cell r="D5" t="str">
            <v>横浜</v>
          </cell>
          <cell r="E5" t="str">
            <v>横浜市立　南　高等学校</v>
          </cell>
          <cell r="F5" t="str">
            <v>ヨコハマシリツ　ミナミ　コウトウガッコウ</v>
          </cell>
          <cell r="I5" t="str">
            <v>重奏</v>
          </cell>
          <cell r="BM5" t="str">
            <v>233-0011</v>
          </cell>
          <cell r="BN5" t="str">
            <v>横浜市港南区東永谷2-1-1</v>
          </cell>
          <cell r="BO5" t="str">
            <v>045(822)9258</v>
          </cell>
          <cell r="BP5" t="str">
            <v>045(826)0818</v>
          </cell>
          <cell r="BQ5" t="str">
            <v>横浜　太郎</v>
          </cell>
          <cell r="BR5" t="str">
            <v>ヨコハマ　タロウ</v>
          </cell>
          <cell r="BS5" t="str">
            <v>045(822)××</v>
          </cell>
          <cell r="BT5" t="str">
            <v>自宅</v>
          </cell>
          <cell r="BU5" t="str">
            <v>校長名</v>
          </cell>
          <cell r="BV5">
            <v>41182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はじめにお読みください"/>
      <sheetName val="学校番号一覧"/>
      <sheetName val="参加申込書"/>
      <sheetName val="曲目等申込書1チーム目"/>
      <sheetName val="曲目等申込書2チーム目"/>
      <sheetName val="封筒宛先"/>
      <sheetName val="連盟使用欄１"/>
      <sheetName val="連盟使用欄２"/>
      <sheetName val="連盟使用欄３"/>
    </sheetNames>
    <sheetDataSet>
      <sheetData sheetId="0"/>
      <sheetData sheetId="1">
        <row r="1">
          <cell r="A1" t="str">
            <v>学校番号</v>
          </cell>
          <cell r="B1" t="str">
            <v>公立・私学</v>
          </cell>
          <cell r="C1" t="str">
            <v>校種</v>
          </cell>
          <cell r="D1" t="str">
            <v>学校名</v>
          </cell>
          <cell r="E1" t="str">
            <v>〒</v>
          </cell>
          <cell r="F1" t="str">
            <v>住所</v>
          </cell>
          <cell r="G1" t="str">
            <v>電話番号</v>
          </cell>
          <cell r="H1" t="str">
            <v>FAX番号</v>
          </cell>
          <cell r="I1" t="str">
            <v>がっこうめい</v>
          </cell>
        </row>
        <row r="2">
          <cell r="A2">
            <v>20001</v>
          </cell>
          <cell r="B2" t="str">
            <v>横浜市</v>
          </cell>
          <cell r="C2" t="str">
            <v>中学生</v>
          </cell>
          <cell r="D2" t="str">
            <v>横浜市立市場中学校</v>
          </cell>
          <cell r="E2" t="str">
            <v>230-0024</v>
          </cell>
          <cell r="F2" t="str">
            <v>横浜市鶴見区市場下町 1-1</v>
          </cell>
          <cell r="G2" t="str">
            <v>045-501-4125</v>
          </cell>
          <cell r="H2" t="str">
            <v>045-507-0074</v>
          </cell>
          <cell r="I2" t="str">
            <v>よこはましりつ いちば ちゅうがっこう</v>
          </cell>
        </row>
        <row r="3">
          <cell r="A3">
            <v>20002</v>
          </cell>
          <cell r="B3" t="str">
            <v>横浜市</v>
          </cell>
          <cell r="C3" t="str">
            <v>中学生</v>
          </cell>
          <cell r="D3" t="str">
            <v>横浜市立潮田中学校</v>
          </cell>
          <cell r="E3" t="str">
            <v>230-0037</v>
          </cell>
          <cell r="F3" t="str">
            <v>横浜市鶴見区向井町 4-83</v>
          </cell>
          <cell r="G3" t="str">
            <v>045-521-3535</v>
          </cell>
          <cell r="H3" t="str">
            <v>045-507-0079</v>
          </cell>
          <cell r="I3" t="str">
            <v>よこはましりつ うしおだ ちゅうがっこう</v>
          </cell>
        </row>
        <row r="4">
          <cell r="A4">
            <v>20003</v>
          </cell>
          <cell r="B4" t="str">
            <v>横浜市</v>
          </cell>
          <cell r="C4" t="str">
            <v>中学生</v>
          </cell>
          <cell r="D4" t="str">
            <v>横浜市立上の宮中学校</v>
          </cell>
          <cell r="E4" t="str">
            <v>230-0075</v>
          </cell>
          <cell r="F4" t="str">
            <v>横浜市鶴見区上の宮 1-26-33</v>
          </cell>
          <cell r="G4" t="str">
            <v>045-582-8801</v>
          </cell>
          <cell r="H4" t="str">
            <v>045-585-9914</v>
          </cell>
          <cell r="I4" t="str">
            <v>よこはましりつ かみのみや ちゅうがっこう</v>
          </cell>
        </row>
        <row r="5">
          <cell r="A5">
            <v>20004</v>
          </cell>
          <cell r="B5" t="str">
            <v>横浜市</v>
          </cell>
          <cell r="C5" t="str">
            <v>中学生</v>
          </cell>
          <cell r="D5" t="str">
            <v>横浜市立末吉中学校</v>
          </cell>
          <cell r="E5" t="str">
            <v>230-0012</v>
          </cell>
          <cell r="F5" t="str">
            <v>横浜市鶴見区下末吉 6-13-1</v>
          </cell>
          <cell r="G5" t="str">
            <v>045-581-0813</v>
          </cell>
          <cell r="H5" t="str">
            <v>045-585-9497</v>
          </cell>
          <cell r="I5" t="str">
            <v>よこはましりつ すえよし ちゅうがっこう</v>
          </cell>
        </row>
        <row r="6">
          <cell r="A6">
            <v>20005</v>
          </cell>
          <cell r="B6" t="str">
            <v>横浜市</v>
          </cell>
          <cell r="C6" t="str">
            <v>中学生</v>
          </cell>
          <cell r="D6" t="str">
            <v>横浜市立鶴見中学校</v>
          </cell>
          <cell r="E6" t="str">
            <v>230-0051</v>
          </cell>
          <cell r="F6" t="str">
            <v>横浜市鶴見区鶴見中央 3-14-1</v>
          </cell>
          <cell r="G6" t="str">
            <v>045-501-2397</v>
          </cell>
          <cell r="H6" t="str">
            <v>045-507-0083</v>
          </cell>
          <cell r="I6" t="str">
            <v>よこはましりつ つるみ ちゅうがっこう</v>
          </cell>
        </row>
        <row r="7">
          <cell r="A7">
            <v>20006</v>
          </cell>
          <cell r="B7" t="str">
            <v>横浜市</v>
          </cell>
          <cell r="C7" t="str">
            <v>中学生</v>
          </cell>
          <cell r="D7" t="str">
            <v>横浜市立寺尾中学校</v>
          </cell>
          <cell r="E7" t="str">
            <v>230-0074</v>
          </cell>
          <cell r="F7" t="str">
            <v>横浜市鶴見区北寺尾 3-13-1</v>
          </cell>
          <cell r="G7" t="str">
            <v>045-571-4102</v>
          </cell>
          <cell r="H7" t="str">
            <v>045-585-9499</v>
          </cell>
          <cell r="I7" t="str">
            <v>よこはましりつ てらお ちゅうがっこう</v>
          </cell>
        </row>
        <row r="8">
          <cell r="A8">
            <v>20007</v>
          </cell>
          <cell r="B8" t="str">
            <v>横浜市</v>
          </cell>
          <cell r="C8" t="str">
            <v>中学生</v>
          </cell>
          <cell r="D8" t="str">
            <v>横浜市立生麦中学校</v>
          </cell>
          <cell r="E8" t="str">
            <v>230-0078</v>
          </cell>
          <cell r="F8" t="str">
            <v>横浜市鶴見区岸谷 2-1-1</v>
          </cell>
          <cell r="G8" t="str">
            <v>045-581-3255</v>
          </cell>
          <cell r="H8" t="str">
            <v>045-585-9904</v>
          </cell>
          <cell r="I8" t="str">
            <v>よこはましりつ なまむぎ ちゅうがっこう</v>
          </cell>
        </row>
        <row r="9">
          <cell r="A9">
            <v>20008</v>
          </cell>
          <cell r="B9" t="str">
            <v>横浜市</v>
          </cell>
          <cell r="C9" t="str">
            <v>中学生</v>
          </cell>
          <cell r="D9" t="str">
            <v>横浜市立矢向中学校</v>
          </cell>
          <cell r="E9" t="str">
            <v>230-0001</v>
          </cell>
          <cell r="F9" t="str">
            <v>横浜市鶴見区矢向1-8-24</v>
          </cell>
          <cell r="G9" t="str">
            <v>045-581-4131</v>
          </cell>
          <cell r="H9" t="str">
            <v>045-581-9906</v>
          </cell>
          <cell r="I9" t="str">
            <v>よこはましりつ やこう ちゅうがっこう</v>
          </cell>
        </row>
        <row r="10">
          <cell r="A10">
            <v>20009</v>
          </cell>
          <cell r="B10" t="str">
            <v>横浜市</v>
          </cell>
          <cell r="C10" t="str">
            <v>中学生</v>
          </cell>
          <cell r="D10" t="str">
            <v>横浜市立浦島丘中学校</v>
          </cell>
          <cell r="E10" t="str">
            <v>221-0072</v>
          </cell>
          <cell r="F10" t="str">
            <v>横浜市神奈川区白幡東町 27-1</v>
          </cell>
          <cell r="G10" t="str">
            <v>045-421-6281</v>
          </cell>
          <cell r="H10" t="str">
            <v>045-431-2461</v>
          </cell>
          <cell r="I10" t="str">
            <v>よこはましりつ うらしまおか ちゅうがっこう</v>
          </cell>
        </row>
        <row r="11">
          <cell r="A11">
            <v>20010</v>
          </cell>
          <cell r="B11" t="str">
            <v>横浜市</v>
          </cell>
          <cell r="C11" t="str">
            <v>中学生</v>
          </cell>
          <cell r="D11" t="str">
            <v>横浜市立神奈川中学校</v>
          </cell>
          <cell r="E11" t="str">
            <v>221-0004</v>
          </cell>
          <cell r="F11" t="str">
            <v>横浜市神奈川区西大口 141</v>
          </cell>
          <cell r="G11" t="str">
            <v>045-431-4770</v>
          </cell>
          <cell r="H11" t="str">
            <v>045-431-4373</v>
          </cell>
          <cell r="I11" t="str">
            <v>よこはましりつ かながわ ちゅうがっこう</v>
          </cell>
        </row>
        <row r="12">
          <cell r="A12">
            <v>20011</v>
          </cell>
          <cell r="B12" t="str">
            <v>横浜市</v>
          </cell>
          <cell r="C12" t="str">
            <v>中学生</v>
          </cell>
          <cell r="D12" t="str">
            <v>横浜市立栗田谷中学校</v>
          </cell>
          <cell r="E12" t="str">
            <v>221-0804</v>
          </cell>
          <cell r="F12" t="str">
            <v>横浜市神奈川区栗田谷 3-1</v>
          </cell>
          <cell r="G12" t="str">
            <v>045-481-3767</v>
          </cell>
          <cell r="H12" t="str">
            <v>045-481-4373</v>
          </cell>
          <cell r="I12" t="str">
            <v>よこはましりつ くりたや ちゅうがっこう</v>
          </cell>
        </row>
        <row r="13">
          <cell r="A13">
            <v>20012</v>
          </cell>
          <cell r="B13" t="str">
            <v>横浜市</v>
          </cell>
          <cell r="C13" t="str">
            <v>中学生</v>
          </cell>
          <cell r="D13" t="str">
            <v>横浜市立菅田中学校</v>
          </cell>
          <cell r="E13" t="str">
            <v>221-0864</v>
          </cell>
          <cell r="F13" t="str">
            <v>横浜市神奈川区菅田町 2017</v>
          </cell>
          <cell r="G13" t="str">
            <v>045-472-2338</v>
          </cell>
          <cell r="H13" t="str">
            <v>045-472-3351</v>
          </cell>
          <cell r="I13" t="str">
            <v>よこはましりつ すげた ちゅうがっこう</v>
          </cell>
        </row>
        <row r="14">
          <cell r="A14">
            <v>20013</v>
          </cell>
          <cell r="B14" t="str">
            <v>横浜市</v>
          </cell>
          <cell r="C14" t="str">
            <v>中学生</v>
          </cell>
          <cell r="D14" t="str">
            <v>横浜市立錦台中学校</v>
          </cell>
          <cell r="E14" t="str">
            <v>221-0001</v>
          </cell>
          <cell r="F14" t="str">
            <v>横浜市神奈川区西寺尾 3-10-1</v>
          </cell>
          <cell r="G14" t="str">
            <v>045-401-3644</v>
          </cell>
          <cell r="H14" t="str">
            <v>045-431-0244</v>
          </cell>
          <cell r="I14" t="str">
            <v>よこはましりつ にしきだい ちゅうがっこう</v>
          </cell>
        </row>
        <row r="15">
          <cell r="A15">
            <v>20014</v>
          </cell>
          <cell r="B15" t="str">
            <v>横浜市</v>
          </cell>
          <cell r="C15" t="str">
            <v>中学生</v>
          </cell>
          <cell r="D15" t="str">
            <v>横浜市立松本中学校</v>
          </cell>
          <cell r="E15" t="str">
            <v>221-0852</v>
          </cell>
          <cell r="F15" t="str">
            <v>横浜市神奈川区三ツ沢下町 30-1</v>
          </cell>
          <cell r="G15" t="str">
            <v>045-323-2580</v>
          </cell>
          <cell r="H15" t="str">
            <v>045-320-1034</v>
          </cell>
          <cell r="I15" t="str">
            <v>よこはましりつ まつもと ちゅうがっこう</v>
          </cell>
        </row>
        <row r="16">
          <cell r="A16">
            <v>20015</v>
          </cell>
          <cell r="B16" t="str">
            <v>横浜市</v>
          </cell>
          <cell r="C16" t="str">
            <v>中学生</v>
          </cell>
          <cell r="D16" t="str">
            <v>横浜市立六角橋中学校</v>
          </cell>
          <cell r="E16" t="str">
            <v>221-0802</v>
          </cell>
          <cell r="F16" t="str">
            <v>横浜市神奈川区六角橋 5-33-1</v>
          </cell>
          <cell r="G16" t="str">
            <v>045-481-3521</v>
          </cell>
          <cell r="H16" t="str">
            <v>045-481-2997</v>
          </cell>
          <cell r="I16" t="str">
            <v>よこはましりつ ろっかくばし ちゅうがっこう</v>
          </cell>
        </row>
        <row r="17">
          <cell r="A17">
            <v>20016</v>
          </cell>
          <cell r="B17" t="str">
            <v>横浜市</v>
          </cell>
          <cell r="C17" t="str">
            <v>中学生</v>
          </cell>
          <cell r="D17" t="str">
            <v>横浜市立老松中学校</v>
          </cell>
          <cell r="E17" t="str">
            <v>220-0032</v>
          </cell>
          <cell r="F17" t="str">
            <v>横浜市西区老松町 27</v>
          </cell>
          <cell r="G17" t="str">
            <v>045-241-5121</v>
          </cell>
          <cell r="H17" t="str">
            <v>045-253-7068</v>
          </cell>
          <cell r="I17" t="str">
            <v>よこはましりつ おいまつ ちゅうがっこう</v>
          </cell>
        </row>
        <row r="18">
          <cell r="A18">
            <v>20017</v>
          </cell>
          <cell r="B18" t="str">
            <v>横浜市</v>
          </cell>
          <cell r="C18" t="str">
            <v>中学生</v>
          </cell>
          <cell r="D18" t="str">
            <v>横浜市立西中学校</v>
          </cell>
          <cell r="E18" t="str">
            <v>220-0046</v>
          </cell>
          <cell r="F18" t="str">
            <v>横浜市西区西戸部町 3-286</v>
          </cell>
          <cell r="G18" t="str">
            <v>045-231-0153</v>
          </cell>
          <cell r="H18" t="str">
            <v>045-253-7073</v>
          </cell>
          <cell r="I18" t="str">
            <v>よこはましりつ にし ちゅうがっこう</v>
          </cell>
        </row>
        <row r="19">
          <cell r="A19">
            <v>20018</v>
          </cell>
          <cell r="B19" t="str">
            <v>横浜市</v>
          </cell>
          <cell r="C19" t="str">
            <v>中学生</v>
          </cell>
          <cell r="D19" t="str">
            <v>横浜市立岡野中学校</v>
          </cell>
          <cell r="E19" t="str">
            <v>220-0073</v>
          </cell>
          <cell r="F19" t="str">
            <v>横浜市西区岡野 2-14-1</v>
          </cell>
          <cell r="G19" t="str">
            <v>045-311-3210</v>
          </cell>
          <cell r="H19" t="str">
            <v>045-311-9968</v>
          </cell>
          <cell r="I19" t="str">
            <v>よこはましりつ おかの ちゅうがっこう</v>
          </cell>
        </row>
        <row r="20">
          <cell r="A20">
            <v>20019</v>
          </cell>
          <cell r="B20" t="str">
            <v>横浜市</v>
          </cell>
          <cell r="C20" t="str">
            <v>中学生</v>
          </cell>
          <cell r="D20" t="str">
            <v>横浜市立軽井沢中学校</v>
          </cell>
          <cell r="E20" t="str">
            <v>220-0001</v>
          </cell>
          <cell r="F20" t="str">
            <v>横浜市西区北軽井沢 24</v>
          </cell>
          <cell r="G20" t="str">
            <v>045-311-2523</v>
          </cell>
          <cell r="H20" t="str">
            <v>045-312-4849</v>
          </cell>
          <cell r="I20" t="str">
            <v>よこはましりつ かるいさわ ちゅうがっこう</v>
          </cell>
        </row>
        <row r="21">
          <cell r="A21">
            <v>20020</v>
          </cell>
          <cell r="B21" t="str">
            <v>横浜市</v>
          </cell>
          <cell r="C21" t="str">
            <v>中学生</v>
          </cell>
          <cell r="D21" t="str">
            <v>横浜市立岩井原中学校</v>
          </cell>
          <cell r="E21" t="str">
            <v>240-0023</v>
          </cell>
          <cell r="F21" t="str">
            <v>横浜市保土ケ谷区岩井町 308</v>
          </cell>
          <cell r="G21" t="str">
            <v>045-731-5880</v>
          </cell>
          <cell r="H21" t="str">
            <v>045-713-4022</v>
          </cell>
          <cell r="I21" t="str">
            <v>よこはましりつ いわいはら ちゅうがっこう</v>
          </cell>
        </row>
        <row r="22">
          <cell r="A22">
            <v>20021</v>
          </cell>
          <cell r="B22" t="str">
            <v>横浜市</v>
          </cell>
          <cell r="C22" t="str">
            <v>中学生</v>
          </cell>
          <cell r="D22" t="str">
            <v>横浜市立大鳥中学校</v>
          </cell>
          <cell r="E22" t="str">
            <v>231-0821</v>
          </cell>
          <cell r="F22" t="str">
            <v>横浜市中区本牧原 22-1</v>
          </cell>
          <cell r="G22" t="str">
            <v>045-621-4500</v>
          </cell>
          <cell r="H22" t="str">
            <v>045-622-7549</v>
          </cell>
          <cell r="I22" t="str">
            <v>よこはましりつ おおとり ちゅうがっこう</v>
          </cell>
        </row>
        <row r="23">
          <cell r="A23">
            <v>20022</v>
          </cell>
          <cell r="B23" t="str">
            <v>横浜市</v>
          </cell>
          <cell r="C23" t="str">
            <v>中学生</v>
          </cell>
          <cell r="D23" t="str">
            <v>横浜市立仲尾台中学校</v>
          </cell>
          <cell r="E23" t="str">
            <v>231-0839</v>
          </cell>
          <cell r="F23" t="str">
            <v>横浜市中区仲尾台 23</v>
          </cell>
          <cell r="G23" t="str">
            <v>045-621-9600</v>
          </cell>
          <cell r="H23" t="str">
            <v>045-622-8654</v>
          </cell>
          <cell r="I23" t="str">
            <v>よこはましりつ なかおだい ちゅうがっこう</v>
          </cell>
        </row>
        <row r="24">
          <cell r="A24">
            <v>20023</v>
          </cell>
          <cell r="B24" t="str">
            <v>横浜市</v>
          </cell>
          <cell r="C24" t="str">
            <v>中学生</v>
          </cell>
          <cell r="D24" t="str">
            <v>横浜市立本牧中学校</v>
          </cell>
          <cell r="E24" t="str">
            <v>231-0827</v>
          </cell>
          <cell r="F24" t="str">
            <v>横浜市中区本牧和田 32-1</v>
          </cell>
          <cell r="G24" t="str">
            <v>045-623-7094</v>
          </cell>
          <cell r="H24" t="str">
            <v>045-623-0129</v>
          </cell>
          <cell r="I24" t="str">
            <v>よこはましりつ ほんもく ちゅうがっこう</v>
          </cell>
        </row>
        <row r="25">
          <cell r="A25">
            <v>20024</v>
          </cell>
          <cell r="B25" t="str">
            <v>横浜市</v>
          </cell>
          <cell r="C25" t="str">
            <v>中学生</v>
          </cell>
          <cell r="D25" t="str">
            <v>横浜市立港中学校</v>
          </cell>
          <cell r="E25" t="str">
            <v>231-0023</v>
          </cell>
          <cell r="F25" t="str">
            <v>横浜市中区山下町 241</v>
          </cell>
          <cell r="G25" t="str">
            <v>045-681-3618</v>
          </cell>
          <cell r="H25" t="str">
            <v>045-663-2549</v>
          </cell>
          <cell r="I25" t="str">
            <v>よこはましりつ みなと ちゅうがっこう</v>
          </cell>
        </row>
        <row r="26">
          <cell r="A26">
            <v>20025</v>
          </cell>
          <cell r="B26" t="str">
            <v>横浜市</v>
          </cell>
          <cell r="C26" t="str">
            <v>中学生</v>
          </cell>
          <cell r="D26" t="str">
            <v>横浜市立横浜吉田中学校</v>
          </cell>
          <cell r="E26" t="str">
            <v>231-0047</v>
          </cell>
          <cell r="F26" t="str">
            <v>横浜市中区羽衣町 3-84</v>
          </cell>
          <cell r="G26" t="str">
            <v>045-261-0905</v>
          </cell>
          <cell r="H26" t="str">
            <v>045-253-7085</v>
          </cell>
          <cell r="I26" t="str">
            <v>よこはましりつ よこはまよしだ ちゅうがっこう</v>
          </cell>
        </row>
        <row r="27">
          <cell r="A27">
            <v>20026</v>
          </cell>
          <cell r="B27" t="str">
            <v>横浜市</v>
          </cell>
          <cell r="C27" t="str">
            <v>中学生</v>
          </cell>
          <cell r="D27" t="str">
            <v>横浜市立共進中学校</v>
          </cell>
          <cell r="E27" t="str">
            <v>232-0045</v>
          </cell>
          <cell r="F27" t="str">
            <v>横浜市南区東蒔田町 1-5</v>
          </cell>
          <cell r="G27" t="str">
            <v>045-711-5091</v>
          </cell>
          <cell r="H27" t="str">
            <v>045-713-9794</v>
          </cell>
          <cell r="I27" t="str">
            <v>よこはましりつ きょうしん ちゅうがっこう</v>
          </cell>
        </row>
        <row r="28">
          <cell r="A28">
            <v>20027</v>
          </cell>
          <cell r="B28" t="str">
            <v>横浜市</v>
          </cell>
          <cell r="C28" t="str">
            <v>中学生</v>
          </cell>
          <cell r="D28" t="str">
            <v>横浜市立永田中学校</v>
          </cell>
          <cell r="E28" t="str">
            <v>232-0075</v>
          </cell>
          <cell r="F28" t="str">
            <v>横浜市南区永田みなみ台 7-1</v>
          </cell>
          <cell r="G28" t="str">
            <v>045-715-5511</v>
          </cell>
          <cell r="H28" t="str">
            <v>045-713-8492</v>
          </cell>
          <cell r="I28" t="str">
            <v>よこはましりつ ながた ちゅうがっこう</v>
          </cell>
        </row>
        <row r="29">
          <cell r="A29">
            <v>20028</v>
          </cell>
          <cell r="B29" t="str">
            <v>横浜市</v>
          </cell>
          <cell r="C29" t="str">
            <v>中学生</v>
          </cell>
          <cell r="D29" t="str">
            <v>横浜市立藤の木中学校</v>
          </cell>
          <cell r="E29" t="str">
            <v>232-0061</v>
          </cell>
          <cell r="F29" t="str">
            <v>横浜市南区大岡 4-44-1</v>
          </cell>
          <cell r="G29" t="str">
            <v>045-714-2817</v>
          </cell>
          <cell r="H29" t="str">
            <v>045-713-7994</v>
          </cell>
          <cell r="I29" t="str">
            <v>よこはましりつ ふじのき ちゅうがっこう</v>
          </cell>
        </row>
        <row r="30">
          <cell r="A30">
            <v>20029</v>
          </cell>
          <cell r="B30" t="str">
            <v>横浜市</v>
          </cell>
          <cell r="C30" t="str">
            <v>中学生</v>
          </cell>
          <cell r="D30" t="str">
            <v>横浜市立平楽中学校</v>
          </cell>
          <cell r="E30" t="str">
            <v>232-0035</v>
          </cell>
          <cell r="F30" t="str">
            <v>横浜市南区平楽 1</v>
          </cell>
          <cell r="G30" t="str">
            <v>045-261-4213</v>
          </cell>
          <cell r="H30" t="str">
            <v>045-252-3692</v>
          </cell>
          <cell r="I30" t="str">
            <v>よこはましりつ へいらく ちゅうがっこう</v>
          </cell>
        </row>
        <row r="31">
          <cell r="A31">
            <v>20030</v>
          </cell>
          <cell r="B31" t="str">
            <v>横浜市</v>
          </cell>
          <cell r="C31" t="str">
            <v>中学生</v>
          </cell>
          <cell r="D31" t="str">
            <v>横浜市立蒔田中学校</v>
          </cell>
          <cell r="E31" t="str">
            <v>232-0018</v>
          </cell>
          <cell r="F31" t="str">
            <v>横浜市南区花之木町 2-45</v>
          </cell>
          <cell r="G31" t="str">
            <v>045-711-2231</v>
          </cell>
          <cell r="H31" t="str">
            <v>045-713-9743</v>
          </cell>
          <cell r="I31" t="str">
            <v>よこはましりつ まいた ちゅうがっこう</v>
          </cell>
        </row>
        <row r="32">
          <cell r="A32">
            <v>20031</v>
          </cell>
          <cell r="B32" t="str">
            <v>横浜市</v>
          </cell>
          <cell r="C32" t="str">
            <v>中学生</v>
          </cell>
          <cell r="D32" t="str">
            <v>横浜市立南中学校</v>
          </cell>
          <cell r="E32" t="str">
            <v>232-0066</v>
          </cell>
          <cell r="F32" t="str">
            <v>横浜市南区六ツ川 1-14</v>
          </cell>
          <cell r="G32" t="str">
            <v>045-712-9800</v>
          </cell>
          <cell r="H32" t="str">
            <v>045-713-9729</v>
          </cell>
          <cell r="I32" t="str">
            <v>よこはましりつ みなみ ちゅうがっこう</v>
          </cell>
        </row>
        <row r="33">
          <cell r="A33">
            <v>20032</v>
          </cell>
          <cell r="B33" t="str">
            <v>横浜市</v>
          </cell>
          <cell r="C33" t="str">
            <v>中学生</v>
          </cell>
          <cell r="D33" t="str">
            <v>横浜市立南が丘中学校</v>
          </cell>
          <cell r="E33" t="str">
            <v>232-0064</v>
          </cell>
          <cell r="F33" t="str">
            <v>横浜市南区別所 3-6-1</v>
          </cell>
          <cell r="G33" t="str">
            <v>045-711-1101</v>
          </cell>
          <cell r="H33" t="str">
            <v>045-713-9742</v>
          </cell>
          <cell r="I33" t="str">
            <v>よこはましりつ みなみがおか ちゅうがっこう</v>
          </cell>
        </row>
        <row r="34">
          <cell r="A34">
            <v>20033</v>
          </cell>
          <cell r="B34" t="str">
            <v>横浜市</v>
          </cell>
          <cell r="C34" t="str">
            <v>中学生</v>
          </cell>
          <cell r="D34" t="str">
            <v>横浜市立六ツ川中学校</v>
          </cell>
          <cell r="E34" t="str">
            <v>232-0066</v>
          </cell>
          <cell r="F34" t="str">
            <v>横浜市南区六ツ川 3-81-11</v>
          </cell>
          <cell r="G34" t="str">
            <v>045-715-3075</v>
          </cell>
          <cell r="H34" t="str">
            <v>045-713-8149</v>
          </cell>
          <cell r="I34" t="str">
            <v>よこはましりつ むつかわ ちゅうがっこう</v>
          </cell>
        </row>
        <row r="35">
          <cell r="A35">
            <v>20034</v>
          </cell>
          <cell r="B35" t="str">
            <v>横浜市</v>
          </cell>
          <cell r="C35" t="str">
            <v>中学生</v>
          </cell>
          <cell r="D35" t="str">
            <v>横浜市立新井中学校</v>
          </cell>
          <cell r="E35" t="str">
            <v>240-0053</v>
          </cell>
          <cell r="F35" t="str">
            <v>横浜市保土ケ谷区新井町 43-7</v>
          </cell>
          <cell r="G35" t="str">
            <v>045-382-1477</v>
          </cell>
          <cell r="H35" t="str">
            <v>045-381-7429</v>
          </cell>
          <cell r="I35" t="str">
            <v>よこはましりつ あらい ちゅうがっこう</v>
          </cell>
        </row>
        <row r="36">
          <cell r="A36">
            <v>20035</v>
          </cell>
          <cell r="B36" t="str">
            <v>横浜市</v>
          </cell>
          <cell r="C36" t="str">
            <v>中学生</v>
          </cell>
          <cell r="D36" t="str">
            <v>横浜市立岩崎中学校</v>
          </cell>
          <cell r="E36" t="str">
            <v>240-0011</v>
          </cell>
          <cell r="F36" t="str">
            <v>横浜市保土ケ谷区桜ケ丘 2-6-1</v>
          </cell>
          <cell r="G36" t="str">
            <v>045-331-3663</v>
          </cell>
          <cell r="H36" t="str">
            <v>045-331-5593</v>
          </cell>
          <cell r="I36" t="str">
            <v>よこはましりつ いわさき ちゅうがっこう</v>
          </cell>
        </row>
        <row r="37">
          <cell r="A37">
            <v>20036</v>
          </cell>
          <cell r="B37" t="str">
            <v>横浜市</v>
          </cell>
          <cell r="C37" t="str">
            <v>中学生</v>
          </cell>
          <cell r="D37" t="str">
            <v>横浜市立上菅田中学校</v>
          </cell>
          <cell r="E37" t="str">
            <v>240-0051</v>
          </cell>
          <cell r="F37" t="str">
            <v>横浜市保土ケ谷区上菅田町 780</v>
          </cell>
          <cell r="G37" t="str">
            <v>045-381-7161</v>
          </cell>
          <cell r="H37" t="str">
            <v>045-381-7424</v>
          </cell>
          <cell r="I37" t="str">
            <v>よこはましりつ かみすげた ちゅうがっこう</v>
          </cell>
        </row>
        <row r="38">
          <cell r="A38">
            <v>20037</v>
          </cell>
          <cell r="B38" t="str">
            <v>横浜市</v>
          </cell>
          <cell r="C38" t="str">
            <v>中学生</v>
          </cell>
          <cell r="D38" t="str">
            <v>横浜市立橘中学校</v>
          </cell>
          <cell r="E38" t="str">
            <v>240-0044</v>
          </cell>
          <cell r="F38" t="str">
            <v>横浜市保土ケ谷区仏向町 1167-2</v>
          </cell>
          <cell r="G38" t="str">
            <v>045-335-5991</v>
          </cell>
          <cell r="H38" t="str">
            <v>045-331-5725</v>
          </cell>
          <cell r="I38" t="str">
            <v>よこはましりつ たちばな ちゅうがっこう</v>
          </cell>
        </row>
        <row r="39">
          <cell r="A39">
            <v>20038</v>
          </cell>
          <cell r="B39" t="str">
            <v>横浜市</v>
          </cell>
          <cell r="C39" t="str">
            <v>中学生</v>
          </cell>
          <cell r="D39" t="str">
            <v>横浜市立西谷中学校</v>
          </cell>
          <cell r="E39" t="str">
            <v>240-0045</v>
          </cell>
          <cell r="F39" t="str">
            <v>横浜市保土ケ谷区川島町 1208</v>
          </cell>
          <cell r="G39" t="str">
            <v>045-373-5511</v>
          </cell>
          <cell r="H39" t="str">
            <v>045-381-7412</v>
          </cell>
          <cell r="I39" t="str">
            <v>よこはましりつ にしや ちゅうがっこう</v>
          </cell>
        </row>
        <row r="40">
          <cell r="A40">
            <v>20039</v>
          </cell>
          <cell r="B40" t="str">
            <v>横浜市</v>
          </cell>
          <cell r="C40" t="str">
            <v>中学生</v>
          </cell>
          <cell r="D40" t="str">
            <v>横浜市立保土ケ谷中学校</v>
          </cell>
          <cell r="E40" t="str">
            <v>240-0066</v>
          </cell>
          <cell r="F40" t="str">
            <v>横浜市保土ケ谷区釜台町 3-1</v>
          </cell>
          <cell r="G40" t="str">
            <v>045-331-8521</v>
          </cell>
          <cell r="H40" t="str">
            <v>045-331-5612</v>
          </cell>
          <cell r="I40" t="str">
            <v>よこはましりつ ほどがや ちゅうがっこう</v>
          </cell>
        </row>
        <row r="41">
          <cell r="A41">
            <v>20040</v>
          </cell>
          <cell r="B41" t="str">
            <v>横浜市</v>
          </cell>
          <cell r="C41" t="str">
            <v>中学生</v>
          </cell>
          <cell r="D41" t="str">
            <v>横浜市立宮田中学校</v>
          </cell>
          <cell r="E41" t="str">
            <v>240-0002</v>
          </cell>
          <cell r="F41" t="str">
            <v>横浜市保土ケ谷区宮田町 1-100</v>
          </cell>
          <cell r="G41" t="str">
            <v>045-331-5288</v>
          </cell>
          <cell r="H41" t="str">
            <v>045-331-5718</v>
          </cell>
          <cell r="I41" t="str">
            <v>よこはましりつ みやた ちゅうがっこう</v>
          </cell>
        </row>
        <row r="42">
          <cell r="A42">
            <v>20041</v>
          </cell>
          <cell r="B42" t="str">
            <v>横浜市</v>
          </cell>
          <cell r="C42" t="str">
            <v>中学生</v>
          </cell>
          <cell r="D42" t="str">
            <v>横浜市立境木中学校</v>
          </cell>
          <cell r="E42" t="str">
            <v>244-0802</v>
          </cell>
          <cell r="F42" t="str">
            <v>横浜市戸塚区平戸 3-48-2</v>
          </cell>
          <cell r="G42" t="str">
            <v>045-822-8626</v>
          </cell>
          <cell r="H42" t="str">
            <v>045-826-3826</v>
          </cell>
          <cell r="I42" t="str">
            <v>よこはましりつ さかいぎ ちゅうがっこう</v>
          </cell>
        </row>
        <row r="43">
          <cell r="A43">
            <v>20042</v>
          </cell>
          <cell r="B43" t="str">
            <v>横浜市</v>
          </cell>
          <cell r="C43" t="str">
            <v>中学生</v>
          </cell>
          <cell r="D43" t="str">
            <v>横浜市立旭中学校</v>
          </cell>
          <cell r="E43" t="str">
            <v>241-0817</v>
          </cell>
          <cell r="F43" t="str">
            <v>横浜市旭区今宿 2-40-1</v>
          </cell>
          <cell r="G43" t="str">
            <v>045-364-5112</v>
          </cell>
          <cell r="H43" t="str">
            <v>045-364-5117</v>
          </cell>
          <cell r="I43" t="str">
            <v>よこはましりつ あさひ ちゅうがっこう</v>
          </cell>
        </row>
        <row r="44">
          <cell r="A44">
            <v>20043</v>
          </cell>
          <cell r="B44" t="str">
            <v>横浜市</v>
          </cell>
          <cell r="C44" t="str">
            <v>中学生</v>
          </cell>
          <cell r="D44" t="str">
            <v>横浜市立旭北中学校</v>
          </cell>
          <cell r="E44" t="str">
            <v>241-0002</v>
          </cell>
          <cell r="F44" t="str">
            <v>横浜市旭区上白根 2-47-1</v>
          </cell>
          <cell r="G44" t="str">
            <v>045-955-1131</v>
          </cell>
          <cell r="H44" t="str">
            <v>045-951-1354</v>
          </cell>
          <cell r="I44" t="str">
            <v>よこはましりつ あさひきた ちゅうがっこう</v>
          </cell>
        </row>
        <row r="45">
          <cell r="A45">
            <v>20044</v>
          </cell>
          <cell r="B45" t="str">
            <v>横浜市</v>
          </cell>
          <cell r="C45" t="str">
            <v>中学生</v>
          </cell>
          <cell r="D45" t="str">
            <v>横浜市立今宿中学校</v>
          </cell>
          <cell r="E45" t="str">
            <v>241-0032</v>
          </cell>
          <cell r="F45" t="str">
            <v>横浜市旭区今宿東町 825</v>
          </cell>
          <cell r="G45" t="str">
            <v>045-953-0001</v>
          </cell>
          <cell r="H45" t="str">
            <v>045-951-1346</v>
          </cell>
          <cell r="I45" t="str">
            <v>よこはましりつ いまじゅく ちゅうがっこう</v>
          </cell>
        </row>
        <row r="46">
          <cell r="A46">
            <v>20045</v>
          </cell>
          <cell r="B46" t="str">
            <v>横浜市</v>
          </cell>
          <cell r="C46" t="str">
            <v>中学生</v>
          </cell>
          <cell r="D46" t="str">
            <v>横浜市立上白根北中学校</v>
          </cell>
          <cell r="E46" t="str">
            <v>241-0002</v>
          </cell>
          <cell r="F46" t="str">
            <v>横浜市旭区上白根 2-47-1</v>
          </cell>
          <cell r="G46" t="str">
            <v>045-955-1131</v>
          </cell>
          <cell r="H46" t="str">
            <v>045-951-1354</v>
          </cell>
          <cell r="I46" t="str">
            <v>よこはましりつ かみしらねきた ちゅうがっこう</v>
          </cell>
        </row>
        <row r="47">
          <cell r="A47">
            <v>20046</v>
          </cell>
          <cell r="B47" t="str">
            <v>横浜市</v>
          </cell>
          <cell r="C47" t="str">
            <v>中学生</v>
          </cell>
          <cell r="D47" t="str">
            <v>横浜市立希望が丘中学校</v>
          </cell>
          <cell r="E47" t="str">
            <v>241‐0826</v>
          </cell>
          <cell r="F47" t="str">
            <v>横浜市旭区東希望が丘 118</v>
          </cell>
          <cell r="G47" t="str">
            <v>045-391-0378</v>
          </cell>
          <cell r="H47" t="str">
            <v>045-391-0377</v>
          </cell>
          <cell r="I47" t="str">
            <v>よこはましりつ きぼうがおか ちゅうがっこう</v>
          </cell>
        </row>
        <row r="48">
          <cell r="A48">
            <v>20047</v>
          </cell>
          <cell r="B48" t="str">
            <v>横浜市</v>
          </cell>
          <cell r="C48" t="str">
            <v>中学生</v>
          </cell>
          <cell r="D48" t="str">
            <v>横浜市立都岡中学校</v>
          </cell>
          <cell r="E48" t="str">
            <v>241-0804</v>
          </cell>
          <cell r="F48" t="str">
            <v>横浜市旭区川井宿町 32-2</v>
          </cell>
          <cell r="G48" t="str">
            <v>045-953-2301</v>
          </cell>
          <cell r="H48" t="str">
            <v>045-951-1338</v>
          </cell>
          <cell r="I48" t="str">
            <v>よこはましりつ つおか ちゅうがっこう</v>
          </cell>
        </row>
        <row r="49">
          <cell r="A49">
            <v>20048</v>
          </cell>
          <cell r="B49" t="str">
            <v>横浜市</v>
          </cell>
          <cell r="C49" t="str">
            <v>中学生</v>
          </cell>
          <cell r="D49" t="str">
            <v>横浜市立鶴ケ峯中学校</v>
          </cell>
          <cell r="E49" t="str">
            <v>241-0021</v>
          </cell>
          <cell r="F49" t="str">
            <v>横浜市旭区鶴ケ峰本町 3-28-1</v>
          </cell>
          <cell r="G49" t="str">
            <v>045-951-2327</v>
          </cell>
          <cell r="H49" t="str">
            <v>045-951-1321</v>
          </cell>
          <cell r="I49" t="str">
            <v>よこはましりつ つるがみね ちゅうがっこう</v>
          </cell>
        </row>
        <row r="50">
          <cell r="A50">
            <v>20049</v>
          </cell>
          <cell r="B50" t="str">
            <v>横浜市</v>
          </cell>
          <cell r="C50" t="str">
            <v>中学生</v>
          </cell>
          <cell r="D50" t="str">
            <v>横浜市立本宿中学校</v>
          </cell>
          <cell r="E50" t="str">
            <v>241-0011</v>
          </cell>
          <cell r="F50" t="str">
            <v>横浜市旭区川島町 1979</v>
          </cell>
          <cell r="G50" t="str">
            <v>045-373-0529</v>
          </cell>
          <cell r="H50" t="str">
            <v>045-381-7434</v>
          </cell>
          <cell r="I50" t="str">
            <v>よこはましりつ ほんじゅく ちゅうがっこう</v>
          </cell>
        </row>
        <row r="51">
          <cell r="A51">
            <v>20050</v>
          </cell>
          <cell r="B51" t="str">
            <v>横浜市</v>
          </cell>
          <cell r="C51" t="str">
            <v>中学生</v>
          </cell>
          <cell r="D51" t="str">
            <v>横浜市立万騎が原中学校</v>
          </cell>
          <cell r="E51" t="str">
            <v>241-0836</v>
          </cell>
          <cell r="F51" t="str">
            <v>横浜市旭区万騎が原 31</v>
          </cell>
          <cell r="G51" t="str">
            <v>045-391-5514</v>
          </cell>
          <cell r="H51" t="str">
            <v>045-391-5537</v>
          </cell>
          <cell r="I51" t="str">
            <v>よこはましりつ まきがはら ちゅうがっこう</v>
          </cell>
        </row>
        <row r="52">
          <cell r="A52">
            <v>20051</v>
          </cell>
          <cell r="B52" t="str">
            <v>横浜市</v>
          </cell>
          <cell r="C52" t="str">
            <v>中学生</v>
          </cell>
          <cell r="D52" t="str">
            <v>横浜市立南希望が丘中学校</v>
          </cell>
          <cell r="E52" t="str">
            <v>241-0824</v>
          </cell>
          <cell r="F52" t="str">
            <v>横浜市旭区南希望が丘 108-8</v>
          </cell>
          <cell r="G52" t="str">
            <v>045-364-5171</v>
          </cell>
          <cell r="H52" t="str">
            <v>045-364-5183</v>
          </cell>
          <cell r="I52" t="str">
            <v>よこはましりつ みなみきぼうがおか ちゅうがっこう</v>
          </cell>
        </row>
        <row r="53">
          <cell r="A53">
            <v>20052</v>
          </cell>
          <cell r="B53" t="str">
            <v>横浜市</v>
          </cell>
          <cell r="C53" t="str">
            <v>中学生</v>
          </cell>
          <cell r="D53" t="str">
            <v>横浜市立若葉台中学校</v>
          </cell>
          <cell r="E53" t="str">
            <v>241-0801</v>
          </cell>
          <cell r="F53" t="str">
            <v>横浜市旭区若葉台 1-13-1</v>
          </cell>
          <cell r="G53" t="str">
            <v>045-921-1060</v>
          </cell>
          <cell r="H53" t="str">
            <v>045-922-5961</v>
          </cell>
          <cell r="I53" t="str">
            <v>よこはましりつ わかばだい ちゅうがっこう</v>
          </cell>
        </row>
        <row r="54">
          <cell r="A54">
            <v>20053</v>
          </cell>
          <cell r="B54" t="str">
            <v>横浜市</v>
          </cell>
          <cell r="C54" t="str">
            <v>中学生</v>
          </cell>
          <cell r="D54" t="str">
            <v>横浜市立泉が丘中学校</v>
          </cell>
          <cell r="E54" t="str">
            <v>245-0022</v>
          </cell>
          <cell r="F54" t="str">
            <v>横浜市泉区泉が丘 3-29-1</v>
          </cell>
          <cell r="G54" t="str">
            <v>045-802-8797</v>
          </cell>
          <cell r="H54" t="str">
            <v>045-805-4685</v>
          </cell>
          <cell r="I54" t="str">
            <v>よこはましりつ いずみがおか ちゅうがっこう</v>
          </cell>
        </row>
        <row r="55">
          <cell r="A55">
            <v>20054</v>
          </cell>
          <cell r="B55" t="str">
            <v>横浜市</v>
          </cell>
          <cell r="C55" t="str">
            <v>中学生</v>
          </cell>
          <cell r="D55" t="str">
            <v>横浜市立いずみ野中学校</v>
          </cell>
          <cell r="E55" t="str">
            <v>245-0016</v>
          </cell>
          <cell r="F55" t="str">
            <v>横浜市泉区和泉町 6201</v>
          </cell>
          <cell r="G55" t="str">
            <v>045-804-6540</v>
          </cell>
          <cell r="H55" t="str">
            <v>045-803-5895</v>
          </cell>
          <cell r="I55" t="str">
            <v>よこはましりつ いずみの ちゅうがっこう</v>
          </cell>
        </row>
        <row r="56">
          <cell r="A56">
            <v>20055</v>
          </cell>
          <cell r="B56" t="str">
            <v>横浜市</v>
          </cell>
          <cell r="C56" t="str">
            <v>中学生</v>
          </cell>
          <cell r="D56" t="str">
            <v>横浜市立岡津中学校</v>
          </cell>
          <cell r="E56" t="str">
            <v>245-0003</v>
          </cell>
          <cell r="F56" t="str">
            <v>横浜市泉区岡津町 2346</v>
          </cell>
          <cell r="G56" t="str">
            <v>045-811-4214</v>
          </cell>
          <cell r="H56" t="str">
            <v>045-812-9104</v>
          </cell>
          <cell r="I56" t="str">
            <v>よこはましりつ おかづ ちゅうがっこう</v>
          </cell>
        </row>
        <row r="57">
          <cell r="A57">
            <v>20056</v>
          </cell>
          <cell r="B57" t="str">
            <v>横浜市</v>
          </cell>
          <cell r="C57" t="str">
            <v>中学生</v>
          </cell>
          <cell r="D57" t="str">
            <v>横浜市立上飯田中学校</v>
          </cell>
          <cell r="E57" t="str">
            <v>245-0018</v>
          </cell>
          <cell r="F57" t="str">
            <v>横浜市泉区上飯田町 2254</v>
          </cell>
          <cell r="G57" t="str">
            <v>045-804-0444</v>
          </cell>
          <cell r="H57" t="str">
            <v>045-803-5649</v>
          </cell>
          <cell r="I57" t="str">
            <v>よこはましりつ かみいいだ ちゅうがっこう</v>
          </cell>
        </row>
        <row r="58">
          <cell r="A58">
            <v>20057</v>
          </cell>
          <cell r="B58" t="str">
            <v>横浜市</v>
          </cell>
          <cell r="C58" t="str">
            <v>中学生</v>
          </cell>
          <cell r="D58" t="str">
            <v>横浜市立中田中学校</v>
          </cell>
          <cell r="E58" t="str">
            <v>245-0012</v>
          </cell>
          <cell r="F58" t="str">
            <v>横浜市泉区中田北 2-20-1</v>
          </cell>
          <cell r="G58" t="str">
            <v>045-803-3771</v>
          </cell>
          <cell r="H58" t="str">
            <v>045-805-4698</v>
          </cell>
          <cell r="I58" t="str">
            <v>よこはましりつ なかだ ちゅうがっこう</v>
          </cell>
        </row>
        <row r="59">
          <cell r="A59">
            <v>20058</v>
          </cell>
          <cell r="B59" t="str">
            <v>横浜市</v>
          </cell>
          <cell r="C59" t="str">
            <v>中学生</v>
          </cell>
          <cell r="D59" t="str">
            <v>横浜市立中和田中学校</v>
          </cell>
          <cell r="E59" t="str">
            <v>245-0024</v>
          </cell>
          <cell r="F59" t="str">
            <v>横浜市泉区和泉中央北 2-5-1</v>
          </cell>
          <cell r="G59" t="str">
            <v>045-802-1302</v>
          </cell>
          <cell r="H59" t="str">
            <v>045-805-4403</v>
          </cell>
          <cell r="I59" t="str">
            <v>よこはましりつ なかわだ ちゅうがっこう</v>
          </cell>
        </row>
        <row r="60">
          <cell r="A60">
            <v>20059</v>
          </cell>
          <cell r="B60" t="str">
            <v>横浜市</v>
          </cell>
          <cell r="C60" t="str">
            <v>中学生</v>
          </cell>
          <cell r="D60" t="str">
            <v>横浜市立領家中学校</v>
          </cell>
          <cell r="E60" t="str">
            <v>245-0004</v>
          </cell>
          <cell r="F60" t="str">
            <v>横浜市泉区領家 4-3-1</v>
          </cell>
          <cell r="G60" t="str">
            <v>045-811-6641</v>
          </cell>
          <cell r="H60" t="str">
            <v>045-812-9645</v>
          </cell>
          <cell r="I60" t="str">
            <v>よこはましりつ りょうけ ちゅうがっこう</v>
          </cell>
        </row>
        <row r="61">
          <cell r="A61">
            <v>20060</v>
          </cell>
          <cell r="B61" t="str">
            <v>横浜市</v>
          </cell>
          <cell r="C61" t="str">
            <v>中学生</v>
          </cell>
          <cell r="D61" t="str">
            <v>横浜市立義務教育学校　緑園学園</v>
          </cell>
          <cell r="E61" t="str">
            <v>245-0002</v>
          </cell>
          <cell r="F61" t="str">
            <v>横浜市泉区緑園 5-28</v>
          </cell>
          <cell r="G61" t="str">
            <v>045-811-6030</v>
          </cell>
          <cell r="H61" t="str">
            <v>045-0811-0744</v>
          </cell>
          <cell r="I61" t="str">
            <v>よこはましりつぎむきょういくがっこう りょくえんがくえん</v>
          </cell>
        </row>
        <row r="62">
          <cell r="A62">
            <v>20061</v>
          </cell>
          <cell r="B62" t="str">
            <v>横浜市</v>
          </cell>
          <cell r="C62" t="str">
            <v>中学生</v>
          </cell>
          <cell r="D62" t="str">
            <v>横浜市立汲沢中学校</v>
          </cell>
          <cell r="E62" t="str">
            <v>245-0062</v>
          </cell>
          <cell r="F62" t="str">
            <v>横浜市戸塚区汲沢町 550-2</v>
          </cell>
          <cell r="G62" t="str">
            <v>045-861-5303</v>
          </cell>
          <cell r="H62" t="str">
            <v>045-800-0970</v>
          </cell>
          <cell r="I62" t="str">
            <v>よこはましりつ ぐみさわ ちゅうがっこう</v>
          </cell>
        </row>
        <row r="63">
          <cell r="A63">
            <v>20062</v>
          </cell>
          <cell r="B63" t="str">
            <v>横浜市</v>
          </cell>
          <cell r="C63" t="str">
            <v>中学生</v>
          </cell>
          <cell r="D63" t="str">
            <v>横浜市立東野中学校</v>
          </cell>
          <cell r="E63" t="str">
            <v>246-0012</v>
          </cell>
          <cell r="F63" t="str">
            <v>横浜市瀬谷区東野 130</v>
          </cell>
          <cell r="G63" t="str">
            <v>045-302-1116</v>
          </cell>
          <cell r="H63" t="str">
            <v>045-302-1115</v>
          </cell>
          <cell r="I63" t="str">
            <v>よこはましりつ あずまの ちゅうがっこう</v>
          </cell>
        </row>
        <row r="64">
          <cell r="A64">
            <v>20063</v>
          </cell>
          <cell r="B64" t="str">
            <v>横浜市</v>
          </cell>
          <cell r="C64" t="str">
            <v>中学生</v>
          </cell>
          <cell r="D64" t="str">
            <v>横浜市立下瀬谷中学校</v>
          </cell>
          <cell r="E64" t="str">
            <v>246-0035</v>
          </cell>
          <cell r="F64" t="str">
            <v>横浜市瀬谷区下瀬谷 2-16-7</v>
          </cell>
          <cell r="G64" t="str">
            <v>045-301-4508</v>
          </cell>
          <cell r="H64" t="str">
            <v>045-301-4592</v>
          </cell>
          <cell r="I64" t="str">
            <v>よこはましりつ しもせや ちゅうがっこう</v>
          </cell>
        </row>
        <row r="65">
          <cell r="A65">
            <v>20064</v>
          </cell>
          <cell r="B65" t="str">
            <v>横浜市</v>
          </cell>
          <cell r="C65" t="str">
            <v>中学生</v>
          </cell>
          <cell r="D65" t="str">
            <v>横浜市立瀬谷中学校</v>
          </cell>
          <cell r="E65" t="str">
            <v>246-0014</v>
          </cell>
          <cell r="F65" t="str">
            <v>横浜市瀬谷区中央 5-41</v>
          </cell>
          <cell r="G65" t="str">
            <v>045-301-0096</v>
          </cell>
          <cell r="H65" t="str">
            <v>045-301-0099</v>
          </cell>
          <cell r="I65" t="str">
            <v>よこはましりつ せや ちゅうがっこう</v>
          </cell>
        </row>
        <row r="66">
          <cell r="A66">
            <v>20065</v>
          </cell>
          <cell r="B66" t="str">
            <v>横浜市</v>
          </cell>
          <cell r="C66" t="str">
            <v>中学生</v>
          </cell>
          <cell r="D66" t="str">
            <v>横浜市立原中学校</v>
          </cell>
          <cell r="E66" t="str">
            <v>246-0025</v>
          </cell>
          <cell r="F66" t="str">
            <v>横浜市瀬谷区阿久和西 2-1-6</v>
          </cell>
          <cell r="G66" t="str">
            <v>045-391-0461</v>
          </cell>
          <cell r="H66" t="str">
            <v>045-391-0471</v>
          </cell>
          <cell r="I66" t="str">
            <v>よこはましりつ はら ちゅうがっこう</v>
          </cell>
        </row>
        <row r="67">
          <cell r="A67">
            <v>20066</v>
          </cell>
          <cell r="B67" t="str">
            <v>横浜市</v>
          </cell>
          <cell r="C67" t="str">
            <v>中学生</v>
          </cell>
          <cell r="D67" t="str">
            <v>横浜市立南瀬谷中学校</v>
          </cell>
          <cell r="E67" t="str">
            <v>246-0032</v>
          </cell>
          <cell r="F67" t="str">
            <v>横浜市瀬谷区南台 2-2-8</v>
          </cell>
          <cell r="G67" t="str">
            <v>045-301-5131</v>
          </cell>
          <cell r="H67" t="str">
            <v>045-301-5125</v>
          </cell>
          <cell r="I67" t="str">
            <v>よこはましりつ みなみせや ちゅうがっこう</v>
          </cell>
        </row>
        <row r="68">
          <cell r="A68">
            <v>20067</v>
          </cell>
          <cell r="B68" t="str">
            <v>横浜市</v>
          </cell>
          <cell r="C68" t="str">
            <v>中学生</v>
          </cell>
          <cell r="D68" t="str">
            <v>横浜市立上永谷中学校</v>
          </cell>
          <cell r="E68" t="str">
            <v>233-0012</v>
          </cell>
          <cell r="F68" t="str">
            <v>横浜市港南区上永谷 4-12-14</v>
          </cell>
          <cell r="G68" t="str">
            <v>045-842-3939</v>
          </cell>
          <cell r="H68" t="str">
            <v>045-847-3496</v>
          </cell>
          <cell r="I68" t="str">
            <v>よこはましりつ かみながや ちゅうがっこう</v>
          </cell>
        </row>
        <row r="69">
          <cell r="A69">
            <v>20068</v>
          </cell>
          <cell r="B69" t="str">
            <v>横浜市</v>
          </cell>
          <cell r="C69" t="str">
            <v>中学生</v>
          </cell>
          <cell r="D69" t="str">
            <v>横浜市立港南中学校</v>
          </cell>
          <cell r="E69" t="str">
            <v>233-0004</v>
          </cell>
          <cell r="F69" t="str">
            <v>横浜市港南区港南中央通 6-1</v>
          </cell>
          <cell r="G69" t="str">
            <v>045-842-2355</v>
          </cell>
          <cell r="H69" t="str">
            <v>045-848-2694</v>
          </cell>
          <cell r="I69" t="str">
            <v>よこはましりつ こうなん ちゅうがっこう</v>
          </cell>
        </row>
        <row r="70">
          <cell r="A70">
            <v>20069</v>
          </cell>
          <cell r="B70" t="str">
            <v>横浜市</v>
          </cell>
          <cell r="C70" t="str">
            <v>中学生</v>
          </cell>
          <cell r="D70" t="str">
            <v>横浜市立港南台第一中学校</v>
          </cell>
          <cell r="E70" t="str">
            <v>234-0054</v>
          </cell>
          <cell r="F70" t="str">
            <v>横浜市港南区港南台 6-6-1</v>
          </cell>
          <cell r="G70" t="str">
            <v>045-832-0020</v>
          </cell>
          <cell r="H70" t="str">
            <v>045-835-2096</v>
          </cell>
          <cell r="I70" t="str">
            <v>よこはましりつ こうなんだいだいいち ちゅうがっこう</v>
          </cell>
        </row>
        <row r="71">
          <cell r="A71">
            <v>20070</v>
          </cell>
          <cell r="B71" t="str">
            <v>横浜市</v>
          </cell>
          <cell r="C71" t="str">
            <v>中学生</v>
          </cell>
          <cell r="D71" t="str">
            <v>横浜市立笹下中学校</v>
          </cell>
          <cell r="E71" t="str">
            <v>233-0003</v>
          </cell>
          <cell r="F71" t="str">
            <v>横浜市港南区港南 5-8-1</v>
          </cell>
          <cell r="G71" t="str">
            <v>045-841-1333</v>
          </cell>
          <cell r="H71" t="str">
            <v>045-847-3098</v>
          </cell>
          <cell r="I71" t="str">
            <v>よこはましりつ ささげ ちゅうがっこう</v>
          </cell>
        </row>
        <row r="72">
          <cell r="A72">
            <v>20071</v>
          </cell>
          <cell r="B72" t="str">
            <v>横浜市</v>
          </cell>
          <cell r="C72" t="str">
            <v>中学生</v>
          </cell>
          <cell r="D72" t="str">
            <v>横浜市立芹が谷中学校</v>
          </cell>
          <cell r="E72" t="str">
            <v>233-0006</v>
          </cell>
          <cell r="F72" t="str">
            <v>横浜市港南区芹が谷 2－7－1</v>
          </cell>
          <cell r="G72" t="str">
            <v>045-823-7551</v>
          </cell>
          <cell r="H72" t="str">
            <v>045-826-3010</v>
          </cell>
          <cell r="I72" t="str">
            <v>よこはましりつ せりがや ちゅうがっこう</v>
          </cell>
        </row>
        <row r="73">
          <cell r="A73">
            <v>20072</v>
          </cell>
          <cell r="B73" t="str">
            <v>横浜市</v>
          </cell>
          <cell r="C73" t="str">
            <v>中学生</v>
          </cell>
          <cell r="D73" t="str">
            <v>横浜市立東永谷中学校</v>
          </cell>
          <cell r="E73" t="str">
            <v>233-0011</v>
          </cell>
          <cell r="F73" t="str">
            <v>横浜市港南区東永谷 2-14-7</v>
          </cell>
          <cell r="G73" t="str">
            <v>045-823-9901</v>
          </cell>
          <cell r="H73" t="str">
            <v>045-826-3113</v>
          </cell>
          <cell r="I73" t="str">
            <v>よこはましりつ ひがしながや ちゅうがっこう</v>
          </cell>
        </row>
        <row r="74">
          <cell r="A74">
            <v>20073</v>
          </cell>
          <cell r="B74" t="str">
            <v>横浜市</v>
          </cell>
          <cell r="C74" t="str">
            <v>中学生</v>
          </cell>
          <cell r="D74" t="str">
            <v>横浜市立日限山中学校</v>
          </cell>
          <cell r="E74" t="str">
            <v>233-0015</v>
          </cell>
          <cell r="F74" t="str">
            <v>横浜市港南区日限山 4-33-1</v>
          </cell>
          <cell r="G74" t="str">
            <v>045-841-1158</v>
          </cell>
          <cell r="H74" t="str">
            <v>045-847-1229</v>
          </cell>
          <cell r="I74" t="str">
            <v>よこはましりつ ひぎりやま ちゅうがっこう</v>
          </cell>
        </row>
        <row r="75">
          <cell r="A75">
            <v>20074</v>
          </cell>
          <cell r="B75" t="str">
            <v>横浜市</v>
          </cell>
          <cell r="C75" t="str">
            <v>中学生</v>
          </cell>
          <cell r="D75" t="str">
            <v>横浜市立日野南中学校</v>
          </cell>
          <cell r="E75" t="str">
            <v>234-0054</v>
          </cell>
          <cell r="F75" t="str">
            <v>横浜市港南区港南台 4-37-1</v>
          </cell>
          <cell r="G75" t="str">
            <v>045-832-4726</v>
          </cell>
          <cell r="H75" t="str">
            <v>045-835-2042</v>
          </cell>
          <cell r="I75" t="str">
            <v>よこはましりつ ひのみなみ ちゅうがっこう</v>
          </cell>
        </row>
        <row r="76">
          <cell r="A76">
            <v>20075</v>
          </cell>
          <cell r="B76" t="str">
            <v>横浜市</v>
          </cell>
          <cell r="C76" t="str">
            <v>中学生</v>
          </cell>
          <cell r="D76" t="str">
            <v>横浜市立丸山台中学校</v>
          </cell>
          <cell r="E76" t="str">
            <v>233-0013</v>
          </cell>
          <cell r="F76" t="str">
            <v>横浜市港南区丸山台 4-1-1</v>
          </cell>
          <cell r="G76" t="str">
            <v>045-843-1950</v>
          </cell>
          <cell r="H76" t="str">
            <v>045-847-0862</v>
          </cell>
          <cell r="I76" t="str">
            <v>よこはましりつ まるやまだい ちゅうがっこう</v>
          </cell>
        </row>
        <row r="77">
          <cell r="A77">
            <v>20076</v>
          </cell>
          <cell r="B77" t="str">
            <v>横浜市</v>
          </cell>
          <cell r="C77" t="str">
            <v>中学生</v>
          </cell>
          <cell r="D77" t="str">
            <v>横浜市立南高等学校附属中学校</v>
          </cell>
          <cell r="E77" t="str">
            <v>233-0011</v>
          </cell>
          <cell r="F77" t="str">
            <v>横浜市港南区東永谷 2-1-1</v>
          </cell>
          <cell r="G77" t="str">
            <v>045-822-1910</v>
          </cell>
          <cell r="H77" t="str">
            <v>045-826-0818</v>
          </cell>
          <cell r="I77" t="str">
            <v>よこはましりつ みなみこうとうがっこうふぞく ちゅうがっこう</v>
          </cell>
        </row>
        <row r="78">
          <cell r="A78">
            <v>20077</v>
          </cell>
          <cell r="B78" t="str">
            <v>横浜市</v>
          </cell>
          <cell r="C78" t="str">
            <v>中学生</v>
          </cell>
          <cell r="D78" t="str">
            <v>横浜市立岡村中学校</v>
          </cell>
          <cell r="E78" t="str">
            <v>235-0021</v>
          </cell>
          <cell r="F78" t="str">
            <v>横浜市磯子区岡村 1-14-1</v>
          </cell>
          <cell r="G78" t="str">
            <v>045-751-3140</v>
          </cell>
          <cell r="H78" t="str">
            <v>045-754-6579</v>
          </cell>
          <cell r="I78" t="str">
            <v>よこはましりつ おかむら ちゅうがっこう</v>
          </cell>
        </row>
        <row r="79">
          <cell r="A79">
            <v>20078</v>
          </cell>
          <cell r="B79" t="str">
            <v>横浜市</v>
          </cell>
          <cell r="C79" t="str">
            <v>中学生</v>
          </cell>
          <cell r="D79" t="str">
            <v>横浜市立汐見台中学校</v>
          </cell>
          <cell r="E79" t="str">
            <v>235-0022</v>
          </cell>
          <cell r="F79" t="str">
            <v>横浜市磯子区汐見台 1-2-1</v>
          </cell>
          <cell r="G79" t="str">
            <v>045-752-3551</v>
          </cell>
          <cell r="H79" t="str">
            <v>045-754-6593</v>
          </cell>
          <cell r="I79" t="str">
            <v>よこはましりつ しおみだい ちゅうがっこう</v>
          </cell>
        </row>
        <row r="80">
          <cell r="A80">
            <v>20079</v>
          </cell>
          <cell r="B80" t="str">
            <v>横浜市</v>
          </cell>
          <cell r="C80" t="str">
            <v>中学生</v>
          </cell>
          <cell r="D80" t="str">
            <v>横浜市立浜中学校</v>
          </cell>
          <cell r="E80" t="str">
            <v>235-0033</v>
          </cell>
          <cell r="F80" t="str">
            <v>横浜市磯子区杉田 3-30-11</v>
          </cell>
          <cell r="G80" t="str">
            <v>045-771-4545</v>
          </cell>
          <cell r="H80" t="str">
            <v>045-773-9427</v>
          </cell>
          <cell r="I80" t="str">
            <v>よこはましりつ はま ちゅうがっこう</v>
          </cell>
        </row>
        <row r="81">
          <cell r="A81">
            <v>20080</v>
          </cell>
          <cell r="B81" t="str">
            <v>横浜市</v>
          </cell>
          <cell r="C81" t="str">
            <v>中学生</v>
          </cell>
          <cell r="D81" t="str">
            <v>横浜市立森中学校</v>
          </cell>
          <cell r="E81" t="str">
            <v>235-0023</v>
          </cell>
          <cell r="F81" t="str">
            <v>横浜市磯子区森 5-22-1</v>
          </cell>
          <cell r="G81" t="str">
            <v>045-761-2321</v>
          </cell>
          <cell r="H81" t="str">
            <v>045-754-6719</v>
          </cell>
          <cell r="I81" t="str">
            <v>よこはましりつ もり ちゅうがっこう</v>
          </cell>
        </row>
        <row r="82">
          <cell r="A82">
            <v>20081</v>
          </cell>
          <cell r="B82" t="str">
            <v>横浜市</v>
          </cell>
          <cell r="C82" t="str">
            <v>中学生</v>
          </cell>
          <cell r="D82" t="str">
            <v>横浜市立洋光台第一中学校</v>
          </cell>
          <cell r="E82" t="str">
            <v>235-0045</v>
          </cell>
          <cell r="F82" t="str">
            <v>横浜市磯子区洋光台 2-5-1</v>
          </cell>
          <cell r="G82" t="str">
            <v>045-833-1270</v>
          </cell>
          <cell r="H82" t="str">
            <v>045-835-0491</v>
          </cell>
          <cell r="I82" t="str">
            <v>よこはましりつ ようこうだいだいいち ちゅうがっこう</v>
          </cell>
        </row>
        <row r="83">
          <cell r="A83">
            <v>20082</v>
          </cell>
          <cell r="B83" t="str">
            <v>横浜市</v>
          </cell>
          <cell r="C83" t="str">
            <v>中学生</v>
          </cell>
          <cell r="D83" t="str">
            <v>横浜市立金沢中学校</v>
          </cell>
          <cell r="E83" t="str">
            <v>236-0042</v>
          </cell>
          <cell r="F83" t="str">
            <v>横浜市金沢区釜利谷東 1-1-1</v>
          </cell>
          <cell r="G83" t="str">
            <v>045-781-2412</v>
          </cell>
          <cell r="H83" t="str">
            <v>045-783-9689</v>
          </cell>
          <cell r="I83" t="str">
            <v>よこはましりつ かなざわ ちゅうがっこう</v>
          </cell>
        </row>
        <row r="84">
          <cell r="A84">
            <v>20083</v>
          </cell>
          <cell r="B84" t="str">
            <v>横浜市</v>
          </cell>
          <cell r="C84" t="str">
            <v>中学生</v>
          </cell>
          <cell r="D84" t="str">
            <v>横浜市立釜利谷中学校</v>
          </cell>
          <cell r="E84" t="str">
            <v>236-0045</v>
          </cell>
          <cell r="F84" t="str">
            <v>横浜市金沢区釜利谷南 3-5-1</v>
          </cell>
          <cell r="G84" t="str">
            <v>045-784-7311</v>
          </cell>
          <cell r="H84" t="str">
            <v>045-783-9762</v>
          </cell>
          <cell r="I84" t="str">
            <v>よこはましりつ かまりや ちゅうがっこう</v>
          </cell>
        </row>
        <row r="85">
          <cell r="A85">
            <v>20084</v>
          </cell>
          <cell r="B85" t="str">
            <v>横浜市</v>
          </cell>
          <cell r="C85" t="str">
            <v>中学生</v>
          </cell>
          <cell r="D85" t="str">
            <v>横浜市立小田中学校</v>
          </cell>
          <cell r="E85" t="str">
            <v>236-0052</v>
          </cell>
          <cell r="F85" t="str">
            <v>横浜市金沢区富岡西 1-73-1</v>
          </cell>
          <cell r="G85" t="str">
            <v>045-775-3801</v>
          </cell>
          <cell r="H85" t="str">
            <v>045-773-9487</v>
          </cell>
          <cell r="I85" t="str">
            <v>よこはましりつ こだ ちゅうがっこう</v>
          </cell>
        </row>
        <row r="86">
          <cell r="A86">
            <v>20085</v>
          </cell>
          <cell r="B86" t="str">
            <v>横浜市</v>
          </cell>
          <cell r="C86" t="str">
            <v>中学生</v>
          </cell>
          <cell r="D86" t="str">
            <v>横浜市立大道中学校</v>
          </cell>
          <cell r="E86" t="str">
            <v>236-0035</v>
          </cell>
          <cell r="F86" t="str">
            <v>横浜市金沢区大道 1-85-1</v>
          </cell>
          <cell r="G86" t="str">
            <v>045-781-2457</v>
          </cell>
          <cell r="H86" t="str">
            <v>045-783-9719</v>
          </cell>
          <cell r="I86" t="str">
            <v>よこはましりつ だいどう ちゅうがっこう</v>
          </cell>
        </row>
        <row r="87">
          <cell r="A87">
            <v>20086</v>
          </cell>
          <cell r="B87" t="str">
            <v>横浜市</v>
          </cell>
          <cell r="C87" t="str">
            <v>中学生</v>
          </cell>
          <cell r="D87" t="str">
            <v>横浜市立富岡中学校</v>
          </cell>
          <cell r="E87" t="str">
            <v>236-0052</v>
          </cell>
          <cell r="F87" t="str">
            <v>横浜市金沢区富岡西 5-46-1</v>
          </cell>
          <cell r="G87" t="str">
            <v>045-773-1218</v>
          </cell>
          <cell r="H87" t="str">
            <v>045-773-9429</v>
          </cell>
          <cell r="I87" t="str">
            <v>よこはましりつ とみおか ちゅうがっこう</v>
          </cell>
        </row>
        <row r="88">
          <cell r="A88">
            <v>20087</v>
          </cell>
          <cell r="B88" t="str">
            <v>横浜市</v>
          </cell>
          <cell r="C88" t="str">
            <v>中学生</v>
          </cell>
          <cell r="D88" t="str">
            <v>横浜市立富岡東中学校</v>
          </cell>
          <cell r="E88" t="str">
            <v>236-0005</v>
          </cell>
          <cell r="F88" t="str">
            <v>横浜市金沢区並木 1-6-1</v>
          </cell>
          <cell r="G88" t="str">
            <v>045-771-0716</v>
          </cell>
          <cell r="H88" t="str">
            <v>045-773-9439</v>
          </cell>
          <cell r="I88" t="str">
            <v>よこはましりつ とみおかひがし ちゅうがっこう</v>
          </cell>
        </row>
        <row r="89">
          <cell r="A89">
            <v>20088</v>
          </cell>
          <cell r="B89" t="str">
            <v>横浜市</v>
          </cell>
          <cell r="C89" t="str">
            <v>中学生</v>
          </cell>
          <cell r="D89" t="str">
            <v>横浜市立並木中学校</v>
          </cell>
          <cell r="E89" t="str">
            <v>236-0005</v>
          </cell>
          <cell r="F89" t="str">
            <v>横浜市金沢区並木 3-4-1</v>
          </cell>
          <cell r="G89" t="str">
            <v>045-783-5805</v>
          </cell>
          <cell r="H89" t="str">
            <v>045-783-9756</v>
          </cell>
          <cell r="I89" t="str">
            <v>よこはましりつ なみき ちゅうがっこう</v>
          </cell>
        </row>
        <row r="90">
          <cell r="A90">
            <v>20089</v>
          </cell>
          <cell r="B90" t="str">
            <v>横浜市</v>
          </cell>
          <cell r="C90" t="str">
            <v>中学生</v>
          </cell>
          <cell r="D90" t="str">
            <v>横浜市立西柴中学校</v>
          </cell>
          <cell r="E90" t="str">
            <v>236-0017</v>
          </cell>
          <cell r="F90" t="str">
            <v>横浜市金沢区西柴 1-23-1</v>
          </cell>
          <cell r="G90" t="str">
            <v>045-781-2448</v>
          </cell>
          <cell r="H90" t="str">
            <v>045-783-9738</v>
          </cell>
          <cell r="I90" t="str">
            <v>よこはましりつ にししば ちゅうがっこう</v>
          </cell>
        </row>
        <row r="91">
          <cell r="A91">
            <v>20090</v>
          </cell>
          <cell r="B91" t="str">
            <v>横浜市</v>
          </cell>
          <cell r="C91" t="str">
            <v>中学生</v>
          </cell>
          <cell r="D91" t="str">
            <v>横浜市立六浦中学校</v>
          </cell>
          <cell r="E91" t="str">
            <v>236-0031</v>
          </cell>
          <cell r="F91" t="str">
            <v>横浜市金沢区六浦 1-24-4</v>
          </cell>
          <cell r="G91" t="str">
            <v>045-701-7658</v>
          </cell>
          <cell r="H91" t="str">
            <v>045-783-9709</v>
          </cell>
          <cell r="I91" t="str">
            <v>よこはましりつ むつうら ちゅうがっこう</v>
          </cell>
        </row>
        <row r="92">
          <cell r="A92">
            <v>20091</v>
          </cell>
          <cell r="B92" t="str">
            <v>横浜市</v>
          </cell>
          <cell r="C92" t="str">
            <v>中学生</v>
          </cell>
          <cell r="D92" t="str">
            <v>横浜市立秋葉中学校</v>
          </cell>
          <cell r="E92" t="str">
            <v>245-0052</v>
          </cell>
          <cell r="F92" t="str">
            <v>横浜市戸塚区秋葉町 271-3</v>
          </cell>
          <cell r="G92" t="str">
            <v>045-811-6773</v>
          </cell>
          <cell r="H92" t="str">
            <v>045-813-9438</v>
          </cell>
          <cell r="I92" t="str">
            <v>よこはましりつ あきば ちゅうがっこう</v>
          </cell>
        </row>
        <row r="93">
          <cell r="A93">
            <v>20092</v>
          </cell>
          <cell r="B93" t="str">
            <v>横浜市</v>
          </cell>
          <cell r="C93" t="str">
            <v>中学生</v>
          </cell>
          <cell r="D93" t="str">
            <v>横浜市立大正中学校</v>
          </cell>
          <cell r="E93" t="str">
            <v>245-0063</v>
          </cell>
          <cell r="F93" t="str">
            <v>横浜市戸塚区原宿 4-12-1</v>
          </cell>
          <cell r="G93" t="str">
            <v>045-851-3017</v>
          </cell>
          <cell r="H93" t="str">
            <v>045-854-2691</v>
          </cell>
          <cell r="I93" t="str">
            <v>よこはましりつ たいしょう ちゅうがっこう</v>
          </cell>
        </row>
        <row r="94">
          <cell r="A94">
            <v>20093</v>
          </cell>
          <cell r="B94" t="str">
            <v>横浜市</v>
          </cell>
          <cell r="C94" t="str">
            <v>中学生</v>
          </cell>
          <cell r="D94" t="str">
            <v>横浜市立戸塚中学校</v>
          </cell>
          <cell r="E94" t="str">
            <v>244-0003</v>
          </cell>
          <cell r="F94" t="str">
            <v>横浜市戸塚区戸塚町 4542</v>
          </cell>
          <cell r="G94" t="str">
            <v>045-864-1531</v>
          </cell>
          <cell r="H94" t="str">
            <v>045-862-1903</v>
          </cell>
          <cell r="I94" t="str">
            <v>よこはましりつ とつか ちゅうがっこう</v>
          </cell>
        </row>
        <row r="95">
          <cell r="A95">
            <v>20094</v>
          </cell>
          <cell r="B95" t="str">
            <v>横浜市</v>
          </cell>
          <cell r="C95" t="str">
            <v>中学生</v>
          </cell>
          <cell r="D95" t="str">
            <v>横浜市立豊田中学校</v>
          </cell>
          <cell r="E95" t="str">
            <v>244-0815</v>
          </cell>
          <cell r="F95" t="str">
            <v>横浜市戸塚区下倉田町 950</v>
          </cell>
          <cell r="G95" t="str">
            <v>045-864-8640</v>
          </cell>
          <cell r="H95" t="str">
            <v>045-861-8693</v>
          </cell>
          <cell r="I95" t="str">
            <v>よこはましりつ とよだ ちゅうがっこう</v>
          </cell>
        </row>
        <row r="96">
          <cell r="A96">
            <v>20095</v>
          </cell>
          <cell r="B96" t="str">
            <v>横浜市</v>
          </cell>
          <cell r="C96" t="str">
            <v>中学生</v>
          </cell>
          <cell r="D96" t="str">
            <v>横浜市立名瀬中学校</v>
          </cell>
          <cell r="E96" t="str">
            <v>245-0051</v>
          </cell>
          <cell r="F96" t="str">
            <v>横浜市戸塚区名瀬町 791-6</v>
          </cell>
          <cell r="G96" t="str">
            <v>045-812-1601</v>
          </cell>
          <cell r="H96" t="str">
            <v>045-813-0294</v>
          </cell>
          <cell r="I96" t="str">
            <v>よこはましりつ なせ ちゅうがっこう</v>
          </cell>
        </row>
        <row r="97">
          <cell r="A97">
            <v>20096</v>
          </cell>
          <cell r="B97" t="str">
            <v>横浜市</v>
          </cell>
          <cell r="C97" t="str">
            <v>中学生</v>
          </cell>
          <cell r="D97" t="str">
            <v>横浜市立平戸中学校</v>
          </cell>
          <cell r="E97" t="str">
            <v>244-0803</v>
          </cell>
          <cell r="F97" t="str">
            <v>横浜市戸塚区平戸町 993-4</v>
          </cell>
          <cell r="G97" t="str">
            <v>045-823-8272</v>
          </cell>
          <cell r="H97" t="str">
            <v>045-826-3991</v>
          </cell>
          <cell r="I97" t="str">
            <v>よこはましりつ ひらど ちゅうがっこう</v>
          </cell>
        </row>
        <row r="98">
          <cell r="A98">
            <v>20097</v>
          </cell>
          <cell r="B98" t="str">
            <v>横浜市</v>
          </cell>
          <cell r="C98" t="str">
            <v>中学生</v>
          </cell>
          <cell r="D98" t="str">
            <v>横浜市立深谷中学校</v>
          </cell>
          <cell r="E98" t="str">
            <v>245-0067</v>
          </cell>
          <cell r="F98" t="str">
            <v>横浜市戸塚区深谷町 1071</v>
          </cell>
          <cell r="G98" t="str">
            <v>045-852-2888</v>
          </cell>
          <cell r="H98" t="str">
            <v>045-853-0905</v>
          </cell>
          <cell r="I98" t="str">
            <v>よこはましりつ ふかや ちゅうがっこう</v>
          </cell>
        </row>
        <row r="99">
          <cell r="A99">
            <v>20098</v>
          </cell>
          <cell r="B99" t="str">
            <v>横浜市</v>
          </cell>
          <cell r="C99" t="str">
            <v>中学生</v>
          </cell>
          <cell r="D99" t="str">
            <v>横浜市立舞岡中学校</v>
          </cell>
          <cell r="E99" t="str">
            <v>244-0813</v>
          </cell>
          <cell r="F99" t="str">
            <v>横浜市戸塚区舞岡町 226</v>
          </cell>
          <cell r="G99" t="str">
            <v>045-822-2722</v>
          </cell>
          <cell r="H99" t="str">
            <v>045-826-3308</v>
          </cell>
          <cell r="I99" t="str">
            <v>よこはましりつ まいおか ちゅうがっこう</v>
          </cell>
        </row>
        <row r="100">
          <cell r="A100">
            <v>20099</v>
          </cell>
          <cell r="B100" t="str">
            <v>横浜市</v>
          </cell>
          <cell r="C100" t="str">
            <v>中学生</v>
          </cell>
          <cell r="D100" t="str">
            <v>横浜市立南戸塚中学校</v>
          </cell>
          <cell r="E100" t="str">
            <v>244-0003</v>
          </cell>
          <cell r="F100" t="str">
            <v>横浜市戸塚区戸塚町 1842-1</v>
          </cell>
          <cell r="G100" t="str">
            <v>045-871-7611</v>
          </cell>
          <cell r="H100" t="str">
            <v>045-853-2328</v>
          </cell>
          <cell r="I100" t="str">
            <v>よこはましりつ みなみとつか ちゅうがっこう</v>
          </cell>
        </row>
        <row r="101">
          <cell r="A101">
            <v>20100</v>
          </cell>
          <cell r="B101" t="str">
            <v>横浜市</v>
          </cell>
          <cell r="C101" t="str">
            <v>中学生</v>
          </cell>
          <cell r="D101" t="str">
            <v>横浜市立飯島中学校</v>
          </cell>
          <cell r="E101" t="str">
            <v>244-0842</v>
          </cell>
          <cell r="F101" t="str">
            <v>横浜市栄区飯島町 746-1</v>
          </cell>
          <cell r="G101" t="str">
            <v>045-894-2901</v>
          </cell>
          <cell r="H101" t="str">
            <v>045-893-9034</v>
          </cell>
          <cell r="I101" t="str">
            <v>よこはましりつ いいじま ちゅうがっこう</v>
          </cell>
        </row>
        <row r="102">
          <cell r="A102">
            <v>20101</v>
          </cell>
          <cell r="B102" t="str">
            <v>横浜市</v>
          </cell>
          <cell r="C102" t="str">
            <v>中学生</v>
          </cell>
          <cell r="D102" t="str">
            <v>横浜市立桂台中学校</v>
          </cell>
          <cell r="E102" t="str">
            <v>247-0034</v>
          </cell>
          <cell r="F102" t="str">
            <v>横浜市栄区桂台中 5-1</v>
          </cell>
          <cell r="G102" t="str">
            <v>045-891-2279</v>
          </cell>
          <cell r="H102" t="str">
            <v>045-892-2695</v>
          </cell>
          <cell r="I102" t="str">
            <v>よこはましりつ かつらだい ちゅうがっこう</v>
          </cell>
        </row>
        <row r="103">
          <cell r="A103">
            <v>20102</v>
          </cell>
          <cell r="B103" t="str">
            <v>横浜市</v>
          </cell>
          <cell r="C103" t="str">
            <v>中学生</v>
          </cell>
          <cell r="D103" t="str">
            <v>横浜市立上郷中学校</v>
          </cell>
          <cell r="E103" t="str">
            <v>247-0026</v>
          </cell>
          <cell r="F103" t="str">
            <v>横浜市栄区犬山町 6-2</v>
          </cell>
          <cell r="G103" t="str">
            <v>045-892-2478</v>
          </cell>
          <cell r="H103" t="str">
            <v>045-892-2976</v>
          </cell>
          <cell r="I103" t="str">
            <v>よこはましりつ かみごう ちゅうがっこう</v>
          </cell>
        </row>
        <row r="104">
          <cell r="A104">
            <v>20103</v>
          </cell>
          <cell r="B104" t="str">
            <v>横浜市</v>
          </cell>
          <cell r="C104" t="str">
            <v>中学生</v>
          </cell>
          <cell r="D104" t="str">
            <v>横浜市立小山台中学校</v>
          </cell>
          <cell r="E104" t="str">
            <v>247-0002</v>
          </cell>
          <cell r="F104" t="str">
            <v>横浜市栄区小山台 1-14-1</v>
          </cell>
          <cell r="G104" t="str">
            <v>045-892-7512</v>
          </cell>
          <cell r="H104" t="str">
            <v>045-893-4638</v>
          </cell>
          <cell r="I104" t="str">
            <v>よこはましりつ こやまだい ちゅうがっこう</v>
          </cell>
        </row>
        <row r="105">
          <cell r="A105">
            <v>20104</v>
          </cell>
          <cell r="B105" t="str">
            <v>横浜市</v>
          </cell>
          <cell r="C105" t="str">
            <v>中学生</v>
          </cell>
          <cell r="D105" t="str">
            <v>横浜市立西本郷中学校</v>
          </cell>
          <cell r="E105" t="str">
            <v>247-0007</v>
          </cell>
          <cell r="F105" t="str">
            <v>横浜市栄区小菅ケ谷 1-29-1</v>
          </cell>
          <cell r="G105" t="str">
            <v>045-892-1911</v>
          </cell>
          <cell r="H105" t="str">
            <v>045-893-9421</v>
          </cell>
          <cell r="I105" t="str">
            <v>よこはましりつ にしほんごう ちゅうがっこう</v>
          </cell>
        </row>
        <row r="106">
          <cell r="A106">
            <v>20105</v>
          </cell>
          <cell r="B106" t="str">
            <v>横浜市</v>
          </cell>
          <cell r="C106" t="str">
            <v>中学生</v>
          </cell>
          <cell r="D106" t="str">
            <v>横浜市立本郷中学校</v>
          </cell>
          <cell r="E106" t="str">
            <v>247-0005</v>
          </cell>
          <cell r="F106" t="str">
            <v>横浜市栄区桂町 84-14</v>
          </cell>
          <cell r="G106" t="str">
            <v>045-892-2155</v>
          </cell>
          <cell r="H106" t="str">
            <v>045-892-9241</v>
          </cell>
          <cell r="I106" t="str">
            <v>よこはましりつ ほんごう ちゅうがっこう</v>
          </cell>
        </row>
        <row r="107">
          <cell r="A107">
            <v>20106</v>
          </cell>
          <cell r="B107" t="str">
            <v>横浜市</v>
          </cell>
          <cell r="C107" t="str">
            <v>中学生</v>
          </cell>
          <cell r="D107" t="str">
            <v>横浜市立大綱中学校</v>
          </cell>
          <cell r="E107" t="str">
            <v>222-0037</v>
          </cell>
          <cell r="F107" t="str">
            <v>横浜市港北区大倉山 3-40-1</v>
          </cell>
          <cell r="G107" t="str">
            <v>045-542-4422</v>
          </cell>
          <cell r="H107" t="str">
            <v>045-541-3440</v>
          </cell>
          <cell r="I107" t="str">
            <v>よこはましりつ おおつな ちゅうがっこう</v>
          </cell>
        </row>
        <row r="108">
          <cell r="A108">
            <v>20107</v>
          </cell>
          <cell r="B108" t="str">
            <v>横浜市</v>
          </cell>
          <cell r="C108" t="str">
            <v>中学生</v>
          </cell>
          <cell r="D108" t="str">
            <v>横浜市立篠原中学校</v>
          </cell>
          <cell r="E108" t="str">
            <v>222-0026</v>
          </cell>
          <cell r="F108" t="str">
            <v>横浜市港北区篠原町 1342-3</v>
          </cell>
          <cell r="G108" t="str">
            <v>045-433-2402</v>
          </cell>
          <cell r="H108" t="str">
            <v>045-431-2444</v>
          </cell>
          <cell r="I108" t="str">
            <v>よこはましりつ しのはら ちゅうがっこう</v>
          </cell>
        </row>
        <row r="109">
          <cell r="A109">
            <v>20108</v>
          </cell>
          <cell r="B109" t="str">
            <v>横浜市</v>
          </cell>
          <cell r="C109" t="str">
            <v>中学生</v>
          </cell>
          <cell r="D109" t="str">
            <v>横浜市立城郷中学校</v>
          </cell>
          <cell r="E109" t="str">
            <v>222-0036</v>
          </cell>
          <cell r="F109" t="str">
            <v>横浜市港北区小机町 325</v>
          </cell>
          <cell r="G109" t="str">
            <v>045-471-9203</v>
          </cell>
          <cell r="H109" t="str">
            <v>045-471-2880</v>
          </cell>
          <cell r="I109" t="str">
            <v>よこはましりつ しろさと ちゅうがっこう</v>
          </cell>
        </row>
        <row r="110">
          <cell r="A110">
            <v>20109</v>
          </cell>
          <cell r="B110" t="str">
            <v>横浜市</v>
          </cell>
          <cell r="C110" t="str">
            <v>中学生</v>
          </cell>
          <cell r="D110" t="str">
            <v>横浜市立高田中学校</v>
          </cell>
          <cell r="E110" t="str">
            <v>223-0063</v>
          </cell>
          <cell r="F110" t="str">
            <v>横浜市港北区高田町 2439</v>
          </cell>
          <cell r="G110" t="str">
            <v>045-591-4183</v>
          </cell>
          <cell r="H110" t="str">
            <v>045-591-2194</v>
          </cell>
          <cell r="I110" t="str">
            <v>よこはましりつ たかた ちゅうがっこう</v>
          </cell>
        </row>
        <row r="111">
          <cell r="A111">
            <v>20110</v>
          </cell>
          <cell r="B111" t="str">
            <v>横浜市</v>
          </cell>
          <cell r="C111" t="str">
            <v>中学生</v>
          </cell>
          <cell r="D111" t="str">
            <v>横浜市立樽町中学校</v>
          </cell>
          <cell r="E111" t="str">
            <v>222-0001</v>
          </cell>
          <cell r="F111" t="str">
            <v>横浜市港北区樽町 4-15-1</v>
          </cell>
          <cell r="G111" t="str">
            <v>045-542-8779</v>
          </cell>
          <cell r="H111" t="str">
            <v>045-541-5907</v>
          </cell>
          <cell r="I111" t="str">
            <v>よこはましりつ たるまち ちゅうがっこう</v>
          </cell>
        </row>
        <row r="112">
          <cell r="A112">
            <v>20111</v>
          </cell>
          <cell r="B112" t="str">
            <v>横浜市</v>
          </cell>
          <cell r="C112" t="str">
            <v>中学生</v>
          </cell>
          <cell r="D112" t="str">
            <v>横浜市立新田中学校</v>
          </cell>
          <cell r="E112" t="str">
            <v>223-0058</v>
          </cell>
          <cell r="F112" t="str">
            <v>横浜市港北区新吉田東 5-25-1</v>
          </cell>
          <cell r="G112" t="str">
            <v>045-542-0324</v>
          </cell>
          <cell r="H112" t="str">
            <v>045-542-2940</v>
          </cell>
          <cell r="I112" t="str">
            <v>よこはましりつ にった ちゅうがっこう</v>
          </cell>
        </row>
        <row r="113">
          <cell r="A113">
            <v>20112</v>
          </cell>
          <cell r="B113" t="str">
            <v>横浜市</v>
          </cell>
          <cell r="C113" t="str">
            <v>中学生</v>
          </cell>
          <cell r="D113" t="str">
            <v>横浜市立日吉台中学校</v>
          </cell>
          <cell r="E113" t="str">
            <v>223-0062</v>
          </cell>
          <cell r="F113" t="str">
            <v>横浜市港北区日吉本町 4-9-1</v>
          </cell>
          <cell r="G113" t="str">
            <v>045-561-2183</v>
          </cell>
          <cell r="H113" t="str">
            <v>045-561-9054</v>
          </cell>
          <cell r="I113" t="str">
            <v>よこはましりつ ひよしだい ちゅうがっこう</v>
          </cell>
        </row>
        <row r="114">
          <cell r="A114">
            <v>20113</v>
          </cell>
          <cell r="B114" t="str">
            <v>横浜市</v>
          </cell>
          <cell r="C114" t="str">
            <v>中学生</v>
          </cell>
          <cell r="D114" t="str">
            <v>横浜市立日吉台西中学校</v>
          </cell>
          <cell r="E114" t="str">
            <v>223-0062</v>
          </cell>
          <cell r="F114" t="str">
            <v>横浜市港北区日吉本町 5-44-1</v>
          </cell>
          <cell r="G114" t="str">
            <v>045-563-3997</v>
          </cell>
          <cell r="H114" t="str">
            <v>045-561-9096</v>
          </cell>
          <cell r="I114" t="str">
            <v>よこはましりつ ひよしだいにし ちゅうがっこう</v>
          </cell>
        </row>
        <row r="115">
          <cell r="A115">
            <v>20114</v>
          </cell>
          <cell r="B115" t="str">
            <v>横浜市</v>
          </cell>
          <cell r="C115" t="str">
            <v>中学生</v>
          </cell>
          <cell r="D115" t="str">
            <v>横浜市立鴨居中学校</v>
          </cell>
          <cell r="E115" t="str">
            <v>226-0003</v>
          </cell>
          <cell r="F115" t="str">
            <v>横浜市緑区鴨居 5-12-35</v>
          </cell>
          <cell r="G115" t="str">
            <v>045-934-3871</v>
          </cell>
          <cell r="H115" t="str">
            <v>045-934-8739</v>
          </cell>
          <cell r="I115" t="str">
            <v>よこはましりつ かもい ちゅうがっこう</v>
          </cell>
        </row>
        <row r="116">
          <cell r="A116">
            <v>20115</v>
          </cell>
          <cell r="B116" t="str">
            <v>横浜市</v>
          </cell>
          <cell r="C116" t="str">
            <v>中学生</v>
          </cell>
          <cell r="D116" t="str">
            <v>横浜市立義務教育学校　霧が丘学園</v>
          </cell>
          <cell r="E116" t="str">
            <v>226-0016</v>
          </cell>
          <cell r="F116" t="str">
            <v>横浜市緑区霧が丘 4-4</v>
          </cell>
          <cell r="G116" t="str">
            <v>045-921-8004</v>
          </cell>
          <cell r="H116" t="str">
            <v>045-922-6041</v>
          </cell>
          <cell r="I116" t="str">
            <v>よこはましりつ ぎむきょういくがっこう　きりがおかがくえん</v>
          </cell>
        </row>
        <row r="117">
          <cell r="A117">
            <v>20116</v>
          </cell>
          <cell r="B117" t="str">
            <v>横浜市</v>
          </cell>
          <cell r="C117" t="str">
            <v>中学生</v>
          </cell>
          <cell r="D117" t="str">
            <v>横浜市立田奈中学校</v>
          </cell>
          <cell r="E117" t="str">
            <v>226-0027</v>
          </cell>
          <cell r="F117" t="str">
            <v>横浜市緑区長津田2-24-1</v>
          </cell>
          <cell r="G117" t="str">
            <v>045-981-3101</v>
          </cell>
          <cell r="H117" t="str">
            <v>045-983-6034</v>
          </cell>
          <cell r="I117" t="str">
            <v>よこはましりつ たな ちゅうがっこう</v>
          </cell>
        </row>
        <row r="118">
          <cell r="A118">
            <v>20117</v>
          </cell>
          <cell r="B118" t="str">
            <v>横浜市</v>
          </cell>
          <cell r="C118" t="str">
            <v>中学生</v>
          </cell>
          <cell r="D118" t="str">
            <v>横浜市立十日市場中学校</v>
          </cell>
          <cell r="E118" t="str">
            <v>226-0025</v>
          </cell>
          <cell r="F118" t="str">
            <v>横浜市緑区十日市場町 1501-42</v>
          </cell>
          <cell r="G118" t="str">
            <v>045-981-0360</v>
          </cell>
          <cell r="H118" t="str">
            <v>045-983-6432</v>
          </cell>
          <cell r="I118" t="str">
            <v>よこはましりつ とおかいちば ちゅうがっこう</v>
          </cell>
        </row>
        <row r="119">
          <cell r="A119">
            <v>20118</v>
          </cell>
          <cell r="B119" t="str">
            <v>横浜市</v>
          </cell>
          <cell r="C119" t="str">
            <v>中学生</v>
          </cell>
          <cell r="D119" t="str">
            <v>横浜市立中山中学校</v>
          </cell>
          <cell r="E119" t="str">
            <v>226-0013</v>
          </cell>
          <cell r="F119" t="str">
            <v>横浜市緑区寺山町 653-21</v>
          </cell>
          <cell r="G119" t="str">
            <v>045-931-2520</v>
          </cell>
          <cell r="H119" t="str">
            <v>045-934-4676</v>
          </cell>
          <cell r="I119" t="str">
            <v>よこはましりつ なかやま ちゅうがっこう</v>
          </cell>
        </row>
        <row r="120">
          <cell r="A120">
            <v>20119</v>
          </cell>
          <cell r="B120" t="str">
            <v>横浜市</v>
          </cell>
          <cell r="C120" t="str">
            <v>中学生</v>
          </cell>
          <cell r="D120" t="str">
            <v>横浜市立東鴨居中学校</v>
          </cell>
          <cell r="E120" t="str">
            <v>226-0003</v>
          </cell>
          <cell r="F120" t="str">
            <v>横浜市緑区鴨居 3-39-1</v>
          </cell>
          <cell r="G120" t="str">
            <v>045-931-7398</v>
          </cell>
          <cell r="H120" t="str">
            <v>045-934-9295</v>
          </cell>
          <cell r="I120" t="str">
            <v>よこはましりつ ひがしかもい ちゅうがっこう</v>
          </cell>
        </row>
        <row r="121">
          <cell r="A121">
            <v>20120</v>
          </cell>
          <cell r="B121" t="str">
            <v>横浜市</v>
          </cell>
          <cell r="C121" t="str">
            <v>中学生</v>
          </cell>
          <cell r="D121" t="str">
            <v>横浜市立あかね台中学校</v>
          </cell>
          <cell r="E121" t="str">
            <v>227-0066</v>
          </cell>
          <cell r="F121" t="str">
            <v>横浜市青葉区あかね台 2-8-2</v>
          </cell>
          <cell r="G121" t="str">
            <v>045-985-5010</v>
          </cell>
          <cell r="H121" t="str">
            <v>045-985-5015</v>
          </cell>
          <cell r="I121" t="str">
            <v>よこはましりつ あかねだい ちゅうがっこう</v>
          </cell>
        </row>
        <row r="122">
          <cell r="A122">
            <v>20121</v>
          </cell>
          <cell r="B122" t="str">
            <v>横浜市</v>
          </cell>
          <cell r="C122" t="str">
            <v>中学生</v>
          </cell>
          <cell r="D122" t="str">
            <v>横浜市立青葉台中学校</v>
          </cell>
          <cell r="E122" t="str">
            <v>227-0062</v>
          </cell>
          <cell r="F122" t="str">
            <v>横浜市青葉区青葉台 2-25-2</v>
          </cell>
          <cell r="G122" t="str">
            <v>045-983-1062</v>
          </cell>
          <cell r="H122" t="str">
            <v>045-983-7103</v>
          </cell>
          <cell r="I122" t="str">
            <v>よこはましりつ あおばだい ちゅうがっこう</v>
          </cell>
        </row>
        <row r="123">
          <cell r="A123">
            <v>20122</v>
          </cell>
          <cell r="B123" t="str">
            <v>横浜市</v>
          </cell>
          <cell r="C123" t="str">
            <v>中学生</v>
          </cell>
          <cell r="D123" t="str">
            <v>横浜市立あざみ野中学校</v>
          </cell>
          <cell r="E123" t="str">
            <v>225-0011</v>
          </cell>
          <cell r="F123" t="str">
            <v>横浜市青葉区あざみ野 1-29-1</v>
          </cell>
          <cell r="G123" t="str">
            <v>045-902-4836</v>
          </cell>
          <cell r="H123" t="str">
            <v>045-904-4054</v>
          </cell>
          <cell r="I123" t="str">
            <v>よこはましりつ あざみの ちゅうがっこう</v>
          </cell>
        </row>
        <row r="124">
          <cell r="A124">
            <v>20123</v>
          </cell>
          <cell r="B124" t="str">
            <v>横浜市</v>
          </cell>
          <cell r="C124" t="str">
            <v>中学生</v>
          </cell>
          <cell r="D124" t="str">
            <v>横浜市立市ケ尾中学校</v>
          </cell>
          <cell r="E124" t="str">
            <v>225-0024</v>
          </cell>
          <cell r="F124" t="str">
            <v>横浜市青葉区市ケ尾町 531-1</v>
          </cell>
          <cell r="G124" t="str">
            <v>045-973-3400</v>
          </cell>
          <cell r="H124" t="str">
            <v>045-973-1645</v>
          </cell>
          <cell r="I124" t="str">
            <v>よこはましりつ いちがお ちゅうがっこう</v>
          </cell>
        </row>
        <row r="125">
          <cell r="A125">
            <v>20124</v>
          </cell>
          <cell r="B125" t="str">
            <v>横浜市</v>
          </cell>
          <cell r="C125" t="str">
            <v>中学生</v>
          </cell>
          <cell r="D125" t="str">
            <v>横浜市立美しが丘中学校</v>
          </cell>
          <cell r="E125" t="str">
            <v>225-0002</v>
          </cell>
          <cell r="F125" t="str">
            <v>横浜市青葉区美しが丘 3-41-1</v>
          </cell>
          <cell r="G125" t="str">
            <v>045-901-6758</v>
          </cell>
          <cell r="H125" t="str">
            <v>045-904-1623</v>
          </cell>
          <cell r="I125" t="str">
            <v>よこはましりつ うつくしがおか ちゅうがっこう</v>
          </cell>
        </row>
        <row r="126">
          <cell r="A126">
            <v>20125</v>
          </cell>
          <cell r="B126" t="str">
            <v>横浜市</v>
          </cell>
          <cell r="C126" t="str">
            <v>中学生</v>
          </cell>
          <cell r="D126" t="str">
            <v>横浜市立鴨志田中学校</v>
          </cell>
          <cell r="E126" t="str">
            <v>227-0033</v>
          </cell>
          <cell r="F126" t="str">
            <v>横浜市青葉区鴨志田町 536</v>
          </cell>
          <cell r="G126" t="str">
            <v>045-961-3771</v>
          </cell>
          <cell r="H126" t="str">
            <v>045-961-1495</v>
          </cell>
          <cell r="I126" t="str">
            <v>よこはましりつ かもしだ ちゅうがっこう</v>
          </cell>
        </row>
        <row r="127">
          <cell r="A127">
            <v>20126</v>
          </cell>
          <cell r="B127" t="str">
            <v>横浜市</v>
          </cell>
          <cell r="C127" t="str">
            <v>中学生</v>
          </cell>
          <cell r="D127" t="str">
            <v>横浜市立すすき野中学校</v>
          </cell>
          <cell r="E127" t="str">
            <v>225-0021</v>
          </cell>
          <cell r="F127" t="str">
            <v>横浜市青葉区すすき野 3-4-3</v>
          </cell>
          <cell r="G127" t="str">
            <v>045-901-5896</v>
          </cell>
          <cell r="H127" t="str">
            <v>045-904-2439</v>
          </cell>
          <cell r="I127" t="str">
            <v>よこはましりつ すすきの ちゅうがっこう</v>
          </cell>
        </row>
        <row r="128">
          <cell r="A128">
            <v>20127</v>
          </cell>
          <cell r="B128" t="str">
            <v>横浜市</v>
          </cell>
          <cell r="C128" t="str">
            <v>中学生</v>
          </cell>
          <cell r="D128" t="str">
            <v>横浜市立奈良中学校</v>
          </cell>
          <cell r="E128" t="str">
            <v>227-0035</v>
          </cell>
          <cell r="F128" t="str">
            <v>横浜市青葉区すみよし台 36-3</v>
          </cell>
          <cell r="G128" t="str">
            <v>045-962-2753</v>
          </cell>
          <cell r="H128" t="str">
            <v>045-961-6017</v>
          </cell>
          <cell r="I128" t="str">
            <v>よこはましりつ なら ちゅうがっこう</v>
          </cell>
        </row>
        <row r="129">
          <cell r="A129">
            <v>20128</v>
          </cell>
          <cell r="B129" t="str">
            <v>横浜市</v>
          </cell>
          <cell r="C129" t="str">
            <v>中学生</v>
          </cell>
          <cell r="D129" t="str">
            <v>横浜市立みたけ台中学校</v>
          </cell>
          <cell r="E129" t="str">
            <v>227-0047</v>
          </cell>
          <cell r="F129" t="str">
            <v>横浜市青葉区みたけ台 30</v>
          </cell>
          <cell r="G129" t="str">
            <v>045-971-6431</v>
          </cell>
          <cell r="H129" t="str">
            <v>045-972-9812</v>
          </cell>
          <cell r="I129" t="str">
            <v>よこはましりつ みたけだい ちゅうがっこう</v>
          </cell>
        </row>
        <row r="130">
          <cell r="A130">
            <v>20129</v>
          </cell>
          <cell r="B130" t="str">
            <v>横浜市</v>
          </cell>
          <cell r="C130" t="str">
            <v>中学生</v>
          </cell>
          <cell r="D130" t="str">
            <v>横浜市立緑が丘中学校</v>
          </cell>
          <cell r="E130" t="str">
            <v>227-0051</v>
          </cell>
          <cell r="F130" t="str">
            <v>横浜市青葉区千草台 50-1</v>
          </cell>
          <cell r="G130" t="str">
            <v>045-973-5375</v>
          </cell>
          <cell r="H130" t="str">
            <v>045-974-4293</v>
          </cell>
          <cell r="I130" t="str">
            <v>よこはましりつ みどりがおか ちゅうがっこう</v>
          </cell>
        </row>
        <row r="131">
          <cell r="A131">
            <v>20130</v>
          </cell>
          <cell r="B131" t="str">
            <v>横浜市</v>
          </cell>
          <cell r="C131" t="str">
            <v>中学生</v>
          </cell>
          <cell r="D131" t="str">
            <v>横浜市立もえぎ野中学校</v>
          </cell>
          <cell r="E131" t="str">
            <v>227-0044</v>
          </cell>
          <cell r="F131" t="str">
            <v>横浜市青葉区もえぎ野 4-1</v>
          </cell>
          <cell r="G131" t="str">
            <v>045-971-7855</v>
          </cell>
          <cell r="H131" t="str">
            <v>045-972-7427</v>
          </cell>
          <cell r="I131" t="str">
            <v>よこはましりつ もえぎの ちゅうがっこう</v>
          </cell>
        </row>
        <row r="132">
          <cell r="A132">
            <v>20131</v>
          </cell>
          <cell r="B132" t="str">
            <v>横浜市</v>
          </cell>
          <cell r="C132" t="str">
            <v>中学生</v>
          </cell>
          <cell r="D132" t="str">
            <v>横浜市立山内中学校</v>
          </cell>
          <cell r="E132" t="str">
            <v>225-0002</v>
          </cell>
          <cell r="F132" t="str">
            <v>横浜市青葉区美しが丘 5-4</v>
          </cell>
          <cell r="G132" t="str">
            <v>045-901-0030</v>
          </cell>
          <cell r="H132" t="str">
            <v>045-904-1529</v>
          </cell>
          <cell r="I132" t="str">
            <v>よこはましりつ やまうち ちゅうがっこう</v>
          </cell>
        </row>
        <row r="133">
          <cell r="A133">
            <v>20132</v>
          </cell>
          <cell r="B133" t="str">
            <v>横浜市</v>
          </cell>
          <cell r="C133" t="str">
            <v>中学生</v>
          </cell>
          <cell r="D133" t="str">
            <v>横浜市立谷本中学校</v>
          </cell>
          <cell r="E133" t="str">
            <v>227-0052</v>
          </cell>
          <cell r="F133" t="str">
            <v>横浜市青葉区梅ケ丘 5</v>
          </cell>
          <cell r="G133" t="str">
            <v>045-973-7108</v>
          </cell>
          <cell r="H133" t="str">
            <v>045-973-9242</v>
          </cell>
          <cell r="I133" t="str">
            <v>よこはましりつ やもと ちゅうがっこう</v>
          </cell>
        </row>
        <row r="134">
          <cell r="A134">
            <v>20133</v>
          </cell>
          <cell r="B134" t="str">
            <v>横浜市</v>
          </cell>
          <cell r="C134" t="str">
            <v>中学生</v>
          </cell>
          <cell r="D134" t="str">
            <v>横浜市立荏田南中学校</v>
          </cell>
          <cell r="E134" t="str">
            <v>224-0007</v>
          </cell>
          <cell r="F134" t="str">
            <v>横浜市都筑区荏田南 2-5-1</v>
          </cell>
          <cell r="G134" t="str">
            <v>045-942-0960</v>
          </cell>
          <cell r="H134" t="str">
            <v>045-942-8509</v>
          </cell>
          <cell r="I134" t="str">
            <v>よこはましりつ えだみなみ ちゅうがっこう</v>
          </cell>
        </row>
        <row r="135">
          <cell r="A135">
            <v>20134</v>
          </cell>
          <cell r="B135" t="str">
            <v>横浜市</v>
          </cell>
          <cell r="C135" t="str">
            <v>中学生</v>
          </cell>
          <cell r="D135" t="str">
            <v>横浜市立川和中学校</v>
          </cell>
          <cell r="E135" t="str">
            <v>224-0051</v>
          </cell>
          <cell r="F135" t="str">
            <v>横浜市都筑区富士見ケ丘 21-1</v>
          </cell>
          <cell r="G135" t="str">
            <v>045-941-1361</v>
          </cell>
          <cell r="H135" t="str">
            <v>045-942-9965</v>
          </cell>
          <cell r="I135" t="str">
            <v>よこはましりつ かわわ ちゅうがっこう</v>
          </cell>
        </row>
        <row r="136">
          <cell r="A136">
            <v>20135</v>
          </cell>
          <cell r="B136" t="str">
            <v>横浜市</v>
          </cell>
          <cell r="C136" t="str">
            <v>中学生</v>
          </cell>
          <cell r="D136" t="str">
            <v>横浜市立茅ケ崎中学校</v>
          </cell>
          <cell r="E136" t="str">
            <v>224-0037</v>
          </cell>
          <cell r="F136" t="str">
            <v>横浜市都筑区茅ケ崎南 1-10-1</v>
          </cell>
          <cell r="G136" t="str">
            <v>045-941-0601</v>
          </cell>
          <cell r="H136" t="str">
            <v>045-942-9216</v>
          </cell>
          <cell r="I136" t="str">
            <v>よこはましりつ ちがさき ちゅうがっこう</v>
          </cell>
        </row>
        <row r="137">
          <cell r="A137">
            <v>20136</v>
          </cell>
          <cell r="B137" t="str">
            <v>横浜市</v>
          </cell>
          <cell r="C137" t="str">
            <v>中学生</v>
          </cell>
          <cell r="D137" t="str">
            <v>横浜市立都田中学校</v>
          </cell>
          <cell r="E137" t="str">
            <v>224-0053</v>
          </cell>
          <cell r="F137" t="str">
            <v>横浜市都筑区池辺町 2818</v>
          </cell>
          <cell r="G137" t="str">
            <v>045-941-2045</v>
          </cell>
          <cell r="H137" t="str">
            <v>045-942-9298</v>
          </cell>
          <cell r="I137" t="str">
            <v>よこはましりつ つだ ちゅうがっこう</v>
          </cell>
        </row>
        <row r="138">
          <cell r="A138">
            <v>20137</v>
          </cell>
          <cell r="B138" t="str">
            <v>横浜市</v>
          </cell>
          <cell r="C138" t="str">
            <v>中学生</v>
          </cell>
          <cell r="D138" t="str">
            <v>横浜市立中川中学校</v>
          </cell>
          <cell r="E138" t="str">
            <v>224-0027</v>
          </cell>
          <cell r="F138" t="str">
            <v>横浜市都筑区大棚町 240</v>
          </cell>
          <cell r="G138" t="str">
            <v>045-592-3701</v>
          </cell>
          <cell r="H138" t="str">
            <v>045-593-5942</v>
          </cell>
          <cell r="I138" t="str">
            <v>よこはましりつ なかがわ ちゅうがっこう</v>
          </cell>
        </row>
        <row r="139">
          <cell r="A139">
            <v>20138</v>
          </cell>
          <cell r="B139" t="str">
            <v>横浜市</v>
          </cell>
          <cell r="C139" t="str">
            <v>中学生</v>
          </cell>
          <cell r="D139" t="str">
            <v>横浜市立中川西中学校</v>
          </cell>
          <cell r="E139" t="str">
            <v>224-0001</v>
          </cell>
          <cell r="F139" t="str">
            <v>横浜市都筑区中川 2-1-1</v>
          </cell>
          <cell r="G139" t="str">
            <v>045-912-1270</v>
          </cell>
          <cell r="H139" t="str">
            <v>045-913-0126</v>
          </cell>
          <cell r="I139" t="str">
            <v>よこはましりつ なかがわにし ちゅうがっこう</v>
          </cell>
        </row>
        <row r="140">
          <cell r="A140">
            <v>20139</v>
          </cell>
          <cell r="B140" t="str">
            <v>横浜市</v>
          </cell>
          <cell r="C140" t="str">
            <v>中学生</v>
          </cell>
          <cell r="D140" t="str">
            <v>横浜市立早渕中学校</v>
          </cell>
          <cell r="E140" t="str">
            <v>224-0025</v>
          </cell>
          <cell r="F140" t="str">
            <v>横浜市都筑区早渕 2-4-1</v>
          </cell>
          <cell r="G140" t="str">
            <v>045-593-8841</v>
          </cell>
          <cell r="H140" t="str">
            <v>045-593-8824</v>
          </cell>
          <cell r="I140" t="str">
            <v>よこはましりつ はやぶち ちゅうがっこう</v>
          </cell>
        </row>
        <row r="141">
          <cell r="A141">
            <v>20140</v>
          </cell>
          <cell r="B141" t="str">
            <v>横浜市</v>
          </cell>
          <cell r="C141" t="str">
            <v>中学生</v>
          </cell>
          <cell r="D141" t="str">
            <v>横浜市立東山田中学校</v>
          </cell>
          <cell r="E141" t="str">
            <v>224-0023</v>
          </cell>
          <cell r="F141" t="str">
            <v>横浜市都筑区東山田 2-9-1</v>
          </cell>
          <cell r="G141" t="str">
            <v>045-594-5107</v>
          </cell>
          <cell r="H141" t="str">
            <v>045-590-3780</v>
          </cell>
          <cell r="I141" t="str">
            <v>よこはましりつ ひがしやまた ちゅうがっこう</v>
          </cell>
        </row>
        <row r="142">
          <cell r="A142">
            <v>20141</v>
          </cell>
          <cell r="B142" t="str">
            <v>私学</v>
          </cell>
          <cell r="C142" t="str">
            <v>中学生</v>
          </cell>
          <cell r="D142" t="str">
            <v>鶴見大学附属中学校</v>
          </cell>
          <cell r="E142" t="str">
            <v>230-0063</v>
          </cell>
          <cell r="F142" t="str">
            <v>横浜市鶴見区鶴見 2-2-1</v>
          </cell>
          <cell r="G142" t="str">
            <v>045-581-6325</v>
          </cell>
          <cell r="H142">
            <v>455816329</v>
          </cell>
          <cell r="I142" t="str">
            <v>つるみだいがくふぞく ちゅうがっこう</v>
          </cell>
        </row>
        <row r="143">
          <cell r="A143">
            <v>20142</v>
          </cell>
          <cell r="B143" t="str">
            <v>私学</v>
          </cell>
          <cell r="C143" t="str">
            <v>中学生</v>
          </cell>
          <cell r="D143" t="str">
            <v>捜真女学校中学部</v>
          </cell>
          <cell r="E143" t="str">
            <v>221-8720</v>
          </cell>
          <cell r="F143" t="str">
            <v>横浜市神奈川区中丸 8</v>
          </cell>
          <cell r="G143" t="str">
            <v>045-491-3686</v>
          </cell>
          <cell r="H143" t="str">
            <v>045-491-6715</v>
          </cell>
          <cell r="I143" t="str">
            <v>そうしんじょがっこう ちゅうとうぶ</v>
          </cell>
        </row>
        <row r="144">
          <cell r="A144">
            <v>20143</v>
          </cell>
          <cell r="B144" t="str">
            <v>私学</v>
          </cell>
          <cell r="C144" t="str">
            <v>中学生</v>
          </cell>
          <cell r="D144" t="str">
            <v>神奈川学園中学校</v>
          </cell>
          <cell r="E144" t="str">
            <v>221-0844</v>
          </cell>
          <cell r="F144" t="str">
            <v>横浜市神奈川区沢渡 18</v>
          </cell>
          <cell r="G144" t="str">
            <v>045-311-2961</v>
          </cell>
          <cell r="H144" t="str">
            <v>045-311-2474</v>
          </cell>
          <cell r="I144" t="str">
            <v>かながわがくえん ちゅうがっこう</v>
          </cell>
        </row>
        <row r="145">
          <cell r="A145">
            <v>20144</v>
          </cell>
          <cell r="B145" t="str">
            <v>私学</v>
          </cell>
          <cell r="C145" t="str">
            <v>中学生</v>
          </cell>
          <cell r="D145" t="str">
            <v>聖光学院中学校</v>
          </cell>
          <cell r="E145" t="str">
            <v>231-0837</v>
          </cell>
          <cell r="F145" t="str">
            <v>横浜市中区滝之上 100</v>
          </cell>
          <cell r="G145" t="str">
            <v>045-621-2051</v>
          </cell>
          <cell r="H145" t="str">
            <v>045-621-2005</v>
          </cell>
          <cell r="I145" t="str">
            <v>せいこうがくいん ちゅうがっこう</v>
          </cell>
        </row>
        <row r="146">
          <cell r="A146">
            <v>20145</v>
          </cell>
          <cell r="B146" t="str">
            <v>国</v>
          </cell>
          <cell r="C146" t="str">
            <v>中学生</v>
          </cell>
          <cell r="D146" t="str">
            <v>横浜国立大学教育学部附属横浜中学校</v>
          </cell>
          <cell r="E146" t="str">
            <v>232-0061</v>
          </cell>
          <cell r="F146" t="str">
            <v>横浜市南区大岡 2-31-3</v>
          </cell>
          <cell r="G146" t="str">
            <v>045-742-2281</v>
          </cell>
          <cell r="H146" t="str">
            <v>045-742-2522</v>
          </cell>
          <cell r="I146" t="str">
            <v>よこはまこくりつだいがくきょういくがくぶふぞくよこはま ちゅうがっこう</v>
          </cell>
        </row>
        <row r="147">
          <cell r="A147">
            <v>20146</v>
          </cell>
          <cell r="B147" t="str">
            <v>私学</v>
          </cell>
          <cell r="C147" t="str">
            <v>中学生</v>
          </cell>
          <cell r="D147" t="str">
            <v>横浜富士見丘学園中学校</v>
          </cell>
          <cell r="E147" t="str">
            <v>241-0814</v>
          </cell>
          <cell r="F147" t="str">
            <v>横浜市旭区中沢 1-24-1</v>
          </cell>
          <cell r="G147" t="str">
            <v>045-367-4380</v>
          </cell>
          <cell r="H147" t="str">
            <v>045-367-4381</v>
          </cell>
          <cell r="I147" t="str">
            <v>よこはまふじみがおかがくえん ちゅうがっこう</v>
          </cell>
        </row>
        <row r="148">
          <cell r="A148">
            <v>20147</v>
          </cell>
          <cell r="B148" t="str">
            <v>私学</v>
          </cell>
          <cell r="C148" t="str">
            <v>中学生</v>
          </cell>
          <cell r="D148" t="str">
            <v>中央大学附属横浜中学校</v>
          </cell>
          <cell r="E148" t="str">
            <v>224-8515</v>
          </cell>
          <cell r="F148" t="str">
            <v>横浜市都筑区牛久保東 1-14-1</v>
          </cell>
          <cell r="G148" t="str">
            <v>045-592-0801</v>
          </cell>
          <cell r="H148" t="str">
            <v>045-591-5584</v>
          </cell>
          <cell r="I148" t="str">
            <v>ちゅうおうだいがくふぞくよこはま ちゅうがっこう</v>
          </cell>
        </row>
        <row r="149">
          <cell r="A149">
            <v>20148</v>
          </cell>
          <cell r="B149" t="str">
            <v>私学</v>
          </cell>
          <cell r="C149" t="str">
            <v>中学生</v>
          </cell>
          <cell r="D149" t="str">
            <v>桐蔭学園中等教育学校</v>
          </cell>
          <cell r="E149" t="str">
            <v>225-8502</v>
          </cell>
          <cell r="F149" t="str">
            <v>横浜市青葉区鉄町 1614</v>
          </cell>
          <cell r="G149" t="str">
            <v>045-971-1411</v>
          </cell>
          <cell r="H149" t="str">
            <v>045-972-1501</v>
          </cell>
          <cell r="I149" t="str">
            <v>とういんがくえん ちゅうとうきょういくがっこう</v>
          </cell>
        </row>
        <row r="150">
          <cell r="A150">
            <v>20149</v>
          </cell>
          <cell r="B150" t="str">
            <v>私学</v>
          </cell>
          <cell r="C150" t="str">
            <v>中学生</v>
          </cell>
          <cell r="D150" t="str">
            <v>関東学院六浦中学校</v>
          </cell>
          <cell r="E150" t="str">
            <v>236-8504</v>
          </cell>
          <cell r="F150" t="str">
            <v>横浜市金沢区六浦東 1-50-1</v>
          </cell>
          <cell r="G150" t="str">
            <v>045-781-2525</v>
          </cell>
          <cell r="H150" t="str">
            <v>045-781-2527</v>
          </cell>
          <cell r="I150" t="str">
            <v>かんとうがくいんむつうら ちゅうがっこう</v>
          </cell>
        </row>
        <row r="151">
          <cell r="A151">
            <v>20150</v>
          </cell>
          <cell r="B151" t="str">
            <v>私学</v>
          </cell>
          <cell r="C151" t="str">
            <v>中学生</v>
          </cell>
          <cell r="D151" t="str">
            <v>山手学院中学校</v>
          </cell>
          <cell r="E151" t="str">
            <v>247-0013</v>
          </cell>
          <cell r="F151" t="str">
            <v>横浜市栄区上郷町 460</v>
          </cell>
          <cell r="G151" t="str">
            <v>045-891-2111</v>
          </cell>
          <cell r="H151" t="str">
            <v>045-890-4032</v>
          </cell>
          <cell r="I151" t="str">
            <v>やまてがくいん ちゅうがっこう</v>
          </cell>
        </row>
        <row r="152">
          <cell r="A152">
            <v>30001</v>
          </cell>
          <cell r="B152" t="str">
            <v>神奈川県</v>
          </cell>
          <cell r="C152" t="str">
            <v>高校生</v>
          </cell>
          <cell r="D152" t="str">
            <v>神奈川県立鶴見高等学校</v>
          </cell>
          <cell r="E152" t="str">
            <v>230-0012</v>
          </cell>
          <cell r="F152" t="str">
            <v>横浜市鶴見区下末吉 6-2-1</v>
          </cell>
          <cell r="G152" t="str">
            <v>045-581-4692</v>
          </cell>
          <cell r="H152" t="str">
            <v>045-584-8505</v>
          </cell>
          <cell r="I152" t="str">
            <v>かながわけんりつ つるみ こうとうがっこう</v>
          </cell>
        </row>
        <row r="153">
          <cell r="A153">
            <v>30002</v>
          </cell>
          <cell r="B153" t="str">
            <v>横浜市</v>
          </cell>
          <cell r="C153" t="str">
            <v>高校生</v>
          </cell>
          <cell r="D153" t="str">
            <v>横浜市立東高等学校</v>
          </cell>
          <cell r="E153" t="str">
            <v>230-0076</v>
          </cell>
          <cell r="F153" t="str">
            <v>横浜市鶴見区馬場 3-5-1</v>
          </cell>
          <cell r="G153" t="str">
            <v>045-571-0851</v>
          </cell>
          <cell r="H153" t="str">
            <v>045-585-5780</v>
          </cell>
          <cell r="I153" t="str">
            <v>よこはましりつ ひがし こうとうがっこう</v>
          </cell>
        </row>
        <row r="154">
          <cell r="A154">
            <v>30003</v>
          </cell>
          <cell r="B154" t="str">
            <v>私学</v>
          </cell>
          <cell r="C154" t="str">
            <v>高校生</v>
          </cell>
          <cell r="D154" t="str">
            <v>橘学苑中学校・高等学校</v>
          </cell>
          <cell r="E154" t="str">
            <v>230-0073</v>
          </cell>
          <cell r="F154" t="str">
            <v>横浜市鶴見区獅子ケ谷 1-10-35</v>
          </cell>
          <cell r="G154" t="str">
            <v>045-581-0063</v>
          </cell>
          <cell r="H154" t="str">
            <v>045-584-8643</v>
          </cell>
          <cell r="I154" t="str">
            <v>たちばながくえん ちゅうがっこう・こうとうがっこう</v>
          </cell>
        </row>
        <row r="155">
          <cell r="A155">
            <v>30004</v>
          </cell>
          <cell r="B155" t="str">
            <v>私学</v>
          </cell>
          <cell r="C155" t="str">
            <v>高校生</v>
          </cell>
          <cell r="D155" t="str">
            <v>鶴見大学附属高等学校</v>
          </cell>
          <cell r="E155" t="str">
            <v>230-0063</v>
          </cell>
          <cell r="F155" t="str">
            <v>横浜市鶴見区鶴見 2-2-1</v>
          </cell>
          <cell r="G155" t="str">
            <v>045-581-6325</v>
          </cell>
          <cell r="H155" t="str">
            <v>045-581-6329</v>
          </cell>
          <cell r="I155" t="str">
            <v>つるみだいがくふぞく こうとうがっこう</v>
          </cell>
        </row>
        <row r="156">
          <cell r="A156">
            <v>30005</v>
          </cell>
          <cell r="B156" t="str">
            <v>私学</v>
          </cell>
          <cell r="C156" t="str">
            <v>高校生</v>
          </cell>
          <cell r="D156" t="str">
            <v>白鵬女子高等学校</v>
          </cell>
          <cell r="E156" t="str">
            <v>230-0074</v>
          </cell>
          <cell r="F156" t="str">
            <v>横浜市鶴見区北寺尾 4-10-13</v>
          </cell>
          <cell r="G156" t="str">
            <v>045-581-6721</v>
          </cell>
          <cell r="H156" t="str">
            <v>045-571-3372</v>
          </cell>
          <cell r="I156" t="str">
            <v>はくほうじょじ こうとうがっこう</v>
          </cell>
        </row>
        <row r="157">
          <cell r="A157">
            <v>30006</v>
          </cell>
          <cell r="B157" t="str">
            <v>私学</v>
          </cell>
          <cell r="C157" t="str">
            <v>高校生</v>
          </cell>
          <cell r="D157" t="str">
            <v>法政大学国際高等学校</v>
          </cell>
          <cell r="E157" t="str">
            <v>230-0078</v>
          </cell>
          <cell r="F157" t="str">
            <v>横浜市鶴見区岸谷 1-13-1</v>
          </cell>
          <cell r="G157" t="str">
            <v>045-571-4482</v>
          </cell>
          <cell r="H157" t="str">
            <v>045-581-9991</v>
          </cell>
          <cell r="I157" t="str">
            <v>ほうせいだいがくこくさい こうとうがっこう</v>
          </cell>
        </row>
        <row r="158">
          <cell r="A158">
            <v>30007</v>
          </cell>
          <cell r="B158" t="str">
            <v>神奈川県</v>
          </cell>
          <cell r="C158" t="str">
            <v>高校生</v>
          </cell>
          <cell r="D158" t="str">
            <v>神奈川県立横浜翠嵐高等学校</v>
          </cell>
          <cell r="E158" t="str">
            <v>221-0854</v>
          </cell>
          <cell r="F158" t="str">
            <v>横浜市神奈川区三ツ沢南町 1-1</v>
          </cell>
          <cell r="G158" t="str">
            <v>045-311-4621</v>
          </cell>
          <cell r="H158" t="str">
            <v>045-312-9142</v>
          </cell>
          <cell r="I158" t="str">
            <v>かながわけんりつ よこはますいらん こうとうがっこう</v>
          </cell>
        </row>
        <row r="159">
          <cell r="A159">
            <v>30008</v>
          </cell>
          <cell r="B159" t="str">
            <v>神奈川県</v>
          </cell>
          <cell r="C159" t="str">
            <v>高校生</v>
          </cell>
          <cell r="D159" t="str">
            <v>神奈川県立城郷高等学校</v>
          </cell>
          <cell r="E159" t="str">
            <v>221-0862</v>
          </cell>
          <cell r="F159" t="str">
            <v>横浜市神奈川区三枚町 364-1</v>
          </cell>
          <cell r="G159" t="str">
            <v>045-382-5254</v>
          </cell>
          <cell r="H159" t="str">
            <v>045-382-7691</v>
          </cell>
          <cell r="I159" t="str">
            <v>かながわけんりつ しろさと こうとうがっこう</v>
          </cell>
        </row>
        <row r="160">
          <cell r="A160">
            <v>30009</v>
          </cell>
          <cell r="B160" t="str">
            <v>神奈川県</v>
          </cell>
          <cell r="C160" t="str">
            <v>高校生</v>
          </cell>
          <cell r="D160" t="str">
            <v>神奈川県立神奈川工業高等学校</v>
          </cell>
          <cell r="E160" t="str">
            <v>221-0812</v>
          </cell>
          <cell r="F160" t="str">
            <v>横浜市神奈川区平川町 19-1</v>
          </cell>
          <cell r="G160" t="str">
            <v>045‐491‐9461</v>
          </cell>
          <cell r="H160" t="str">
            <v>045‐413‐4101</v>
          </cell>
          <cell r="I160" t="str">
            <v>かながわけんりつ かながわこうぎょう こうとうがっこう</v>
          </cell>
        </row>
        <row r="161">
          <cell r="A161">
            <v>30010</v>
          </cell>
          <cell r="B161" t="str">
            <v>神奈川県</v>
          </cell>
          <cell r="C161" t="str">
            <v>高校生</v>
          </cell>
          <cell r="D161" t="str">
            <v>神奈川県立神奈川総合高等学校</v>
          </cell>
          <cell r="E161" t="str">
            <v>221-0812</v>
          </cell>
          <cell r="F161" t="str">
            <v>横浜市神奈川区平川町 19-2</v>
          </cell>
          <cell r="G161" t="str">
            <v>045-491-2000</v>
          </cell>
          <cell r="H161" t="str">
            <v>045-491-3190</v>
          </cell>
          <cell r="I161" t="str">
            <v>かながわけんりつ かながわそうごう こうとうがっこう</v>
          </cell>
        </row>
        <row r="162">
          <cell r="A162">
            <v>30011</v>
          </cell>
          <cell r="B162" t="str">
            <v>私学</v>
          </cell>
          <cell r="C162" t="str">
            <v>高校生</v>
          </cell>
          <cell r="D162" t="str">
            <v>横浜創英中学・高等学校</v>
          </cell>
          <cell r="E162" t="str">
            <v>221-0004</v>
          </cell>
          <cell r="F162" t="str">
            <v>横浜市神奈川区西大口 28</v>
          </cell>
          <cell r="G162" t="str">
            <v>045-421-3121</v>
          </cell>
          <cell r="H162" t="str">
            <v>045-421-3125</v>
          </cell>
          <cell r="I162" t="str">
            <v>よこはまそうえい ちゅうがく・こうとうがっこう</v>
          </cell>
        </row>
        <row r="163">
          <cell r="A163">
            <v>30012</v>
          </cell>
          <cell r="B163" t="str">
            <v>私学</v>
          </cell>
          <cell r="C163" t="str">
            <v>高校生</v>
          </cell>
          <cell r="D163" t="str">
            <v>浅野高等学校</v>
          </cell>
          <cell r="E163" t="str">
            <v>221-0012</v>
          </cell>
          <cell r="F163" t="str">
            <v>横浜市神奈川区子安台 1-3-1</v>
          </cell>
          <cell r="G163" t="str">
            <v>045-421-3281</v>
          </cell>
          <cell r="H163" t="str">
            <v>045-421-4080</v>
          </cell>
          <cell r="I163" t="str">
            <v>あさの こうとうがっこう</v>
          </cell>
        </row>
        <row r="164">
          <cell r="A164">
            <v>30013</v>
          </cell>
          <cell r="B164" t="str">
            <v>私学</v>
          </cell>
          <cell r="C164" t="str">
            <v>高校生</v>
          </cell>
          <cell r="D164" t="str">
            <v>捜真女学校高等学部</v>
          </cell>
          <cell r="E164" t="str">
            <v>221-0803</v>
          </cell>
          <cell r="F164" t="str">
            <v>横浜市神奈川区中丸 8</v>
          </cell>
          <cell r="G164" t="str">
            <v>045-491-3686</v>
          </cell>
          <cell r="H164" t="str">
            <v>045-491-6715</v>
          </cell>
          <cell r="I164" t="str">
            <v>そうしんじょがっこう こうとうぶ</v>
          </cell>
        </row>
        <row r="165">
          <cell r="A165">
            <v>30014</v>
          </cell>
          <cell r="B165" t="str">
            <v>私学</v>
          </cell>
          <cell r="C165" t="str">
            <v>高校生</v>
          </cell>
          <cell r="D165" t="str">
            <v>神奈川学園高等学校</v>
          </cell>
          <cell r="E165" t="str">
            <v>221-0844</v>
          </cell>
          <cell r="F165" t="str">
            <v>横浜市神奈川区沢渡 18</v>
          </cell>
          <cell r="G165" t="str">
            <v>045-311-2961</v>
          </cell>
          <cell r="H165" t="str">
            <v>045-311-2474</v>
          </cell>
          <cell r="I165" t="str">
            <v>かながわがくえん こうとうがっこう</v>
          </cell>
        </row>
        <row r="166">
          <cell r="A166">
            <v>30015</v>
          </cell>
          <cell r="B166" t="str">
            <v>私学</v>
          </cell>
          <cell r="C166" t="str">
            <v>高校生</v>
          </cell>
          <cell r="D166" t="str">
            <v>神奈川朝鮮中高級学校</v>
          </cell>
          <cell r="E166" t="str">
            <v>221-0844</v>
          </cell>
          <cell r="F166" t="str">
            <v>横浜市神奈川区沢渡 21</v>
          </cell>
          <cell r="G166" t="str">
            <v>045-311-0689</v>
          </cell>
          <cell r="H166" t="str">
            <v>045-548-5297</v>
          </cell>
          <cell r="I166" t="str">
            <v>かながわちょうせん ちゅうこうきゅうがっこう</v>
          </cell>
        </row>
        <row r="167">
          <cell r="A167">
            <v>30016</v>
          </cell>
          <cell r="B167" t="str">
            <v>神奈川県</v>
          </cell>
          <cell r="C167" t="str">
            <v>高校生</v>
          </cell>
          <cell r="D167" t="str">
            <v>神奈川県立横浜平沼高等学校</v>
          </cell>
          <cell r="E167" t="str">
            <v>220-0073</v>
          </cell>
          <cell r="F167" t="str">
            <v>横浜市西区岡野町 1-5-8</v>
          </cell>
          <cell r="G167" t="str">
            <v>045-313-9200</v>
          </cell>
          <cell r="H167" t="str">
            <v>045-311-0519</v>
          </cell>
          <cell r="I167" t="str">
            <v>かながわけんりつ よこはまひらぬま こうとうがっこう</v>
          </cell>
        </row>
        <row r="168">
          <cell r="A168">
            <v>30017</v>
          </cell>
          <cell r="B168" t="str">
            <v>神奈川県</v>
          </cell>
          <cell r="C168" t="str">
            <v>高校生</v>
          </cell>
          <cell r="D168" t="str">
            <v>神奈川県立横浜緑ケ丘高等学校</v>
          </cell>
          <cell r="E168" t="str">
            <v>231-0832</v>
          </cell>
          <cell r="F168" t="str">
            <v>横浜市中区本牧緑ケ丘 37</v>
          </cell>
          <cell r="G168" t="str">
            <v>045-621-8641</v>
          </cell>
          <cell r="H168" t="str">
            <v>045-624-0765</v>
          </cell>
          <cell r="I168" t="str">
            <v>かながわけんりつ よこはまみどりがおか こうとうがっこう</v>
          </cell>
        </row>
        <row r="169">
          <cell r="A169">
            <v>30018</v>
          </cell>
          <cell r="B169" t="str">
            <v>神奈川県</v>
          </cell>
          <cell r="C169" t="str">
            <v>高校生</v>
          </cell>
          <cell r="D169" t="str">
            <v>神奈川県立横浜立野高等学校</v>
          </cell>
          <cell r="E169" t="str">
            <v>231-0825</v>
          </cell>
          <cell r="F169" t="str">
            <v>横浜市中区本牧間門 40-1</v>
          </cell>
          <cell r="G169" t="str">
            <v>045-621-0261</v>
          </cell>
          <cell r="H169" t="str">
            <v>045-624-3756</v>
          </cell>
          <cell r="I169" t="str">
            <v>かながわけんりつ よこはまたての こうとうがっこう</v>
          </cell>
        </row>
        <row r="170">
          <cell r="A170">
            <v>30019</v>
          </cell>
          <cell r="B170" t="str">
            <v>横浜市</v>
          </cell>
          <cell r="C170" t="str">
            <v>高校生</v>
          </cell>
          <cell r="D170" t="str">
            <v>横浜市立みなと総合高等学校</v>
          </cell>
          <cell r="E170" t="str">
            <v>231-0023</v>
          </cell>
          <cell r="F170" t="str">
            <v>横浜市中区山下町 231</v>
          </cell>
          <cell r="G170" t="str">
            <v>045-662-3710</v>
          </cell>
          <cell r="H170" t="str">
            <v>045-663-2495</v>
          </cell>
          <cell r="I170" t="str">
            <v>よこはましりつ みなとそうごう こうとうがっこう</v>
          </cell>
        </row>
        <row r="171">
          <cell r="A171">
            <v>30020</v>
          </cell>
          <cell r="B171" t="str">
            <v>私学</v>
          </cell>
          <cell r="C171" t="str">
            <v>高校生</v>
          </cell>
          <cell r="D171" t="str">
            <v>聖光学院中学・高等学校</v>
          </cell>
          <cell r="E171" t="str">
            <v>231-8681</v>
          </cell>
          <cell r="F171" t="str">
            <v>横浜市中区滝之上 100</v>
          </cell>
          <cell r="G171" t="str">
            <v>045-621-2051</v>
          </cell>
          <cell r="H171" t="str">
            <v>045-621-2005</v>
          </cell>
          <cell r="I171" t="str">
            <v>せいこうがくいん ちゅうがく・こうとうがっこう</v>
          </cell>
        </row>
        <row r="172">
          <cell r="A172">
            <v>30021</v>
          </cell>
          <cell r="B172" t="str">
            <v>私学</v>
          </cell>
          <cell r="C172" t="str">
            <v>高校生</v>
          </cell>
          <cell r="D172" t="str">
            <v>横浜女学院中学校高等学校</v>
          </cell>
          <cell r="E172" t="str">
            <v>231-0862</v>
          </cell>
          <cell r="F172" t="str">
            <v>横浜市中区山手町 203</v>
          </cell>
          <cell r="G172" t="str">
            <v>045-641-3284</v>
          </cell>
          <cell r="H172" t="str">
            <v>045-651-7688</v>
          </cell>
          <cell r="I172" t="str">
            <v>よこはまじがくいん ちゅうがっこう こうとうがっこう</v>
          </cell>
        </row>
        <row r="173">
          <cell r="A173">
            <v>30022</v>
          </cell>
          <cell r="B173" t="str">
            <v>私学</v>
          </cell>
          <cell r="C173" t="str">
            <v>高校生</v>
          </cell>
          <cell r="D173" t="str">
            <v>関東学院中学校高等学校</v>
          </cell>
          <cell r="E173" t="str">
            <v>232-0002</v>
          </cell>
          <cell r="F173" t="str">
            <v>横浜市南区三春台 4</v>
          </cell>
          <cell r="G173" t="str">
            <v>045-231-1001</v>
          </cell>
          <cell r="H173" t="str">
            <v>045-231-6628</v>
          </cell>
          <cell r="I173" t="str">
            <v>かんとうがくいんちゅうがくこうとうがっこう</v>
          </cell>
        </row>
        <row r="174">
          <cell r="A174">
            <v>30023</v>
          </cell>
          <cell r="B174" t="str">
            <v>神奈川県</v>
          </cell>
          <cell r="C174" t="str">
            <v>高校生</v>
          </cell>
          <cell r="D174" t="str">
            <v>神奈川県立横浜清陵高等学校</v>
          </cell>
          <cell r="E174" t="str">
            <v>232-0007</v>
          </cell>
          <cell r="F174" t="str">
            <v>横浜市南区清水ケ丘 41</v>
          </cell>
          <cell r="G174" t="str">
            <v>045-242-1926</v>
          </cell>
          <cell r="H174" t="str">
            <v>045-253-6393</v>
          </cell>
          <cell r="I174" t="str">
            <v>かながわけんりつ よこはませいりょう こうとうがっこう</v>
          </cell>
        </row>
        <row r="175">
          <cell r="A175">
            <v>30024</v>
          </cell>
          <cell r="B175" t="str">
            <v>横浜市</v>
          </cell>
          <cell r="C175" t="str">
            <v>高校生</v>
          </cell>
          <cell r="D175" t="str">
            <v>横浜市立横浜商業高等学校</v>
          </cell>
          <cell r="E175" t="str">
            <v>232-0006</v>
          </cell>
          <cell r="F175" t="str">
            <v>横浜市南区南太田 2-30-1</v>
          </cell>
          <cell r="G175" t="str">
            <v>045-713-2323</v>
          </cell>
          <cell r="H175" t="str">
            <v>045-713-3969</v>
          </cell>
          <cell r="I175" t="str">
            <v>よこはましりつ よこはましょうぎょう こうとうがっこう</v>
          </cell>
        </row>
        <row r="176">
          <cell r="A176">
            <v>30025</v>
          </cell>
          <cell r="B176" t="str">
            <v>神奈川県</v>
          </cell>
          <cell r="C176" t="str">
            <v>高校生</v>
          </cell>
          <cell r="D176" t="str">
            <v>神奈川県立光陵高等学校</v>
          </cell>
          <cell r="E176" t="str">
            <v>240-0026</v>
          </cell>
          <cell r="F176" t="str">
            <v>横浜市保土ケ谷区権太坂 1-7-1</v>
          </cell>
          <cell r="G176" t="str">
            <v>045-712-5577</v>
          </cell>
          <cell r="H176" t="str">
            <v>045-742-9717</v>
          </cell>
          <cell r="I176" t="str">
            <v>かながわけんりつ こうりょう こうとうがっこう</v>
          </cell>
        </row>
        <row r="177">
          <cell r="A177">
            <v>30026</v>
          </cell>
          <cell r="B177" t="str">
            <v>神奈川県</v>
          </cell>
          <cell r="C177" t="str">
            <v>高校生</v>
          </cell>
          <cell r="D177" t="str">
            <v>神奈川県立保土ケ谷高等学校</v>
          </cell>
          <cell r="E177" t="str">
            <v>240-0045</v>
          </cell>
          <cell r="F177" t="str">
            <v>横浜市保土ケ谷区川島町 1557</v>
          </cell>
          <cell r="G177" t="str">
            <v>045-371-7781</v>
          </cell>
          <cell r="H177" t="str">
            <v>045-371-4560</v>
          </cell>
          <cell r="I177" t="str">
            <v>かながわけんりつ ほどがや こうとうがっこう</v>
          </cell>
        </row>
        <row r="178">
          <cell r="A178">
            <v>30027</v>
          </cell>
          <cell r="B178" t="str">
            <v>横浜市</v>
          </cell>
          <cell r="C178" t="str">
            <v>高校生</v>
          </cell>
          <cell r="D178" t="str">
            <v>横浜市立桜丘高等学校</v>
          </cell>
          <cell r="E178" t="str">
            <v>240-0011</v>
          </cell>
          <cell r="F178" t="str">
            <v>横浜市保土ケ谷区桜ケ丘 2-15-1</v>
          </cell>
          <cell r="G178" t="str">
            <v>045-331-5021</v>
          </cell>
          <cell r="H178" t="str">
            <v>045-332-6039</v>
          </cell>
          <cell r="I178" t="str">
            <v>よこはましりつ さくらがおか こうとうがっこう</v>
          </cell>
        </row>
        <row r="179">
          <cell r="A179">
            <v>30028</v>
          </cell>
          <cell r="B179" t="str">
            <v>私学</v>
          </cell>
          <cell r="C179" t="str">
            <v>高校生</v>
          </cell>
          <cell r="D179" t="str">
            <v>横浜清風高等学校</v>
          </cell>
          <cell r="E179" t="str">
            <v>240-0023</v>
          </cell>
          <cell r="F179" t="str">
            <v>横浜市保土ケ谷区岩井町 447</v>
          </cell>
          <cell r="G179" t="str">
            <v>045-731-4361</v>
          </cell>
          <cell r="H179" t="str">
            <v>045-716-0202</v>
          </cell>
          <cell r="I179" t="str">
            <v>よこはませいふう こうとうがっこう</v>
          </cell>
        </row>
        <row r="180">
          <cell r="A180">
            <v>30029</v>
          </cell>
          <cell r="B180" t="str">
            <v>神奈川県</v>
          </cell>
          <cell r="C180" t="str">
            <v>高校生</v>
          </cell>
          <cell r="D180" t="str">
            <v>神奈川県立旭高等学校</v>
          </cell>
          <cell r="E180" t="str">
            <v>241-0806</v>
          </cell>
          <cell r="F180" t="str">
            <v>横浜市旭区下川井町 2247</v>
          </cell>
          <cell r="G180" t="str">
            <v>045-953-3301</v>
          </cell>
          <cell r="H180" t="str">
            <v>045-951-3117</v>
          </cell>
          <cell r="I180" t="str">
            <v>かながわけんりつ あさひ こうとうがっこう</v>
          </cell>
        </row>
        <row r="181">
          <cell r="A181">
            <v>30030</v>
          </cell>
          <cell r="B181" t="str">
            <v>神奈川県</v>
          </cell>
          <cell r="C181" t="str">
            <v>高校生</v>
          </cell>
          <cell r="D181" t="str">
            <v>神奈川県立希望ケ丘高等学校</v>
          </cell>
          <cell r="E181" t="str">
            <v>241-0824</v>
          </cell>
          <cell r="F181" t="str">
            <v>横浜市旭区南希望が丘 79-1</v>
          </cell>
          <cell r="G181" t="str">
            <v>045-391-0061</v>
          </cell>
          <cell r="H181" t="str">
            <v>045-361-9789</v>
          </cell>
          <cell r="I181" t="str">
            <v>かながわけんりつ きぼうがおか こうとうがっこう</v>
          </cell>
        </row>
        <row r="182">
          <cell r="A182">
            <v>30031</v>
          </cell>
          <cell r="B182" t="str">
            <v>神奈川県</v>
          </cell>
          <cell r="C182" t="str">
            <v>高校生</v>
          </cell>
          <cell r="D182" t="str">
            <v>神奈川県立横浜旭陵高等学校</v>
          </cell>
          <cell r="E182" t="str">
            <v>241-0001</v>
          </cell>
          <cell r="F182" t="str">
            <v>横浜市旭区上白根町 1161-7</v>
          </cell>
          <cell r="G182" t="str">
            <v>045-953-1004</v>
          </cell>
          <cell r="H182" t="str">
            <v>045-951-3151</v>
          </cell>
          <cell r="I182" t="str">
            <v>かながわけんりつ よこはまきょくりょう こうとうがっこう</v>
          </cell>
        </row>
        <row r="183">
          <cell r="A183">
            <v>30032</v>
          </cell>
          <cell r="B183" t="str">
            <v>神奈川県</v>
          </cell>
          <cell r="C183" t="str">
            <v>高校生</v>
          </cell>
          <cell r="D183" t="str">
            <v>神奈川県立二俣川看護福祉高等学校</v>
          </cell>
          <cell r="E183" t="str">
            <v>241-0815</v>
          </cell>
          <cell r="F183" t="str">
            <v>横浜市旭区中尾 1-5-1</v>
          </cell>
          <cell r="G183" t="str">
            <v>045-391-9143</v>
          </cell>
          <cell r="H183" t="str">
            <v>045-361-9777</v>
          </cell>
          <cell r="I183" t="str">
            <v>かながわけんりつ ふたまたがわかんごふくし こうとうがっこう</v>
          </cell>
        </row>
        <row r="184">
          <cell r="A184">
            <v>30033</v>
          </cell>
          <cell r="B184" t="str">
            <v>私学</v>
          </cell>
          <cell r="C184" t="str">
            <v>高校生</v>
          </cell>
          <cell r="D184" t="str">
            <v>横浜商科大学高等学校</v>
          </cell>
          <cell r="E184" t="str">
            <v>241-0005</v>
          </cell>
          <cell r="F184" t="str">
            <v>横浜市旭区白根 7-1-1</v>
          </cell>
          <cell r="G184" t="str">
            <v>045-951-2246</v>
          </cell>
          <cell r="H184" t="str">
            <v>045-955-3664</v>
          </cell>
          <cell r="I184" t="str">
            <v>よこはましょうかだいがく こうとうがっこう</v>
          </cell>
        </row>
        <row r="185">
          <cell r="A185">
            <v>30034</v>
          </cell>
          <cell r="B185" t="str">
            <v>私学</v>
          </cell>
          <cell r="C185" t="str">
            <v>高校生</v>
          </cell>
          <cell r="D185" t="str">
            <v>横浜富士見丘学園中学校・高等学校</v>
          </cell>
          <cell r="E185" t="str">
            <v>241-0814</v>
          </cell>
          <cell r="F185" t="str">
            <v>横浜市旭区中沢 1-24-1</v>
          </cell>
          <cell r="G185" t="str">
            <v>045-367-4380</v>
          </cell>
          <cell r="H185" t="str">
            <v>045-367-4381</v>
          </cell>
          <cell r="I185" t="str">
            <v>よこはまふじみがおかがくえん ちゅうがっこう・こうとうがっこう</v>
          </cell>
        </row>
        <row r="186">
          <cell r="A186">
            <v>30035</v>
          </cell>
          <cell r="B186" t="str">
            <v>神奈川県</v>
          </cell>
          <cell r="C186" t="str">
            <v>高校生</v>
          </cell>
          <cell r="D186" t="str">
            <v>神奈川県立松陽高等学校</v>
          </cell>
          <cell r="E186" t="str">
            <v>245-0016</v>
          </cell>
          <cell r="F186" t="str">
            <v>横浜市泉区和泉町 7713</v>
          </cell>
          <cell r="G186" t="str">
            <v>045-803-3036</v>
          </cell>
          <cell r="H186" t="str">
            <v>045-802-9935</v>
          </cell>
          <cell r="I186" t="str">
            <v>かながわけんりつ しょうよう こうとうがっこう</v>
          </cell>
        </row>
        <row r="187">
          <cell r="A187">
            <v>30036</v>
          </cell>
          <cell r="B187" t="str">
            <v>神奈川県</v>
          </cell>
          <cell r="C187" t="str">
            <v>高校生</v>
          </cell>
          <cell r="D187" t="str">
            <v>神奈川県立横浜緑園高等学校</v>
          </cell>
          <cell r="E187" t="str">
            <v>245-0003</v>
          </cell>
          <cell r="F187" t="str">
            <v>横浜市泉区岡津町 2667</v>
          </cell>
          <cell r="G187" t="str">
            <v>045-812-3371</v>
          </cell>
          <cell r="H187" t="str">
            <v>045-813-1431</v>
          </cell>
          <cell r="I187" t="str">
            <v>かながわけんりつ よこはまりょくえん こうとうがっこう</v>
          </cell>
        </row>
        <row r="188">
          <cell r="A188">
            <v>30038</v>
          </cell>
          <cell r="B188" t="str">
            <v>神奈川県</v>
          </cell>
          <cell r="C188" t="str">
            <v>高校生</v>
          </cell>
          <cell r="D188" t="str">
            <v>神奈川県立横浜瀬谷高等学校</v>
          </cell>
          <cell r="E188" t="str">
            <v>246-0011</v>
          </cell>
          <cell r="F188" t="str">
            <v>横浜市瀬谷区東野台 29-1</v>
          </cell>
          <cell r="G188" t="str">
            <v>045-301-6747</v>
          </cell>
          <cell r="H188" t="str">
            <v>045-304-2955</v>
          </cell>
          <cell r="I188" t="str">
            <v>かながわけんりつ よこはませや こうとうがっこう</v>
          </cell>
        </row>
        <row r="189">
          <cell r="A189">
            <v>30039</v>
          </cell>
          <cell r="B189" t="str">
            <v>私学</v>
          </cell>
          <cell r="C189" t="str">
            <v>高校生</v>
          </cell>
          <cell r="D189" t="str">
            <v>横浜隼人高等学校</v>
          </cell>
          <cell r="E189" t="str">
            <v>246-0026</v>
          </cell>
          <cell r="F189" t="str">
            <v>横浜市瀬谷区阿久和南 1-3-1</v>
          </cell>
          <cell r="G189" t="str">
            <v>045-364-5104</v>
          </cell>
          <cell r="H189" t="str">
            <v>045-366-5424</v>
          </cell>
          <cell r="I189" t="str">
            <v>よこはまはやと こうとうがっこう</v>
          </cell>
        </row>
        <row r="190">
          <cell r="A190">
            <v>30040</v>
          </cell>
          <cell r="B190" t="str">
            <v>神奈川県</v>
          </cell>
          <cell r="C190" t="str">
            <v>高校生</v>
          </cell>
          <cell r="D190" t="str">
            <v>神奈川県立横浜南陵高等学校</v>
          </cell>
          <cell r="E190" t="str">
            <v>234-0053</v>
          </cell>
          <cell r="F190" t="str">
            <v>横浜市港南区日野中央 2-26-1</v>
          </cell>
          <cell r="G190" t="str">
            <v>045-842-3764</v>
          </cell>
          <cell r="H190" t="str">
            <v>045-846-6856</v>
          </cell>
          <cell r="I190" t="str">
            <v>かながわけんりつ よこはまなんりょう こうとうがっこう</v>
          </cell>
        </row>
        <row r="191">
          <cell r="A191">
            <v>30041</v>
          </cell>
          <cell r="B191" t="str">
            <v>神奈川県</v>
          </cell>
          <cell r="C191" t="str">
            <v>高校生</v>
          </cell>
          <cell r="D191" t="str">
            <v>神奈川県立横浜明朋高等学校</v>
          </cell>
          <cell r="E191" t="str">
            <v>234-0054</v>
          </cell>
          <cell r="F191" t="str">
            <v>横浜市港南区港南台 9-18-1</v>
          </cell>
          <cell r="G191" t="str">
            <v>045-836-1680</v>
          </cell>
          <cell r="H191" t="str">
            <v>045-835-1248</v>
          </cell>
          <cell r="I191" t="str">
            <v>かながわけんりつ よこはまめいほう こうとうがっこう</v>
          </cell>
        </row>
        <row r="192">
          <cell r="A192">
            <v>30042</v>
          </cell>
          <cell r="B192" t="str">
            <v>横浜市</v>
          </cell>
          <cell r="C192" t="str">
            <v>高校生</v>
          </cell>
          <cell r="D192" t="str">
            <v>横浜市立南高等学校</v>
          </cell>
          <cell r="E192" t="str">
            <v>233-0011</v>
          </cell>
          <cell r="F192" t="str">
            <v>横浜市港南区東永谷 2-1-1</v>
          </cell>
          <cell r="G192" t="str">
            <v>045-822-1910</v>
          </cell>
          <cell r="H192" t="str">
            <v>045-826-0818</v>
          </cell>
          <cell r="I192" t="str">
            <v>よこはましりつ みなみ こうとうがっこう</v>
          </cell>
        </row>
        <row r="193">
          <cell r="A193">
            <v>30043</v>
          </cell>
          <cell r="B193" t="str">
            <v>神奈川県</v>
          </cell>
          <cell r="C193" t="str">
            <v>高校生</v>
          </cell>
          <cell r="D193" t="str">
            <v>神奈川県立横浜氷取沢高等学校</v>
          </cell>
          <cell r="E193" t="str">
            <v>235-0043</v>
          </cell>
          <cell r="F193" t="str">
            <v>横浜市磯子区氷取沢町 938-2</v>
          </cell>
          <cell r="G193" t="str">
            <v>045-772-0606</v>
          </cell>
          <cell r="H193" t="str">
            <v>045-776-2468</v>
          </cell>
          <cell r="I193" t="str">
            <v>かながわけんりつ よこはまひとりざわ こうとうがっこう</v>
          </cell>
        </row>
        <row r="194">
          <cell r="A194">
            <v>30044</v>
          </cell>
          <cell r="B194" t="str">
            <v>私学</v>
          </cell>
          <cell r="C194" t="str">
            <v>高校生</v>
          </cell>
          <cell r="D194" t="str">
            <v>横浜学園中・高等学校</v>
          </cell>
          <cell r="E194" t="str">
            <v>235-0021</v>
          </cell>
          <cell r="F194" t="str">
            <v>横浜市磯子区岡村 2-4-1</v>
          </cell>
          <cell r="G194" t="str">
            <v>045-751-6941</v>
          </cell>
          <cell r="H194" t="str">
            <v>045-761-7956</v>
          </cell>
          <cell r="I194" t="str">
            <v>よこはまがくえん ちゅう・こうとうがっこう</v>
          </cell>
        </row>
        <row r="195">
          <cell r="A195">
            <v>30045</v>
          </cell>
          <cell r="B195" t="str">
            <v>神奈川県</v>
          </cell>
          <cell r="C195" t="str">
            <v>高校生</v>
          </cell>
          <cell r="D195" t="str">
            <v>神奈川県立金沢総合高等学校</v>
          </cell>
          <cell r="E195" t="str">
            <v>236-0051</v>
          </cell>
          <cell r="F195" t="str">
            <v>横浜市金沢区富岡東 6-34-1</v>
          </cell>
          <cell r="G195" t="str">
            <v>045-773-6771</v>
          </cell>
          <cell r="H195" t="str">
            <v>045-776-2406</v>
          </cell>
          <cell r="I195" t="str">
            <v>かながわけんりつ かなざわそうごう こうとうがっこう</v>
          </cell>
        </row>
        <row r="196">
          <cell r="A196">
            <v>30046</v>
          </cell>
          <cell r="B196" t="str">
            <v>横浜市</v>
          </cell>
          <cell r="C196" t="str">
            <v>高校生</v>
          </cell>
          <cell r="D196" t="str">
            <v>横浜市立金沢高等学校</v>
          </cell>
          <cell r="E196" t="str">
            <v>236-0027</v>
          </cell>
          <cell r="F196" t="str">
            <v>横浜市金沢区瀬戸 22-1</v>
          </cell>
          <cell r="G196" t="str">
            <v>045-781-5761</v>
          </cell>
          <cell r="H196" t="str">
            <v>045-788-5150</v>
          </cell>
          <cell r="I196" t="str">
            <v>よこはましりつ かなざわ こうとうがっこう</v>
          </cell>
        </row>
        <row r="197">
          <cell r="A197">
            <v>30047</v>
          </cell>
          <cell r="B197" t="str">
            <v>私学</v>
          </cell>
          <cell r="C197" t="str">
            <v>高校生</v>
          </cell>
          <cell r="D197" t="str">
            <v>横浜高等学校</v>
          </cell>
          <cell r="E197" t="str">
            <v>236-0053</v>
          </cell>
          <cell r="F197" t="str">
            <v>横浜市金沢区能見台通 46-1</v>
          </cell>
          <cell r="G197" t="str">
            <v>045-781-3396</v>
          </cell>
          <cell r="H197" t="str">
            <v>045-785-1541</v>
          </cell>
          <cell r="I197" t="str">
            <v>よこはま こうとうがこう</v>
          </cell>
        </row>
        <row r="198">
          <cell r="A198">
            <v>30048</v>
          </cell>
          <cell r="B198" t="str">
            <v>私学</v>
          </cell>
          <cell r="C198" t="str">
            <v>高校生</v>
          </cell>
          <cell r="D198" t="str">
            <v>横浜創学館高等学校</v>
          </cell>
          <cell r="E198" t="str">
            <v>236-0037</v>
          </cell>
          <cell r="F198" t="str">
            <v>横浜市金沢区六浦東 1-43-1</v>
          </cell>
          <cell r="G198" t="str">
            <v>045-781-0631</v>
          </cell>
          <cell r="H198" t="str">
            <v>045-781-3239</v>
          </cell>
          <cell r="I198" t="str">
            <v>よこはまそうがくかん こうとうがっこう</v>
          </cell>
        </row>
        <row r="199">
          <cell r="A199">
            <v>30049</v>
          </cell>
          <cell r="B199" t="str">
            <v>私学</v>
          </cell>
          <cell r="C199" t="str">
            <v>高校生</v>
          </cell>
          <cell r="D199" t="str">
            <v>関東学院六浦高等学校</v>
          </cell>
          <cell r="E199" t="str">
            <v>236-8504</v>
          </cell>
          <cell r="F199" t="str">
            <v>横浜市金沢区六浦東 1-50-1</v>
          </cell>
          <cell r="G199" t="str">
            <v>045-781-2525</v>
          </cell>
          <cell r="H199" t="str">
            <v>045-781-2527</v>
          </cell>
          <cell r="I199" t="str">
            <v>かんとうがくいんむつうら こうとうがっこう</v>
          </cell>
        </row>
        <row r="200">
          <cell r="A200">
            <v>30050</v>
          </cell>
          <cell r="B200" t="str">
            <v>神奈川県</v>
          </cell>
          <cell r="C200" t="str">
            <v>高校生</v>
          </cell>
          <cell r="D200" t="str">
            <v>神奈川県立舞岡高等学校</v>
          </cell>
          <cell r="E200" t="str">
            <v>244-0814</v>
          </cell>
          <cell r="F200" t="str">
            <v>横浜市戸塚区南舞岡 3-36-1</v>
          </cell>
          <cell r="G200" t="str">
            <v>045-823-8761</v>
          </cell>
          <cell r="H200" t="str">
            <v>045-825-3573</v>
          </cell>
          <cell r="I200" t="str">
            <v>かながわけんりつ まいおか こうとうがっこう</v>
          </cell>
        </row>
        <row r="201">
          <cell r="A201">
            <v>30051</v>
          </cell>
          <cell r="B201" t="str">
            <v>神奈川県</v>
          </cell>
          <cell r="C201" t="str">
            <v>高校生</v>
          </cell>
          <cell r="D201" t="str">
            <v>神奈川県立上矢部高等学校</v>
          </cell>
          <cell r="E201" t="str">
            <v>245-0053</v>
          </cell>
          <cell r="F201" t="str">
            <v>横浜市戸塚区上矢部町 3230</v>
          </cell>
          <cell r="G201" t="str">
            <v>045-861-3500</v>
          </cell>
          <cell r="H201" t="str">
            <v>045-862-6347</v>
          </cell>
          <cell r="I201" t="str">
            <v>かながわけんりつ かみやべ こうとうがっこう</v>
          </cell>
        </row>
        <row r="202">
          <cell r="A202">
            <v>30052</v>
          </cell>
          <cell r="B202" t="str">
            <v>神奈川県</v>
          </cell>
          <cell r="C202" t="str">
            <v>高校生</v>
          </cell>
          <cell r="D202" t="str">
            <v>神奈川県立横浜桜陽高等学校</v>
          </cell>
          <cell r="E202" t="str">
            <v>245-0062</v>
          </cell>
          <cell r="F202" t="str">
            <v>横浜市戸塚区汲沢町 973</v>
          </cell>
          <cell r="G202" t="str">
            <v>045-862-9461</v>
          </cell>
          <cell r="H202" t="str">
            <v>045-862-6364</v>
          </cell>
          <cell r="I202" t="str">
            <v>かながわけんりつ よこはまおうよう こうとうがっこう</v>
          </cell>
        </row>
        <row r="203">
          <cell r="A203">
            <v>30053</v>
          </cell>
          <cell r="B203" t="str">
            <v>横浜市</v>
          </cell>
          <cell r="C203" t="str">
            <v>高校生</v>
          </cell>
          <cell r="D203" t="str">
            <v>横浜市立戸塚高等学校</v>
          </cell>
          <cell r="E203" t="str">
            <v>245-8588</v>
          </cell>
          <cell r="F203" t="str">
            <v>横浜市戸塚区汲沢 2-27-1</v>
          </cell>
          <cell r="G203" t="str">
            <v>045-871-0301</v>
          </cell>
          <cell r="H203" t="str">
            <v>045-871-0086</v>
          </cell>
          <cell r="I203" t="str">
            <v>よこはましりつ とつか こうとうがっこう</v>
          </cell>
        </row>
        <row r="204">
          <cell r="A204">
            <v>30054</v>
          </cell>
          <cell r="B204" t="str">
            <v>私学</v>
          </cell>
          <cell r="C204" t="str">
            <v>高校生</v>
          </cell>
          <cell r="D204" t="str">
            <v>公文国際学園中・高等部</v>
          </cell>
          <cell r="E204" t="str">
            <v>244-0004</v>
          </cell>
          <cell r="F204" t="str">
            <v>横浜市戸塚区小雀町 777</v>
          </cell>
          <cell r="G204" t="str">
            <v>045-858-1551</v>
          </cell>
          <cell r="H204" t="str">
            <v>045-853-8221</v>
          </cell>
          <cell r="I204" t="str">
            <v>くもんこくさいがくえん ちゅう・こうとうぶ</v>
          </cell>
        </row>
        <row r="205">
          <cell r="A205">
            <v>30055</v>
          </cell>
          <cell r="B205" t="str">
            <v>神奈川県</v>
          </cell>
          <cell r="C205" t="str">
            <v>高校生</v>
          </cell>
          <cell r="D205" t="str">
            <v>神奈川県立金井高等学校</v>
          </cell>
          <cell r="E205" t="str">
            <v>244-0845</v>
          </cell>
          <cell r="F205" t="str">
            <v>横浜市栄区金井町 100</v>
          </cell>
          <cell r="G205" t="str">
            <v>045-852-4724</v>
          </cell>
          <cell r="H205" t="str">
            <v>045-852-7748</v>
          </cell>
          <cell r="I205" t="str">
            <v>かながわけんりつ かない こうとうがっこう</v>
          </cell>
        </row>
        <row r="206">
          <cell r="A206">
            <v>30056</v>
          </cell>
          <cell r="B206" t="str">
            <v>神奈川県</v>
          </cell>
          <cell r="C206" t="str">
            <v>高校生</v>
          </cell>
          <cell r="D206" t="str">
            <v>神奈川県立柏陽高等学校</v>
          </cell>
          <cell r="E206" t="str">
            <v>247-0004</v>
          </cell>
          <cell r="F206" t="str">
            <v>横浜市栄区柏陽 1-1</v>
          </cell>
          <cell r="G206" t="str">
            <v>045-892-2105</v>
          </cell>
          <cell r="H206" t="str">
            <v>045-895-0856</v>
          </cell>
          <cell r="I206" t="str">
            <v>かながわけんりつ はくよう こうとうがっこう</v>
          </cell>
        </row>
        <row r="207">
          <cell r="A207">
            <v>30057</v>
          </cell>
          <cell r="B207" t="str">
            <v>神奈川県</v>
          </cell>
          <cell r="C207" t="str">
            <v>高校生</v>
          </cell>
          <cell r="D207" t="str">
            <v>神奈川県立横浜栄高等学校</v>
          </cell>
          <cell r="E207" t="str">
            <v>247-0013</v>
          </cell>
          <cell r="F207" t="str">
            <v>横浜市栄区上郷町 555</v>
          </cell>
          <cell r="G207" t="str">
            <v>045-593-8674</v>
          </cell>
          <cell r="H207" t="str">
            <v>045-895-0587</v>
          </cell>
          <cell r="I207" t="str">
            <v>かながわけんりつ よこはまさかえ こうとうがっこう</v>
          </cell>
        </row>
        <row r="208">
          <cell r="A208">
            <v>30058</v>
          </cell>
          <cell r="B208" t="str">
            <v>私学</v>
          </cell>
          <cell r="C208" t="str">
            <v>高校生</v>
          </cell>
          <cell r="D208" t="str">
            <v>山手学院高等学校</v>
          </cell>
          <cell r="E208" t="str">
            <v>247-0013</v>
          </cell>
          <cell r="F208" t="str">
            <v>横浜市栄区上郷町 460</v>
          </cell>
          <cell r="G208" t="str">
            <v>045-891-2111</v>
          </cell>
          <cell r="H208" t="str">
            <v>045-890-4032</v>
          </cell>
          <cell r="I208" t="str">
            <v>やまてがくいん こうとうがっこう</v>
          </cell>
        </row>
        <row r="209">
          <cell r="A209">
            <v>30059</v>
          </cell>
          <cell r="B209" t="str">
            <v>私学</v>
          </cell>
          <cell r="C209" t="str">
            <v>高校生</v>
          </cell>
          <cell r="D209" t="str">
            <v>清心女子高等学校</v>
          </cell>
          <cell r="E209" t="str">
            <v>222-0024</v>
          </cell>
          <cell r="F209" t="str">
            <v>横浜市港北区篠原台町36-37</v>
          </cell>
          <cell r="G209" t="str">
            <v>045-421-8864</v>
          </cell>
          <cell r="H209" t="str">
            <v>045-423-8182</v>
          </cell>
          <cell r="I209" t="str">
            <v>せいしんじょし こうとうがっこう</v>
          </cell>
        </row>
        <row r="210">
          <cell r="A210">
            <v>30060</v>
          </cell>
          <cell r="B210" t="str">
            <v>神奈川県</v>
          </cell>
          <cell r="C210" t="str">
            <v>高校生</v>
          </cell>
          <cell r="D210" t="str">
            <v>神奈川県立港北高等学校</v>
          </cell>
          <cell r="E210" t="str">
            <v>222-0037</v>
          </cell>
          <cell r="F210" t="str">
            <v>横浜市港北区大倉山 7-35-1</v>
          </cell>
          <cell r="G210" t="str">
            <v>045-541-6251</v>
          </cell>
          <cell r="H210" t="str">
            <v>045-545-7871</v>
          </cell>
          <cell r="I210" t="str">
            <v>かながわけんりつ こうほく こうとうがっこう</v>
          </cell>
        </row>
        <row r="211">
          <cell r="A211">
            <v>30061</v>
          </cell>
          <cell r="B211" t="str">
            <v>神奈川県</v>
          </cell>
          <cell r="C211" t="str">
            <v>高校生</v>
          </cell>
          <cell r="D211" t="str">
            <v>神奈川県立新羽高等学校</v>
          </cell>
          <cell r="E211" t="str">
            <v>223-0057</v>
          </cell>
          <cell r="F211" t="str">
            <v>横浜市港北区新羽町 1348</v>
          </cell>
          <cell r="G211" t="str">
            <v>045-543-8631</v>
          </cell>
          <cell r="H211" t="str">
            <v>045-545-7794</v>
          </cell>
          <cell r="I211" t="str">
            <v>かながわけんりつ にっぱ こうとうがっこう</v>
          </cell>
        </row>
        <row r="212">
          <cell r="A212">
            <v>30062</v>
          </cell>
          <cell r="B212" t="str">
            <v>神奈川県</v>
          </cell>
          <cell r="C212" t="str">
            <v>高校生</v>
          </cell>
          <cell r="D212" t="str">
            <v>神奈川県立岸根高等学校</v>
          </cell>
          <cell r="E212" t="str">
            <v>222-0034</v>
          </cell>
          <cell r="F212" t="str">
            <v>横浜市港北区岸根町 370</v>
          </cell>
          <cell r="G212" t="str">
            <v>045-401-7872</v>
          </cell>
          <cell r="H212" t="str">
            <v>045-402-8406</v>
          </cell>
          <cell r="I212" t="str">
            <v>かながわけんりつ きしね こうとうがっこう</v>
          </cell>
        </row>
        <row r="213">
          <cell r="A213">
            <v>30063</v>
          </cell>
          <cell r="B213" t="str">
            <v>私学</v>
          </cell>
          <cell r="C213" t="str">
            <v>高校生</v>
          </cell>
          <cell r="D213" t="str">
            <v>英理女子学院高等学校</v>
          </cell>
          <cell r="E213" t="str">
            <v>222-0011</v>
          </cell>
          <cell r="F213" t="str">
            <v>横浜市港北区菊名 7-6-43</v>
          </cell>
          <cell r="G213" t="str">
            <v>045-431-8188</v>
          </cell>
          <cell r="H213" t="str">
            <v>045-431-8263</v>
          </cell>
          <cell r="I213" t="str">
            <v>えいりじょしがくいん こうとうがっこう</v>
          </cell>
        </row>
        <row r="214">
          <cell r="A214">
            <v>30064</v>
          </cell>
          <cell r="B214" t="str">
            <v>私学</v>
          </cell>
          <cell r="C214" t="str">
            <v>高校生</v>
          </cell>
          <cell r="D214" t="str">
            <v>武相高等学校</v>
          </cell>
          <cell r="E214" t="str">
            <v>222-0023</v>
          </cell>
          <cell r="F214" t="str">
            <v>横浜市港北区仲手原 2-34-1</v>
          </cell>
          <cell r="G214" t="str">
            <v>045-401-9042</v>
          </cell>
          <cell r="H214" t="str">
            <v>045-401-3746</v>
          </cell>
          <cell r="I214" t="str">
            <v>ぶそう こうとうがっこう</v>
          </cell>
        </row>
        <row r="215">
          <cell r="A215">
            <v>30065</v>
          </cell>
          <cell r="B215" t="str">
            <v>私学</v>
          </cell>
          <cell r="C215" t="str">
            <v>高校生</v>
          </cell>
          <cell r="D215" t="str">
            <v>日本大学高等学校・中学校</v>
          </cell>
          <cell r="E215" t="str">
            <v>223-8566</v>
          </cell>
          <cell r="F215" t="str">
            <v>横浜市港北区箕輪町 2-9-1</v>
          </cell>
          <cell r="G215" t="str">
            <v>045-560-2600</v>
          </cell>
          <cell r="H215" t="str">
            <v>045-560-2610</v>
          </cell>
          <cell r="I215" t="str">
            <v>にほんだいがく こうとうがっこう・ちゅうがっこう</v>
          </cell>
        </row>
        <row r="216">
          <cell r="A216">
            <v>30066</v>
          </cell>
          <cell r="B216" t="str">
            <v>私学</v>
          </cell>
          <cell r="C216" t="str">
            <v>高校生</v>
          </cell>
          <cell r="D216" t="str">
            <v>慶應義塾高等学校</v>
          </cell>
          <cell r="E216" t="str">
            <v>223-8524</v>
          </cell>
          <cell r="F216" t="str">
            <v>横浜市港北区日吉 4-1-2</v>
          </cell>
          <cell r="G216" t="str">
            <v>045-566-1381</v>
          </cell>
          <cell r="H216" t="str">
            <v>045-566-1378</v>
          </cell>
          <cell r="I216" t="str">
            <v>けいおうぎじゅく こうとうがっこう</v>
          </cell>
        </row>
        <row r="217">
          <cell r="A217">
            <v>30067</v>
          </cell>
          <cell r="B217" t="str">
            <v>神奈川県</v>
          </cell>
          <cell r="C217" t="str">
            <v>高校生</v>
          </cell>
          <cell r="D217" t="str">
            <v>神奈川県立白山高等学校</v>
          </cell>
          <cell r="E217" t="str">
            <v>226-0006</v>
          </cell>
          <cell r="F217" t="str">
            <v>横浜市緑区白山 4-71-1</v>
          </cell>
          <cell r="G217" t="str">
            <v>045-933-2231</v>
          </cell>
          <cell r="H217" t="str">
            <v>045-935-0573</v>
          </cell>
          <cell r="I217" t="str">
            <v>かながわけんりつ はくさん こうとうがっこう</v>
          </cell>
        </row>
        <row r="218">
          <cell r="A218">
            <v>30068</v>
          </cell>
          <cell r="B218" t="str">
            <v>神奈川県</v>
          </cell>
          <cell r="C218" t="str">
            <v>高校生</v>
          </cell>
          <cell r="D218" t="str">
            <v>神奈川県立霧が丘高等学校</v>
          </cell>
          <cell r="E218" t="str">
            <v>226-0016</v>
          </cell>
          <cell r="F218" t="str">
            <v>横浜市緑区霧が丘 6-16-1</v>
          </cell>
          <cell r="G218" t="str">
            <v>045-921-6911</v>
          </cell>
          <cell r="H218" t="str">
            <v>045-923-0753</v>
          </cell>
          <cell r="I218" t="str">
            <v>かながわけんりつ きりがおか こうとうがっこう</v>
          </cell>
        </row>
        <row r="219">
          <cell r="A219">
            <v>30069</v>
          </cell>
          <cell r="B219" t="str">
            <v>私学</v>
          </cell>
          <cell r="C219" t="str">
            <v>高校生</v>
          </cell>
          <cell r="D219" t="str">
            <v>横浜翠陵中学・高等学校</v>
          </cell>
          <cell r="E219" t="str">
            <v>226-0015</v>
          </cell>
          <cell r="F219" t="str">
            <v>横浜市緑区三保町 1</v>
          </cell>
          <cell r="G219" t="str">
            <v>045-921-0301</v>
          </cell>
          <cell r="H219" t="str">
            <v>045-921-1843</v>
          </cell>
          <cell r="I219" t="str">
            <v>よこはますいりょう ちゅうがく・こうとうがっこう</v>
          </cell>
        </row>
        <row r="220">
          <cell r="A220">
            <v>30070</v>
          </cell>
          <cell r="B220" t="str">
            <v>私学</v>
          </cell>
          <cell r="C220" t="str">
            <v>高校生</v>
          </cell>
          <cell r="D220" t="str">
            <v>森村学園中・高等部</v>
          </cell>
          <cell r="E220" t="str">
            <v>226-0026</v>
          </cell>
          <cell r="F220" t="str">
            <v>横浜市緑区長津田町 2695</v>
          </cell>
          <cell r="G220" t="str">
            <v>045-984-2505</v>
          </cell>
          <cell r="H220" t="str">
            <v>045-984-2565</v>
          </cell>
          <cell r="I220" t="str">
            <v>もりむらがくえん ちゅう・こうとうぶ</v>
          </cell>
        </row>
        <row r="221">
          <cell r="A221">
            <v>30071</v>
          </cell>
          <cell r="B221" t="str">
            <v>神奈川県</v>
          </cell>
          <cell r="C221" t="str">
            <v>高校生</v>
          </cell>
          <cell r="D221" t="str">
            <v>神奈川県立市ケ尾高等学校</v>
          </cell>
          <cell r="E221" t="str">
            <v>225-0024</v>
          </cell>
          <cell r="F221" t="str">
            <v>横浜市青葉区市ケ尾町 1854</v>
          </cell>
          <cell r="G221" t="str">
            <v>045-971-2041</v>
          </cell>
          <cell r="H221" t="str">
            <v>045-972-6522</v>
          </cell>
          <cell r="I221" t="str">
            <v>かながわけんりつ いちがお こうとうがっこう</v>
          </cell>
        </row>
        <row r="222">
          <cell r="A222">
            <v>30072</v>
          </cell>
          <cell r="B222" t="str">
            <v>神奈川県</v>
          </cell>
          <cell r="C222" t="str">
            <v>高校生</v>
          </cell>
          <cell r="D222" t="str">
            <v>神奈川県立元石川高等学校</v>
          </cell>
          <cell r="E222" t="str">
            <v>225-0004</v>
          </cell>
          <cell r="F222" t="str">
            <v>横浜市青葉区元石川町 4116</v>
          </cell>
          <cell r="G222" t="str">
            <v>045-902-2692</v>
          </cell>
          <cell r="H222" t="str">
            <v>045-902-8948</v>
          </cell>
          <cell r="I222" t="str">
            <v>かながわけんりつ もといしかわ こうとうがっこう</v>
          </cell>
        </row>
        <row r="223">
          <cell r="A223">
            <v>30073</v>
          </cell>
          <cell r="B223" t="str">
            <v>私学</v>
          </cell>
          <cell r="C223" t="str">
            <v>高校生</v>
          </cell>
          <cell r="D223" t="str">
            <v>桐蔭学園高等学校</v>
          </cell>
          <cell r="E223" t="str">
            <v>225-8502</v>
          </cell>
          <cell r="F223" t="str">
            <v>横浜市青葉区鉄町 1614</v>
          </cell>
          <cell r="G223" t="str">
            <v>045-971-1536</v>
          </cell>
          <cell r="H223" t="str">
            <v>045-972-5975</v>
          </cell>
          <cell r="I223" t="str">
            <v>とういんがくえん こうとうがっこう</v>
          </cell>
        </row>
        <row r="224">
          <cell r="A224">
            <v>30074</v>
          </cell>
          <cell r="B224" t="str">
            <v>私学</v>
          </cell>
          <cell r="C224" t="str">
            <v>高校生</v>
          </cell>
          <cell r="D224" t="str">
            <v>桐蔭学園中等教育学校</v>
          </cell>
          <cell r="E224" t="str">
            <v>225-8502</v>
          </cell>
          <cell r="F224" t="str">
            <v>横浜市青葉区鉄町 1614</v>
          </cell>
          <cell r="G224" t="str">
            <v>045-971-1411</v>
          </cell>
          <cell r="H224" t="str">
            <v>045-972-1501</v>
          </cell>
          <cell r="I224" t="str">
            <v>とういんがくえん ちゅうとうきょういくがっこう</v>
          </cell>
        </row>
        <row r="225">
          <cell r="A225">
            <v>30075</v>
          </cell>
          <cell r="B225" t="str">
            <v>神奈川県</v>
          </cell>
          <cell r="C225" t="str">
            <v>高校生</v>
          </cell>
          <cell r="D225" t="str">
            <v>神奈川県立新栄高等学校</v>
          </cell>
          <cell r="E225" t="str">
            <v>224-0035</v>
          </cell>
          <cell r="F225" t="str">
            <v>横浜市都筑区新栄町 1-1</v>
          </cell>
          <cell r="G225" t="str">
            <v>045-593-0307</v>
          </cell>
          <cell r="H225" t="str">
            <v>045-591-5292</v>
          </cell>
          <cell r="I225" t="str">
            <v>かながわけんりつ しんえい こうとうがっこう</v>
          </cell>
        </row>
        <row r="226">
          <cell r="A226">
            <v>30076</v>
          </cell>
          <cell r="B226" t="str">
            <v>私学</v>
          </cell>
          <cell r="C226" t="str">
            <v>高校生</v>
          </cell>
          <cell r="D226" t="str">
            <v>中央大学附属横浜中学校・高等学校</v>
          </cell>
          <cell r="E226" t="str">
            <v>224-8515</v>
          </cell>
          <cell r="F226" t="str">
            <v>横浜市都筑区牛久保東 1-14-1</v>
          </cell>
          <cell r="G226" t="str">
            <v>045-592-0801</v>
          </cell>
          <cell r="H226" t="str">
            <v>045-591-5584</v>
          </cell>
          <cell r="I226" t="str">
            <v>ちゅうおうだいがくふぞくよこはま ちゅうがっこう・こうとうがっこう</v>
          </cell>
        </row>
        <row r="227">
          <cell r="A227">
            <v>30077</v>
          </cell>
          <cell r="B227" t="str">
            <v>神奈川県</v>
          </cell>
          <cell r="C227" t="str">
            <v>高校生</v>
          </cell>
          <cell r="D227" t="str">
            <v>神奈川県立川和高等学校</v>
          </cell>
          <cell r="E227" t="str">
            <v>224-0057</v>
          </cell>
          <cell r="F227" t="str">
            <v>横浜市都筑区川和町 2226-1</v>
          </cell>
          <cell r="G227" t="str">
            <v>045-941-6919</v>
          </cell>
          <cell r="H227" t="str">
            <v>045-942-0826</v>
          </cell>
          <cell r="I227" t="str">
            <v>かながわけんりつ かわわ こうとうがっこう</v>
          </cell>
        </row>
        <row r="228">
          <cell r="A228">
            <v>30078</v>
          </cell>
          <cell r="B228" t="str">
            <v>神奈川県</v>
          </cell>
          <cell r="C228" t="str">
            <v>高校生</v>
          </cell>
          <cell r="D228" t="str">
            <v>神奈川県立荏田高等学校</v>
          </cell>
          <cell r="E228" t="str">
            <v>224-0007</v>
          </cell>
          <cell r="F228" t="str">
            <v>横浜市都筑区荏田南 3-9-1</v>
          </cell>
          <cell r="G228" t="str">
            <v>045-941-3111</v>
          </cell>
          <cell r="H228" t="str">
            <v>045-942-0814</v>
          </cell>
          <cell r="I228" t="str">
            <v>かながわけんりつ えだ こうとうがっこう</v>
          </cell>
        </row>
        <row r="229">
          <cell r="A229">
            <v>30079</v>
          </cell>
          <cell r="B229" t="str">
            <v>私学</v>
          </cell>
          <cell r="C229" t="str">
            <v>高校生</v>
          </cell>
          <cell r="D229" t="str">
            <v>サレジオ学院中学校高等学校</v>
          </cell>
          <cell r="E229" t="str">
            <v>224-0029</v>
          </cell>
          <cell r="F229" t="str">
            <v>横浜市都筑区南山田 3-43-1</v>
          </cell>
          <cell r="G229" t="str">
            <v>045-591-8222</v>
          </cell>
          <cell r="H229" t="str">
            <v>045-591-1334</v>
          </cell>
          <cell r="I229" t="str">
            <v>されじおがくいん ちゅうがっこう こうとうがっこう</v>
          </cell>
        </row>
        <row r="230">
          <cell r="A230">
            <v>30083</v>
          </cell>
          <cell r="B230" t="str">
            <v>神奈川県</v>
          </cell>
          <cell r="C230" t="str">
            <v>高校生</v>
          </cell>
          <cell r="D230" t="str">
            <v>神奈川県立荏田高等学校</v>
          </cell>
          <cell r="E230" t="str">
            <v>224-0007</v>
          </cell>
          <cell r="F230" t="str">
            <v>横浜市都筑区荏田南 3-9-1</v>
          </cell>
          <cell r="G230" t="str">
            <v>045-941-3111</v>
          </cell>
          <cell r="H230" t="str">
            <v>045-942-0814</v>
          </cell>
          <cell r="I230" t="str">
            <v>かながわけんりつ えだ こうとうがっこう</v>
          </cell>
        </row>
        <row r="231">
          <cell r="A231">
            <v>30082</v>
          </cell>
          <cell r="B231" t="str">
            <v>神奈川県</v>
          </cell>
          <cell r="C231" t="str">
            <v>高校生</v>
          </cell>
          <cell r="D231" t="str">
            <v>神奈川県立川和高等学校</v>
          </cell>
          <cell r="E231" t="str">
            <v>224-0057</v>
          </cell>
          <cell r="F231" t="str">
            <v>横浜市都筑区川和町 2226-1</v>
          </cell>
          <cell r="G231" t="str">
            <v>045-941-6920</v>
          </cell>
          <cell r="H231" t="str">
            <v>045-942-0826</v>
          </cell>
          <cell r="I231" t="str">
            <v>かながわけんりつ かわわ こうとうがっこう</v>
          </cell>
        </row>
        <row r="232">
          <cell r="A232">
            <v>30080</v>
          </cell>
          <cell r="B232" t="str">
            <v>神奈川県</v>
          </cell>
          <cell r="C232" t="str">
            <v>高校生</v>
          </cell>
          <cell r="D232" t="str">
            <v>神奈川県立新栄高等学校</v>
          </cell>
          <cell r="E232" t="str">
            <v>224-0035</v>
          </cell>
          <cell r="F232" t="str">
            <v>横浜市都筑区新栄町 1-1</v>
          </cell>
          <cell r="G232" t="str">
            <v>045-593-0307</v>
          </cell>
          <cell r="H232" t="str">
            <v>045-591-5292</v>
          </cell>
          <cell r="I232" t="str">
            <v>かながわけんりつ しんえい こうとうがっこう</v>
          </cell>
        </row>
        <row r="233">
          <cell r="A233">
            <v>30081</v>
          </cell>
          <cell r="B233" t="str">
            <v>私学</v>
          </cell>
          <cell r="C233" t="str">
            <v>高校生</v>
          </cell>
          <cell r="D233" t="str">
            <v>中央大学附属横浜中学校・高等学校</v>
          </cell>
          <cell r="E233" t="str">
            <v>224-8515</v>
          </cell>
          <cell r="F233" t="str">
            <v>横浜市都筑区牛久保東 1-14-1</v>
          </cell>
          <cell r="G233" t="str">
            <v>045-592-0801</v>
          </cell>
          <cell r="H233" t="str">
            <v>045-591-5584</v>
          </cell>
          <cell r="I233" t="str">
            <v>ちゅうおうだいがくふぞくよこはま ちゅうがっこう・こうとうがっこう</v>
          </cell>
        </row>
        <row r="234">
          <cell r="A234">
            <v>30084</v>
          </cell>
          <cell r="B234" t="str">
            <v>私学</v>
          </cell>
          <cell r="C234" t="str">
            <v>高校生</v>
          </cell>
          <cell r="D234" t="str">
            <v>桐蔭学園 中等教育学校</v>
          </cell>
          <cell r="E234" t="str">
            <v>225-8502</v>
          </cell>
          <cell r="F234" t="str">
            <v>横浜市青葉区鉄町 1614</v>
          </cell>
          <cell r="G234" t="str">
            <v>045-972-5931</v>
          </cell>
          <cell r="H234" t="str">
            <v>045-972-7857</v>
          </cell>
          <cell r="I234" t="str">
            <v>とういんがくえん ちゅうとうきょういくがっこう</v>
          </cell>
        </row>
        <row r="235">
          <cell r="A235">
            <v>30085</v>
          </cell>
          <cell r="B235" t="str">
            <v>私学</v>
          </cell>
          <cell r="C235" t="str">
            <v>高校生</v>
          </cell>
          <cell r="D235" t="str">
            <v>神奈川大学附属中・高等学校</v>
          </cell>
          <cell r="I235" t="str">
            <v>かながわだいがくふぞくちゅう・こうとうがっこう</v>
          </cell>
        </row>
      </sheetData>
      <sheetData sheetId="2">
        <row r="19">
          <cell r="Y19" t="str">
            <v>重奏</v>
          </cell>
        </row>
        <row r="20">
          <cell r="Y20">
            <v>0</v>
          </cell>
          <cell r="Z20">
            <v>0</v>
          </cell>
        </row>
        <row r="21">
          <cell r="Y21" t="str">
            <v>三</v>
          </cell>
          <cell r="Z21">
            <v>3</v>
          </cell>
        </row>
        <row r="22">
          <cell r="Y22" t="str">
            <v>四</v>
          </cell>
          <cell r="Z22">
            <v>4</v>
          </cell>
        </row>
        <row r="23">
          <cell r="Y23" t="str">
            <v>五</v>
          </cell>
          <cell r="Z23">
            <v>5</v>
          </cell>
        </row>
        <row r="24">
          <cell r="Y24" t="str">
            <v>六</v>
          </cell>
          <cell r="Z24">
            <v>6</v>
          </cell>
        </row>
        <row r="25">
          <cell r="Y25" t="str">
            <v>七</v>
          </cell>
          <cell r="Z25">
            <v>7</v>
          </cell>
        </row>
        <row r="26">
          <cell r="Y26" t="str">
            <v>八</v>
          </cell>
          <cell r="Z26">
            <v>8</v>
          </cell>
        </row>
      </sheetData>
      <sheetData sheetId="3" refreshError="1"/>
      <sheetData sheetId="4" refreshError="1"/>
      <sheetData sheetId="5"/>
      <sheetData sheetId="6" refreshError="1"/>
      <sheetData sheetId="7" refreshError="1"/>
      <sheetData sheetId="8"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rgb="FFFF0000"/>
    <pageSetUpPr fitToPage="1"/>
  </sheetPr>
  <dimension ref="A1:AT94"/>
  <sheetViews>
    <sheetView tabSelected="1" topLeftCell="A14" zoomScale="70" zoomScaleNormal="70" zoomScaleSheetLayoutView="80" workbookViewId="0">
      <selection activeCell="M18" sqref="M18"/>
    </sheetView>
  </sheetViews>
  <sheetFormatPr defaultColWidth="9" defaultRowHeight="13.5" x14ac:dyDescent="0.4"/>
  <cols>
    <col min="1" max="1" width="2.5" style="88" customWidth="1"/>
    <col min="2" max="2" width="16.375" style="88" customWidth="1"/>
    <col min="3" max="5" width="7.5" style="88" customWidth="1"/>
    <col min="6" max="7" width="9" style="88" customWidth="1"/>
    <col min="8" max="8" width="12.5" style="88" customWidth="1"/>
    <col min="9" max="11" width="9" style="88" customWidth="1"/>
    <col min="12" max="12" width="17.5" style="88" customWidth="1"/>
    <col min="13" max="13" width="23.75" style="88" customWidth="1"/>
    <col min="14" max="14" width="1.25" style="88" customWidth="1"/>
    <col min="15" max="31" width="9" style="88" customWidth="1"/>
    <col min="32" max="16384" width="9" style="88"/>
  </cols>
  <sheetData>
    <row r="1" spans="1:37" ht="22.5" customHeight="1" thickBot="1" x14ac:dyDescent="0.45">
      <c r="B1" s="89"/>
      <c r="C1" s="89"/>
      <c r="D1" s="89"/>
      <c r="E1" s="89"/>
      <c r="F1" s="90"/>
      <c r="G1" s="90"/>
      <c r="H1" s="89"/>
      <c r="I1" s="89"/>
      <c r="J1" s="89"/>
      <c r="K1" s="89"/>
      <c r="L1" s="89"/>
      <c r="M1" s="89"/>
      <c r="N1" s="89"/>
      <c r="P1" s="248" t="s">
        <v>3884</v>
      </c>
      <c r="Q1" s="117"/>
      <c r="R1" s="117"/>
    </row>
    <row r="2" spans="1:37" ht="22.5" customHeight="1" x14ac:dyDescent="0.4">
      <c r="B2" s="89"/>
      <c r="C2" s="89"/>
      <c r="D2" s="89"/>
      <c r="E2" s="89"/>
      <c r="F2" s="90"/>
      <c r="G2" s="90"/>
      <c r="H2" s="89"/>
      <c r="I2" s="89"/>
      <c r="J2" s="89"/>
      <c r="K2" s="89"/>
      <c r="L2" s="89"/>
      <c r="M2" s="89"/>
      <c r="N2" s="89"/>
      <c r="P2" s="249" t="s">
        <v>381</v>
      </c>
      <c r="Q2" s="250" t="s">
        <v>391</v>
      </c>
      <c r="R2" s="251" t="s">
        <v>389</v>
      </c>
    </row>
    <row r="3" spans="1:37" ht="22.5" customHeight="1" x14ac:dyDescent="0.4">
      <c r="A3" s="89"/>
      <c r="B3" s="89"/>
      <c r="C3" s="89"/>
      <c r="D3" s="89"/>
      <c r="E3" s="89"/>
      <c r="F3" s="89"/>
      <c r="G3" s="89"/>
      <c r="H3" s="89"/>
      <c r="I3" s="89"/>
      <c r="J3" s="89"/>
      <c r="K3" s="89"/>
      <c r="L3" s="89"/>
      <c r="M3" s="89"/>
      <c r="N3" s="89"/>
      <c r="P3" s="252" t="s">
        <v>377</v>
      </c>
      <c r="Q3" s="1" t="s">
        <v>392</v>
      </c>
      <c r="R3" s="258" t="s">
        <v>378</v>
      </c>
    </row>
    <row r="4" spans="1:37" ht="19.5" customHeight="1" x14ac:dyDescent="0.4">
      <c r="B4" s="91"/>
      <c r="C4" s="91"/>
      <c r="D4" s="91"/>
      <c r="E4" s="89"/>
      <c r="F4" s="121" t="s">
        <v>3993</v>
      </c>
      <c r="G4" s="121"/>
      <c r="H4" s="89"/>
      <c r="I4" s="89"/>
      <c r="J4" s="89"/>
      <c r="K4" s="89"/>
      <c r="L4" s="89"/>
      <c r="M4" s="89"/>
      <c r="N4" s="91"/>
      <c r="P4" s="252" t="s">
        <v>382</v>
      </c>
      <c r="Q4" s="117"/>
      <c r="R4" s="258" t="s">
        <v>383</v>
      </c>
    </row>
    <row r="5" spans="1:37" ht="30" customHeight="1" x14ac:dyDescent="0.4">
      <c r="B5" s="91"/>
      <c r="C5" s="91"/>
      <c r="F5" s="102" t="s">
        <v>3994</v>
      </c>
      <c r="G5" s="102"/>
      <c r="H5" s="102"/>
      <c r="I5" s="102"/>
      <c r="J5" s="102"/>
      <c r="K5" s="102"/>
      <c r="L5" s="102"/>
      <c r="M5" s="102"/>
      <c r="N5" s="91"/>
      <c r="P5" s="252" t="s">
        <v>384</v>
      </c>
      <c r="Q5" s="1"/>
      <c r="R5" s="253"/>
    </row>
    <row r="6" spans="1:37" ht="30" customHeight="1" x14ac:dyDescent="0.4">
      <c r="A6" s="91"/>
      <c r="B6" s="91"/>
      <c r="C6" s="91"/>
      <c r="E6" s="91"/>
      <c r="F6" s="118" t="s">
        <v>3995</v>
      </c>
      <c r="G6" s="118"/>
      <c r="H6" s="91"/>
      <c r="I6" s="91"/>
      <c r="J6" s="91"/>
      <c r="K6" s="91"/>
      <c r="L6" s="91"/>
      <c r="M6" s="91"/>
      <c r="N6" s="91"/>
      <c r="P6" s="252" t="s">
        <v>386</v>
      </c>
      <c r="Q6" s="1"/>
      <c r="R6" s="253"/>
    </row>
    <row r="7" spans="1:37" ht="30" customHeight="1" x14ac:dyDescent="0.4">
      <c r="A7" s="91"/>
      <c r="B7" s="91"/>
      <c r="C7" s="91"/>
      <c r="D7" s="91"/>
      <c r="E7" s="91"/>
      <c r="F7" s="118" t="s">
        <v>397</v>
      </c>
      <c r="G7" s="118"/>
      <c r="H7" s="91"/>
      <c r="I7" s="91"/>
      <c r="J7" s="91"/>
      <c r="K7" s="91"/>
      <c r="L7" s="91"/>
      <c r="M7" s="91"/>
      <c r="N7" s="91"/>
      <c r="O7" s="91"/>
      <c r="P7" s="252" t="s">
        <v>387</v>
      </c>
      <c r="Q7" s="1"/>
      <c r="R7" s="253"/>
      <c r="S7" s="91"/>
      <c r="T7" s="91"/>
      <c r="U7" s="91"/>
      <c r="V7" s="91"/>
      <c r="W7" s="91"/>
      <c r="X7" s="91"/>
      <c r="Y7" s="91"/>
      <c r="Z7" s="91"/>
      <c r="AA7" s="91"/>
      <c r="AB7" s="91"/>
      <c r="AC7" s="91"/>
      <c r="AD7" s="91"/>
      <c r="AE7" s="91"/>
      <c r="AF7" s="91"/>
      <c r="AG7" s="91"/>
      <c r="AH7" s="91"/>
      <c r="AI7" s="91"/>
      <c r="AJ7" s="91"/>
      <c r="AK7" s="91"/>
    </row>
    <row r="8" spans="1:37" ht="22.5" customHeight="1" thickBot="1" x14ac:dyDescent="0.45">
      <c r="A8" s="91"/>
      <c r="B8" s="91"/>
      <c r="C8" s="91"/>
      <c r="D8" s="91"/>
      <c r="E8" s="91"/>
      <c r="F8" s="91"/>
      <c r="G8" s="91"/>
      <c r="H8" s="91"/>
      <c r="I8" s="91"/>
      <c r="J8" s="91"/>
      <c r="K8" s="91"/>
      <c r="L8" s="91"/>
      <c r="M8" s="91"/>
      <c r="N8" s="91"/>
      <c r="O8" s="91"/>
      <c r="P8" s="252" t="s">
        <v>390</v>
      </c>
      <c r="Q8" s="1"/>
      <c r="R8" s="253"/>
      <c r="S8" s="91"/>
      <c r="T8" s="91"/>
      <c r="U8" s="91"/>
      <c r="V8" s="91"/>
      <c r="W8" s="91"/>
      <c r="X8" s="91"/>
      <c r="Y8" s="91"/>
      <c r="Z8" s="91"/>
      <c r="AA8" s="91"/>
      <c r="AB8" s="91"/>
      <c r="AC8" s="91"/>
      <c r="AD8" s="91"/>
      <c r="AE8" s="91"/>
      <c r="AF8" s="91"/>
      <c r="AG8" s="91"/>
      <c r="AH8" s="91"/>
      <c r="AI8" s="91"/>
      <c r="AJ8" s="91"/>
      <c r="AK8" s="91"/>
    </row>
    <row r="9" spans="1:37" ht="22.5" customHeight="1" thickBot="1" x14ac:dyDescent="0.45">
      <c r="A9" s="91"/>
      <c r="B9" s="91"/>
      <c r="C9" s="113" t="s">
        <v>379</v>
      </c>
      <c r="D9" s="114"/>
      <c r="E9" s="114"/>
      <c r="F9" s="114"/>
      <c r="G9" s="114"/>
      <c r="H9" s="114"/>
      <c r="I9" s="116" t="s">
        <v>380</v>
      </c>
      <c r="J9" s="326" t="s">
        <v>382</v>
      </c>
      <c r="K9" s="327"/>
      <c r="L9" s="183"/>
      <c r="N9" s="114"/>
      <c r="O9" s="114"/>
      <c r="P9" s="252"/>
      <c r="Q9" s="1"/>
      <c r="R9" s="253"/>
      <c r="S9" s="115"/>
      <c r="T9" s="115"/>
      <c r="U9" s="115"/>
      <c r="V9" s="115"/>
      <c r="W9" s="115"/>
      <c r="X9" s="115"/>
      <c r="Y9" s="115"/>
      <c r="Z9" s="115"/>
      <c r="AB9" s="115"/>
      <c r="AC9" s="115"/>
      <c r="AE9" s="91"/>
      <c r="AF9" s="91"/>
      <c r="AG9" s="91"/>
      <c r="AH9" s="91"/>
      <c r="AI9" s="91"/>
      <c r="AJ9" s="91"/>
      <c r="AK9" s="91"/>
    </row>
    <row r="10" spans="1:37" ht="22.5" customHeight="1" thickBot="1" x14ac:dyDescent="0.45">
      <c r="A10" s="91"/>
      <c r="B10" s="91"/>
      <c r="C10" s="114"/>
      <c r="D10" s="114"/>
      <c r="E10" s="114"/>
      <c r="F10" s="114"/>
      <c r="G10" s="114"/>
      <c r="H10" s="114"/>
      <c r="I10" s="115"/>
      <c r="J10" s="115"/>
      <c r="N10" s="114"/>
      <c r="O10" s="114"/>
      <c r="P10" s="254" t="str">
        <f>+J9</f>
        <v>相模原支部</v>
      </c>
      <c r="Q10" s="255">
        <f>IF(P10="横浜支部",1,IF(P10="川崎支部",2,IF(P10="相模原支部",3,IF(P10="県南支部",4,IF(P10="県央支部",5,IF(P10="西湘支部",6,IF(P10="湘南支部",7,"")))))))</f>
        <v>3</v>
      </c>
      <c r="R10" s="207"/>
      <c r="S10" s="115"/>
      <c r="T10" s="115"/>
      <c r="U10" s="115"/>
      <c r="V10" s="115"/>
      <c r="W10" s="115"/>
      <c r="X10" s="115"/>
      <c r="Y10" s="115"/>
      <c r="Z10" s="115"/>
      <c r="AB10" s="115"/>
      <c r="AC10" s="115"/>
      <c r="AE10" s="91"/>
      <c r="AF10" s="91"/>
      <c r="AG10" s="91"/>
      <c r="AH10" s="91"/>
      <c r="AI10" s="91"/>
      <c r="AJ10" s="91"/>
      <c r="AK10" s="91"/>
    </row>
    <row r="11" spans="1:37" ht="22.5" customHeight="1" thickBot="1" x14ac:dyDescent="0.45">
      <c r="A11" s="91"/>
      <c r="B11" s="91"/>
      <c r="C11" s="113" t="s">
        <v>385</v>
      </c>
      <c r="D11" s="114"/>
      <c r="E11" s="114"/>
      <c r="F11" s="114"/>
      <c r="G11" s="114"/>
      <c r="H11" s="114"/>
      <c r="I11" s="116" t="s">
        <v>380</v>
      </c>
      <c r="J11" s="326"/>
      <c r="K11" s="327"/>
      <c r="L11" s="183"/>
      <c r="N11" s="114"/>
      <c r="O11" s="114"/>
      <c r="P11" s="256"/>
      <c r="Q11" s="257" t="str">
        <f>IF(P10="横浜支部","＠５００円",IF(P10="川崎支部","なし",IF(P10="相模原支部","＠１，０００円",IF(P10="県南支部","なし",IF(P10="県央支部","なし",IF(P10="西湘支部","＠１，０００円",IF(P10="湘南支部","＠５００円","")))))))</f>
        <v>＠１，０００円</v>
      </c>
      <c r="R11" s="208"/>
      <c r="S11" s="115"/>
      <c r="T11" s="115"/>
      <c r="U11" s="115"/>
      <c r="V11" s="115"/>
      <c r="W11" s="115"/>
      <c r="X11" s="115"/>
      <c r="Y11" s="115"/>
      <c r="Z11" s="115"/>
      <c r="AB11" s="115"/>
      <c r="AC11" s="115"/>
      <c r="AE11" s="91"/>
      <c r="AF11" s="91"/>
      <c r="AG11" s="91"/>
      <c r="AH11" s="91"/>
      <c r="AI11" s="91"/>
      <c r="AJ11" s="91"/>
      <c r="AK11" s="91"/>
    </row>
    <row r="12" spans="1:37" ht="22.5" customHeight="1" thickBot="1" x14ac:dyDescent="0.45">
      <c r="A12" s="91"/>
      <c r="B12" s="91"/>
      <c r="C12" s="114"/>
      <c r="D12" s="114"/>
      <c r="E12" s="114"/>
      <c r="F12" s="114"/>
      <c r="G12" s="114"/>
      <c r="H12" s="114"/>
      <c r="I12" s="115"/>
      <c r="J12" s="115"/>
      <c r="N12" s="114"/>
      <c r="O12" s="114"/>
      <c r="Q12" s="115"/>
      <c r="R12" s="115"/>
      <c r="S12" s="115"/>
      <c r="T12" s="115"/>
      <c r="U12" s="115"/>
      <c r="V12" s="115"/>
      <c r="W12" s="115"/>
      <c r="X12" s="115"/>
      <c r="Y12" s="115"/>
      <c r="Z12" s="115"/>
      <c r="AB12" s="115"/>
      <c r="AC12" s="115"/>
      <c r="AE12" s="91"/>
      <c r="AF12" s="91"/>
      <c r="AG12" s="91"/>
      <c r="AH12" s="91"/>
      <c r="AI12" s="91"/>
      <c r="AJ12" s="91"/>
      <c r="AK12" s="91"/>
    </row>
    <row r="13" spans="1:37" ht="22.5" customHeight="1" thickBot="1" x14ac:dyDescent="0.45">
      <c r="A13" s="91"/>
      <c r="B13" s="91"/>
      <c r="C13" s="113" t="s">
        <v>388</v>
      </c>
      <c r="D13" s="114"/>
      <c r="E13" s="114"/>
      <c r="F13" s="114"/>
      <c r="G13" s="114"/>
      <c r="H13" s="114"/>
      <c r="I13" s="116" t="s">
        <v>380</v>
      </c>
      <c r="J13" s="326"/>
      <c r="K13" s="327"/>
      <c r="L13" s="183"/>
      <c r="N13" s="114"/>
      <c r="O13" s="114"/>
      <c r="P13" s="115"/>
      <c r="Q13" s="115"/>
      <c r="R13" s="115"/>
      <c r="S13" s="115"/>
      <c r="T13" s="115"/>
      <c r="U13" s="115"/>
      <c r="V13" s="115"/>
      <c r="W13" s="115"/>
      <c r="X13" s="115"/>
      <c r="Y13" s="115"/>
      <c r="Z13" s="115"/>
      <c r="AB13" s="115"/>
      <c r="AC13" s="115"/>
      <c r="AE13" s="91"/>
      <c r="AF13" s="91"/>
      <c r="AG13" s="91"/>
      <c r="AH13" s="91"/>
      <c r="AI13" s="91"/>
      <c r="AJ13" s="91"/>
      <c r="AK13" s="91"/>
    </row>
    <row r="14" spans="1:37" ht="22.5" customHeight="1" thickBot="1" x14ac:dyDescent="0.45">
      <c r="A14" s="91"/>
      <c r="B14" s="91"/>
      <c r="C14" s="114"/>
      <c r="D14" s="114"/>
      <c r="E14" s="114"/>
      <c r="F14" s="114"/>
      <c r="G14" s="114"/>
      <c r="H14" s="114"/>
      <c r="I14" s="115"/>
      <c r="J14" s="115"/>
      <c r="N14" s="114"/>
      <c r="O14" s="287" t="s">
        <v>4013</v>
      </c>
      <c r="P14" s="115"/>
      <c r="Q14" s="115"/>
      <c r="R14" s="115"/>
      <c r="S14" s="115"/>
      <c r="T14" s="115"/>
      <c r="U14" s="115"/>
      <c r="V14" s="115"/>
      <c r="W14" s="115"/>
      <c r="X14" s="115"/>
      <c r="Y14" s="115"/>
      <c r="Z14" s="115"/>
      <c r="AB14" s="115"/>
      <c r="AC14" s="115"/>
      <c r="AE14" s="91"/>
      <c r="AF14" s="91"/>
      <c r="AG14" s="91"/>
      <c r="AH14" s="91"/>
      <c r="AI14" s="91"/>
      <c r="AJ14" s="91"/>
      <c r="AK14" s="91"/>
    </row>
    <row r="15" spans="1:37" ht="22.5" customHeight="1" thickBot="1" x14ac:dyDescent="0.45">
      <c r="A15" s="91"/>
      <c r="B15" s="91"/>
      <c r="C15" s="113" t="s">
        <v>3885</v>
      </c>
      <c r="D15" s="114"/>
      <c r="E15" s="117"/>
      <c r="F15" s="114"/>
      <c r="G15" s="114"/>
      <c r="H15" s="114"/>
      <c r="I15" s="116" t="s">
        <v>380</v>
      </c>
      <c r="J15" s="326"/>
      <c r="K15" s="327"/>
      <c r="L15" s="183"/>
      <c r="N15" s="114"/>
      <c r="O15" s="114"/>
      <c r="P15" s="115"/>
      <c r="Q15" s="115"/>
      <c r="R15" s="115"/>
      <c r="S15" s="115"/>
      <c r="T15" s="115"/>
      <c r="U15" s="115"/>
      <c r="V15" s="115"/>
      <c r="W15" s="115"/>
      <c r="X15" s="115"/>
      <c r="Y15" s="115"/>
      <c r="Z15" s="115"/>
      <c r="AB15" s="115"/>
      <c r="AC15" s="115"/>
      <c r="AE15" s="91"/>
      <c r="AF15" s="91"/>
      <c r="AG15" s="91"/>
      <c r="AH15" s="91"/>
      <c r="AI15" s="91"/>
      <c r="AJ15" s="91"/>
      <c r="AK15" s="91"/>
    </row>
    <row r="16" spans="1:37" ht="22.5" customHeight="1" thickBot="1" x14ac:dyDescent="0.45">
      <c r="A16" s="91"/>
      <c r="B16" s="91"/>
      <c r="C16" s="113" t="s">
        <v>3886</v>
      </c>
      <c r="D16" s="113"/>
      <c r="E16" s="114"/>
      <c r="F16" s="114"/>
      <c r="G16" s="114"/>
      <c r="H16" s="114"/>
      <c r="I16" s="114"/>
      <c r="J16" s="114"/>
      <c r="K16" s="114"/>
      <c r="L16" s="206" t="s">
        <v>3888</v>
      </c>
      <c r="M16" s="114"/>
      <c r="N16" s="114"/>
      <c r="O16" s="114"/>
      <c r="P16" s="115"/>
      <c r="Q16" s="115"/>
      <c r="R16" s="115"/>
      <c r="S16" s="115"/>
      <c r="T16" s="115"/>
      <c r="U16" s="115"/>
      <c r="V16" s="115"/>
      <c r="W16" s="115"/>
      <c r="X16" s="115"/>
      <c r="Y16" s="115"/>
      <c r="Z16" s="115"/>
      <c r="AA16" s="115"/>
      <c r="AB16" s="115"/>
      <c r="AC16" s="115"/>
      <c r="AD16" s="115"/>
      <c r="AE16" s="91"/>
      <c r="AF16" s="91"/>
      <c r="AG16" s="91"/>
      <c r="AH16" s="91"/>
      <c r="AI16" s="91"/>
      <c r="AJ16" s="91"/>
      <c r="AK16" s="91"/>
    </row>
    <row r="17" spans="1:46" ht="22.5" customHeight="1" thickBot="1" x14ac:dyDescent="0.45">
      <c r="A17" s="91"/>
      <c r="B17" s="91"/>
      <c r="C17" s="117"/>
      <c r="D17" s="113"/>
      <c r="F17" s="114"/>
      <c r="G17" s="114"/>
      <c r="H17" s="114"/>
      <c r="I17" s="114"/>
      <c r="J17" s="348" t="e">
        <f>VLOOKUP(+申し込みについて!$J$15,加盟団体名簿!$A$5:$M$610,8)</f>
        <v>#N/A</v>
      </c>
      <c r="K17" s="349"/>
      <c r="L17" s="350"/>
      <c r="M17" s="205"/>
      <c r="N17" s="205"/>
      <c r="O17" s="205"/>
      <c r="P17" s="205"/>
      <c r="Q17" s="205"/>
      <c r="R17" s="205"/>
      <c r="S17" s="205"/>
      <c r="T17" s="115"/>
      <c r="U17" s="115"/>
      <c r="V17" s="115"/>
      <c r="W17" s="115"/>
      <c r="X17" s="115"/>
      <c r="Y17" s="115"/>
      <c r="Z17" s="115"/>
      <c r="AA17" s="115"/>
      <c r="AB17" s="115"/>
      <c r="AC17" s="115"/>
      <c r="AD17" s="115"/>
      <c r="AE17" s="115"/>
      <c r="AF17" s="115"/>
      <c r="AG17" s="115"/>
      <c r="AH17" s="115"/>
      <c r="AI17" s="115"/>
      <c r="AJ17" s="115"/>
      <c r="AK17" s="115"/>
      <c r="AL17" s="114"/>
      <c r="AM17" s="91"/>
      <c r="AN17" s="91"/>
      <c r="AO17" s="91"/>
      <c r="AP17" s="91"/>
      <c r="AQ17" s="91"/>
      <c r="AR17" s="91"/>
      <c r="AS17" s="91"/>
      <c r="AT17" s="91"/>
    </row>
    <row r="18" spans="1:46" ht="22.5" customHeight="1" x14ac:dyDescent="0.4">
      <c r="A18" s="91"/>
      <c r="B18" s="91"/>
      <c r="D18" s="91"/>
      <c r="E18" s="91"/>
      <c r="F18" s="91"/>
      <c r="G18" s="91"/>
      <c r="H18" s="91"/>
      <c r="I18" s="91"/>
      <c r="J18" s="91"/>
      <c r="K18" s="91"/>
      <c r="L18" s="91"/>
      <c r="M18" s="91"/>
      <c r="N18" s="91"/>
      <c r="O18" s="354" t="s">
        <v>4050</v>
      </c>
      <c r="P18" s="355"/>
      <c r="Q18" s="355"/>
      <c r="R18" s="355"/>
      <c r="S18" s="355"/>
      <c r="T18" s="355"/>
      <c r="U18" s="355"/>
      <c r="V18" s="355"/>
      <c r="W18" s="355"/>
      <c r="X18" s="355"/>
      <c r="Y18" s="355"/>
      <c r="Z18" s="355"/>
      <c r="AA18" s="355"/>
      <c r="AB18" s="356"/>
      <c r="AC18" s="118"/>
      <c r="AD18" s="118"/>
      <c r="AE18" s="118"/>
      <c r="AF18" s="118"/>
      <c r="AG18" s="118"/>
      <c r="AH18" s="118"/>
      <c r="AI18" s="118"/>
      <c r="AJ18" s="118"/>
      <c r="AK18" s="118"/>
      <c r="AL18" s="91"/>
      <c r="AM18" s="91"/>
      <c r="AN18" s="91"/>
      <c r="AO18" s="91"/>
      <c r="AP18" s="91"/>
      <c r="AQ18" s="91"/>
      <c r="AR18" s="91"/>
      <c r="AS18" s="91"/>
      <c r="AT18" s="91"/>
    </row>
    <row r="19" spans="1:46" ht="27.75" customHeight="1" x14ac:dyDescent="0.4">
      <c r="A19" s="90"/>
      <c r="B19" s="90"/>
      <c r="C19" s="90"/>
      <c r="D19" s="90"/>
      <c r="E19" s="106" t="s">
        <v>376</v>
      </c>
      <c r="F19" s="106"/>
      <c r="G19" s="106"/>
      <c r="H19" s="106"/>
      <c r="I19" s="106"/>
      <c r="J19" s="106"/>
      <c r="K19" s="106"/>
      <c r="L19" s="106"/>
      <c r="M19" s="90"/>
      <c r="N19" s="90"/>
      <c r="O19" s="357"/>
      <c r="P19" s="358"/>
      <c r="Q19" s="358"/>
      <c r="R19" s="358"/>
      <c r="S19" s="358"/>
      <c r="T19" s="358"/>
      <c r="U19" s="358"/>
      <c r="V19" s="358"/>
      <c r="W19" s="358"/>
      <c r="X19" s="358"/>
      <c r="Y19" s="358"/>
      <c r="Z19" s="358"/>
      <c r="AA19" s="358"/>
      <c r="AB19" s="359"/>
    </row>
    <row r="20" spans="1:46" ht="15" customHeight="1" x14ac:dyDescent="0.4">
      <c r="A20" s="90"/>
      <c r="B20" s="90"/>
      <c r="C20" s="90"/>
      <c r="D20" s="90"/>
      <c r="E20" s="92"/>
      <c r="F20" s="92"/>
      <c r="G20" s="92"/>
      <c r="H20" s="92"/>
      <c r="I20" s="92"/>
      <c r="J20" s="92"/>
      <c r="K20" s="92"/>
      <c r="L20" s="92"/>
      <c r="M20" s="90"/>
      <c r="N20" s="90"/>
      <c r="O20" s="357"/>
      <c r="P20" s="358"/>
      <c r="Q20" s="358"/>
      <c r="R20" s="358"/>
      <c r="S20" s="358"/>
      <c r="T20" s="358"/>
      <c r="U20" s="358"/>
      <c r="V20" s="358"/>
      <c r="W20" s="358"/>
      <c r="X20" s="358"/>
      <c r="Y20" s="358"/>
      <c r="Z20" s="358"/>
      <c r="AA20" s="358"/>
      <c r="AB20" s="359"/>
    </row>
    <row r="21" spans="1:46" ht="15" customHeight="1" x14ac:dyDescent="0.4">
      <c r="A21" s="90"/>
      <c r="B21" s="93" t="s">
        <v>368</v>
      </c>
      <c r="D21" s="94"/>
      <c r="E21" s="95"/>
      <c r="F21" s="95"/>
      <c r="G21" s="95"/>
      <c r="H21" s="96"/>
      <c r="I21" s="96"/>
      <c r="J21" s="96"/>
      <c r="K21" s="96"/>
      <c r="L21" s="96"/>
      <c r="M21" s="90"/>
      <c r="N21" s="90"/>
      <c r="O21" s="357"/>
      <c r="P21" s="358"/>
      <c r="Q21" s="358"/>
      <c r="R21" s="358"/>
      <c r="S21" s="358"/>
      <c r="T21" s="358"/>
      <c r="U21" s="358"/>
      <c r="V21" s="358"/>
      <c r="W21" s="358"/>
      <c r="X21" s="358"/>
      <c r="Y21" s="358"/>
      <c r="Z21" s="358"/>
      <c r="AA21" s="358"/>
      <c r="AB21" s="359"/>
    </row>
    <row r="22" spans="1:46" ht="15" customHeight="1" x14ac:dyDescent="0.4">
      <c r="A22" s="90"/>
      <c r="B22" s="90"/>
      <c r="C22" s="97" t="s">
        <v>369</v>
      </c>
      <c r="D22" s="94"/>
      <c r="E22" s="94"/>
      <c r="F22" s="94"/>
      <c r="G22" s="94"/>
      <c r="H22" s="96"/>
      <c r="I22" s="96"/>
      <c r="J22" s="96"/>
      <c r="K22" s="96"/>
      <c r="L22" s="96"/>
      <c r="M22" s="90"/>
      <c r="N22" s="90"/>
      <c r="O22" s="357"/>
      <c r="P22" s="358"/>
      <c r="Q22" s="358"/>
      <c r="R22" s="358"/>
      <c r="S22" s="358"/>
      <c r="T22" s="358"/>
      <c r="U22" s="358"/>
      <c r="V22" s="358"/>
      <c r="W22" s="358"/>
      <c r="X22" s="358"/>
      <c r="Y22" s="358"/>
      <c r="Z22" s="358"/>
      <c r="AA22" s="358"/>
      <c r="AB22" s="359"/>
    </row>
    <row r="23" spans="1:46" ht="15" customHeight="1" x14ac:dyDescent="0.4">
      <c r="A23" s="90"/>
      <c r="B23" s="90"/>
      <c r="C23" s="97" t="s">
        <v>3951</v>
      </c>
      <c r="D23" s="94"/>
      <c r="E23" s="94"/>
      <c r="F23" s="94"/>
      <c r="G23" s="94"/>
      <c r="H23" s="96"/>
      <c r="I23" s="96"/>
      <c r="J23" s="96"/>
      <c r="K23" s="96"/>
      <c r="L23" s="96"/>
      <c r="M23" s="90"/>
      <c r="N23" s="90"/>
      <c r="O23" s="357"/>
      <c r="P23" s="358"/>
      <c r="Q23" s="358"/>
      <c r="R23" s="358"/>
      <c r="S23" s="358"/>
      <c r="T23" s="358"/>
      <c r="U23" s="358"/>
      <c r="V23" s="358"/>
      <c r="W23" s="358"/>
      <c r="X23" s="358"/>
      <c r="Y23" s="358"/>
      <c r="Z23" s="358"/>
      <c r="AA23" s="358"/>
      <c r="AB23" s="359"/>
    </row>
    <row r="24" spans="1:46" ht="15" customHeight="1" x14ac:dyDescent="0.4">
      <c r="A24" s="90"/>
      <c r="B24" s="90"/>
      <c r="C24" s="98"/>
      <c r="D24" s="94"/>
      <c r="E24" s="94"/>
      <c r="F24" s="94"/>
      <c r="G24" s="94"/>
      <c r="H24" s="96"/>
      <c r="I24" s="96"/>
      <c r="J24" s="96"/>
      <c r="K24" s="96"/>
      <c r="L24" s="96"/>
      <c r="M24" s="90"/>
      <c r="N24" s="90"/>
      <c r="O24" s="357"/>
      <c r="P24" s="358"/>
      <c r="Q24" s="358"/>
      <c r="R24" s="358"/>
      <c r="S24" s="358"/>
      <c r="T24" s="358"/>
      <c r="U24" s="358"/>
      <c r="V24" s="358"/>
      <c r="W24" s="358"/>
      <c r="X24" s="358"/>
      <c r="Y24" s="358"/>
      <c r="Z24" s="358"/>
      <c r="AA24" s="358"/>
      <c r="AB24" s="359"/>
    </row>
    <row r="25" spans="1:46" ht="15" customHeight="1" x14ac:dyDescent="0.4">
      <c r="A25" s="90"/>
      <c r="B25" s="93" t="s">
        <v>371</v>
      </c>
      <c r="D25" s="90"/>
      <c r="F25" s="92"/>
      <c r="G25" s="92"/>
      <c r="H25" s="92"/>
      <c r="I25" s="313" t="s">
        <v>4013</v>
      </c>
      <c r="J25" s="92"/>
      <c r="K25" s="92"/>
      <c r="L25" s="92"/>
      <c r="M25" s="90"/>
      <c r="N25" s="90"/>
      <c r="O25" s="357"/>
      <c r="P25" s="358"/>
      <c r="Q25" s="358"/>
      <c r="R25" s="358"/>
      <c r="S25" s="358"/>
      <c r="T25" s="358"/>
      <c r="U25" s="358"/>
      <c r="V25" s="358"/>
      <c r="W25" s="358"/>
      <c r="X25" s="358"/>
      <c r="Y25" s="358"/>
      <c r="Z25" s="358"/>
      <c r="AA25" s="358"/>
      <c r="AB25" s="359"/>
    </row>
    <row r="26" spans="1:46" ht="15" customHeight="1" thickBot="1" x14ac:dyDescent="0.45">
      <c r="A26" s="90"/>
      <c r="B26" s="90"/>
      <c r="C26" s="90"/>
      <c r="D26" s="90"/>
      <c r="E26" s="90"/>
      <c r="F26" s="90"/>
      <c r="G26" s="90"/>
      <c r="H26" s="90"/>
      <c r="I26" s="90"/>
      <c r="J26" s="90"/>
      <c r="K26" s="90"/>
      <c r="L26" s="90"/>
      <c r="M26" s="90"/>
      <c r="N26" s="90"/>
      <c r="O26" s="357"/>
      <c r="P26" s="358"/>
      <c r="Q26" s="358"/>
      <c r="R26" s="358"/>
      <c r="S26" s="358"/>
      <c r="T26" s="358"/>
      <c r="U26" s="358"/>
      <c r="V26" s="358"/>
      <c r="W26" s="358"/>
      <c r="X26" s="358"/>
      <c r="Y26" s="358"/>
      <c r="Z26" s="358"/>
      <c r="AA26" s="358"/>
      <c r="AB26" s="359"/>
    </row>
    <row r="27" spans="1:46" ht="16.5" customHeight="1" x14ac:dyDescent="0.4">
      <c r="A27" s="90"/>
      <c r="B27" s="363" t="s">
        <v>361</v>
      </c>
      <c r="C27" s="331"/>
      <c r="D27" s="331"/>
      <c r="E27" s="332"/>
      <c r="F27" s="330" t="s">
        <v>362</v>
      </c>
      <c r="G27" s="331"/>
      <c r="H27" s="331"/>
      <c r="I27" s="330" t="s">
        <v>3843</v>
      </c>
      <c r="J27" s="331"/>
      <c r="K27" s="332"/>
      <c r="L27" s="330" t="s">
        <v>367</v>
      </c>
      <c r="M27" s="328" t="s">
        <v>363</v>
      </c>
      <c r="N27" s="90"/>
      <c r="O27" s="357"/>
      <c r="P27" s="358"/>
      <c r="Q27" s="358"/>
      <c r="R27" s="358"/>
      <c r="S27" s="358"/>
      <c r="T27" s="358"/>
      <c r="U27" s="358"/>
      <c r="V27" s="358"/>
      <c r="W27" s="358"/>
      <c r="X27" s="358"/>
      <c r="Y27" s="358"/>
      <c r="Z27" s="358"/>
      <c r="AA27" s="358"/>
      <c r="AB27" s="359"/>
    </row>
    <row r="28" spans="1:46" ht="16.5" customHeight="1" thickBot="1" x14ac:dyDescent="0.45">
      <c r="A28" s="90"/>
      <c r="B28" s="364"/>
      <c r="C28" s="334"/>
      <c r="D28" s="334"/>
      <c r="E28" s="335"/>
      <c r="F28" s="333"/>
      <c r="G28" s="334"/>
      <c r="H28" s="334"/>
      <c r="I28" s="333"/>
      <c r="J28" s="334"/>
      <c r="K28" s="335"/>
      <c r="L28" s="333"/>
      <c r="M28" s="329"/>
      <c r="N28" s="90"/>
      <c r="O28" s="357"/>
      <c r="P28" s="358"/>
      <c r="Q28" s="358"/>
      <c r="R28" s="358"/>
      <c r="S28" s="358"/>
      <c r="T28" s="358"/>
      <c r="U28" s="358"/>
      <c r="V28" s="358"/>
      <c r="W28" s="358"/>
      <c r="X28" s="358"/>
      <c r="Y28" s="358"/>
      <c r="Z28" s="358"/>
      <c r="AA28" s="358"/>
      <c r="AB28" s="359"/>
    </row>
    <row r="29" spans="1:46" ht="22.5" customHeight="1" x14ac:dyDescent="0.4">
      <c r="A29" s="90"/>
      <c r="B29" s="107" t="s">
        <v>364</v>
      </c>
      <c r="C29" s="108"/>
      <c r="D29" s="108"/>
      <c r="E29" s="109"/>
      <c r="F29" s="110" t="s">
        <v>375</v>
      </c>
      <c r="G29" s="182"/>
      <c r="H29" s="108"/>
      <c r="I29" s="339" t="s">
        <v>3844</v>
      </c>
      <c r="J29" s="340"/>
      <c r="K29" s="341"/>
      <c r="L29" s="351" t="s">
        <v>3895</v>
      </c>
      <c r="M29" s="336" t="s">
        <v>3996</v>
      </c>
      <c r="N29" s="90"/>
      <c r="O29" s="357"/>
      <c r="P29" s="358"/>
      <c r="Q29" s="358"/>
      <c r="R29" s="358"/>
      <c r="S29" s="358"/>
      <c r="T29" s="358"/>
      <c r="U29" s="358"/>
      <c r="V29" s="358"/>
      <c r="W29" s="358"/>
      <c r="X29" s="358"/>
      <c r="Y29" s="358"/>
      <c r="Z29" s="358"/>
      <c r="AA29" s="358"/>
      <c r="AB29" s="359"/>
      <c r="AC29" s="99"/>
      <c r="AD29" s="99"/>
      <c r="AE29" s="99"/>
      <c r="AF29" s="99"/>
      <c r="AG29" s="99"/>
      <c r="AH29" s="99"/>
      <c r="AI29" s="99"/>
      <c r="AJ29" s="99"/>
      <c r="AK29" s="99"/>
      <c r="AL29" s="99"/>
      <c r="AM29" s="99"/>
      <c r="AN29" s="99"/>
      <c r="AO29" s="99"/>
      <c r="AP29" s="99"/>
    </row>
    <row r="30" spans="1:46" ht="22.5" customHeight="1" x14ac:dyDescent="0.4">
      <c r="A30" s="90"/>
      <c r="B30" s="188" t="s">
        <v>372</v>
      </c>
      <c r="C30" s="189"/>
      <c r="D30" s="189"/>
      <c r="E30" s="190"/>
      <c r="F30" s="368" t="s">
        <v>3482</v>
      </c>
      <c r="G30" s="369"/>
      <c r="H30" s="376" t="s">
        <v>3484</v>
      </c>
      <c r="I30" s="342"/>
      <c r="J30" s="343"/>
      <c r="K30" s="344"/>
      <c r="L30" s="352"/>
      <c r="M30" s="337"/>
      <c r="N30" s="90"/>
      <c r="O30" s="357"/>
      <c r="P30" s="358"/>
      <c r="Q30" s="358"/>
      <c r="R30" s="358"/>
      <c r="S30" s="358"/>
      <c r="T30" s="358"/>
      <c r="U30" s="358"/>
      <c r="V30" s="358"/>
      <c r="W30" s="358"/>
      <c r="X30" s="358"/>
      <c r="Y30" s="358"/>
      <c r="Z30" s="358"/>
      <c r="AA30" s="358"/>
      <c r="AB30" s="359"/>
      <c r="AC30" s="99"/>
      <c r="AD30" s="99"/>
      <c r="AE30" s="99"/>
    </row>
    <row r="31" spans="1:46" ht="22.5" customHeight="1" thickBot="1" x14ac:dyDescent="0.45">
      <c r="A31" s="90"/>
      <c r="B31" s="191" t="s">
        <v>3483</v>
      </c>
      <c r="C31" s="198"/>
      <c r="D31" s="198"/>
      <c r="E31" s="199"/>
      <c r="F31" s="247" t="str">
        <f>+Q11</f>
        <v>＠１，０００円</v>
      </c>
      <c r="G31" s="200" t="str">
        <f>IF(F31="＠１，０００円","人数分",IF(F31="＠５００円","人数分",IF(F31="なし","　")))</f>
        <v>人数分</v>
      </c>
      <c r="H31" s="377"/>
      <c r="I31" s="342"/>
      <c r="J31" s="343"/>
      <c r="K31" s="344"/>
      <c r="L31" s="352"/>
      <c r="M31" s="337"/>
      <c r="N31" s="90"/>
      <c r="O31" s="357"/>
      <c r="P31" s="358"/>
      <c r="Q31" s="358"/>
      <c r="R31" s="358"/>
      <c r="S31" s="358"/>
      <c r="T31" s="358"/>
      <c r="U31" s="358"/>
      <c r="V31" s="358"/>
      <c r="W31" s="358"/>
      <c r="X31" s="358"/>
      <c r="Y31" s="358"/>
      <c r="Z31" s="358"/>
      <c r="AA31" s="358"/>
      <c r="AB31" s="359"/>
      <c r="AC31" s="99"/>
      <c r="AD31" s="99"/>
      <c r="AE31" s="99"/>
    </row>
    <row r="32" spans="1:46" ht="22.5" customHeight="1" x14ac:dyDescent="0.4">
      <c r="A32" s="90" t="s">
        <v>365</v>
      </c>
      <c r="B32" s="185" t="s">
        <v>370</v>
      </c>
      <c r="C32" s="186"/>
      <c r="D32" s="186"/>
      <c r="E32" s="187"/>
      <c r="F32" s="110" t="s">
        <v>375</v>
      </c>
      <c r="G32" s="186"/>
      <c r="H32" s="187"/>
      <c r="I32" s="342"/>
      <c r="J32" s="343"/>
      <c r="K32" s="344"/>
      <c r="L32" s="352"/>
      <c r="M32" s="337"/>
      <c r="N32" s="90"/>
      <c r="O32" s="357"/>
      <c r="P32" s="358"/>
      <c r="Q32" s="358"/>
      <c r="R32" s="358"/>
      <c r="S32" s="358"/>
      <c r="T32" s="358"/>
      <c r="U32" s="358"/>
      <c r="V32" s="358"/>
      <c r="W32" s="358"/>
      <c r="X32" s="358"/>
      <c r="Y32" s="358"/>
      <c r="Z32" s="358"/>
      <c r="AA32" s="358"/>
      <c r="AB32" s="359"/>
      <c r="AC32" s="99"/>
      <c r="AD32" s="99"/>
      <c r="AE32" s="99"/>
      <c r="AF32" s="99"/>
      <c r="AG32" s="99"/>
      <c r="AH32" s="99"/>
      <c r="AI32" s="99"/>
      <c r="AJ32" s="99"/>
      <c r="AK32" s="99"/>
      <c r="AL32" s="99"/>
      <c r="AM32" s="99"/>
      <c r="AN32" s="99"/>
      <c r="AO32" s="99"/>
      <c r="AP32" s="99"/>
    </row>
    <row r="33" spans="1:42" ht="22.5" customHeight="1" x14ac:dyDescent="0.4">
      <c r="A33" s="90"/>
      <c r="B33" s="188" t="s">
        <v>373</v>
      </c>
      <c r="C33" s="189"/>
      <c r="D33" s="189"/>
      <c r="E33" s="190"/>
      <c r="F33" s="370" t="s">
        <v>3846</v>
      </c>
      <c r="G33" s="371"/>
      <c r="H33" s="372"/>
      <c r="I33" s="342"/>
      <c r="J33" s="343"/>
      <c r="K33" s="344"/>
      <c r="L33" s="352"/>
      <c r="M33" s="337"/>
      <c r="N33" s="90"/>
      <c r="O33" s="357"/>
      <c r="P33" s="358"/>
      <c r="Q33" s="358"/>
      <c r="R33" s="358"/>
      <c r="S33" s="358"/>
      <c r="T33" s="358"/>
      <c r="U33" s="358"/>
      <c r="V33" s="358"/>
      <c r="W33" s="358"/>
      <c r="X33" s="358"/>
      <c r="Y33" s="358"/>
      <c r="Z33" s="358"/>
      <c r="AA33" s="358"/>
      <c r="AB33" s="359"/>
      <c r="AC33" s="99"/>
      <c r="AD33" s="99"/>
      <c r="AE33" s="99"/>
      <c r="AF33" s="99"/>
      <c r="AG33" s="99"/>
      <c r="AH33" s="99"/>
      <c r="AI33" s="99"/>
      <c r="AJ33" s="99"/>
      <c r="AK33" s="99"/>
      <c r="AL33" s="99"/>
      <c r="AM33" s="99"/>
      <c r="AN33" s="99"/>
      <c r="AO33" s="99"/>
      <c r="AP33" s="99"/>
    </row>
    <row r="34" spans="1:42" ht="22.5" customHeight="1" thickBot="1" x14ac:dyDescent="0.45">
      <c r="A34" s="90"/>
      <c r="B34" s="191" t="s">
        <v>3882</v>
      </c>
      <c r="C34" s="192"/>
      <c r="D34" s="192"/>
      <c r="E34" s="193"/>
      <c r="F34" s="373" t="s">
        <v>3847</v>
      </c>
      <c r="G34" s="374"/>
      <c r="H34" s="375"/>
      <c r="I34" s="342"/>
      <c r="J34" s="343"/>
      <c r="K34" s="344"/>
      <c r="L34" s="352"/>
      <c r="M34" s="337"/>
      <c r="N34" s="90"/>
      <c r="O34" s="360"/>
      <c r="P34" s="361"/>
      <c r="Q34" s="361"/>
      <c r="R34" s="361"/>
      <c r="S34" s="361"/>
      <c r="T34" s="361"/>
      <c r="U34" s="361"/>
      <c r="V34" s="361"/>
      <c r="W34" s="361"/>
      <c r="X34" s="361"/>
      <c r="Y34" s="361"/>
      <c r="Z34" s="361"/>
      <c r="AA34" s="361"/>
      <c r="AB34" s="362"/>
      <c r="AC34" s="99"/>
      <c r="AD34" s="99"/>
      <c r="AE34" s="99"/>
      <c r="AF34" s="99"/>
      <c r="AG34" s="99"/>
      <c r="AH34" s="99"/>
      <c r="AI34" s="99"/>
      <c r="AJ34" s="99"/>
      <c r="AK34" s="99"/>
      <c r="AL34" s="99"/>
      <c r="AM34" s="99"/>
      <c r="AN34" s="99"/>
      <c r="AO34" s="99"/>
      <c r="AP34" s="99"/>
    </row>
    <row r="35" spans="1:42" ht="22.5" customHeight="1" thickBot="1" x14ac:dyDescent="0.45">
      <c r="A35" s="90"/>
      <c r="B35" s="111" t="s">
        <v>374</v>
      </c>
      <c r="C35" s="112"/>
      <c r="D35" s="112"/>
      <c r="E35" s="184"/>
      <c r="F35" s="365" t="s">
        <v>3485</v>
      </c>
      <c r="G35" s="366"/>
      <c r="H35" s="367"/>
      <c r="I35" s="345"/>
      <c r="J35" s="346"/>
      <c r="K35" s="347"/>
      <c r="L35" s="353"/>
      <c r="M35" s="338"/>
      <c r="N35" s="90"/>
      <c r="O35" s="310" t="s">
        <v>3992</v>
      </c>
      <c r="P35" s="311"/>
      <c r="Q35" s="311"/>
      <c r="R35" s="311"/>
      <c r="S35" s="311"/>
      <c r="T35" s="311"/>
      <c r="U35" s="311"/>
      <c r="V35" s="311"/>
      <c r="W35" s="311"/>
      <c r="X35" s="311"/>
      <c r="Y35" s="312"/>
    </row>
    <row r="36" spans="1:42" ht="15" customHeight="1" x14ac:dyDescent="0.4">
      <c r="A36" s="90"/>
      <c r="B36" s="100"/>
      <c r="C36" s="100"/>
      <c r="D36" s="100"/>
      <c r="E36" s="100"/>
      <c r="F36" s="100"/>
      <c r="G36" s="100"/>
      <c r="H36" s="100"/>
      <c r="I36" s="100"/>
      <c r="J36" s="100"/>
      <c r="K36" s="100"/>
      <c r="L36" s="100"/>
      <c r="M36" s="100"/>
      <c r="N36" s="90"/>
    </row>
    <row r="37" spans="1:42" ht="15" customHeight="1" x14ac:dyDescent="0.4">
      <c r="A37" s="90"/>
      <c r="B37" s="87" t="s">
        <v>3894</v>
      </c>
      <c r="D37" s="90"/>
      <c r="E37" s="90"/>
      <c r="F37" s="90"/>
      <c r="G37" s="90"/>
      <c r="H37" s="90"/>
      <c r="I37" s="90"/>
      <c r="J37" s="90"/>
      <c r="K37" s="90"/>
      <c r="L37" s="90"/>
      <c r="M37" s="90"/>
      <c r="N37" s="90"/>
      <c r="O37" s="325" t="s">
        <v>3922</v>
      </c>
      <c r="P37" s="325"/>
      <c r="Q37" s="325"/>
      <c r="R37" s="325"/>
      <c r="S37" s="325"/>
      <c r="T37" s="325"/>
      <c r="U37" s="325"/>
      <c r="V37" s="325"/>
      <c r="W37" s="325"/>
      <c r="X37" s="325"/>
      <c r="Y37" s="325"/>
      <c r="Z37" s="325"/>
      <c r="AA37" s="325"/>
    </row>
    <row r="38" spans="1:42" ht="15" customHeight="1" x14ac:dyDescent="0.4">
      <c r="A38" s="90"/>
      <c r="B38" s="90"/>
      <c r="C38" s="101"/>
      <c r="D38" s="94"/>
      <c r="E38" s="94"/>
      <c r="F38" s="94"/>
      <c r="G38" s="94"/>
      <c r="H38" s="94"/>
      <c r="I38" s="94"/>
      <c r="J38" s="94"/>
      <c r="K38" s="94"/>
      <c r="L38" s="94"/>
      <c r="M38" s="94"/>
      <c r="N38" s="90"/>
      <c r="O38" s="325"/>
      <c r="P38" s="325"/>
      <c r="Q38" s="325"/>
      <c r="R38" s="325"/>
      <c r="S38" s="325"/>
      <c r="T38" s="325"/>
      <c r="U38" s="325"/>
      <c r="V38" s="325"/>
      <c r="W38" s="325"/>
      <c r="X38" s="325"/>
      <c r="Y38" s="325"/>
      <c r="Z38" s="325"/>
      <c r="AA38" s="325"/>
    </row>
    <row r="39" spans="1:42" ht="15" customHeight="1" x14ac:dyDescent="0.4">
      <c r="A39" s="90"/>
      <c r="B39" s="103" t="s">
        <v>366</v>
      </c>
      <c r="D39" s="101"/>
      <c r="E39" s="101"/>
      <c r="F39" s="101"/>
      <c r="G39" s="101"/>
      <c r="H39" s="101"/>
      <c r="I39" s="101"/>
      <c r="J39" s="101"/>
      <c r="K39" s="101"/>
      <c r="L39" s="101"/>
      <c r="M39" s="101"/>
      <c r="N39" s="90"/>
      <c r="O39" s="325"/>
      <c r="P39" s="325"/>
      <c r="Q39" s="325"/>
      <c r="R39" s="325"/>
      <c r="S39" s="325"/>
      <c r="T39" s="325"/>
      <c r="U39" s="325"/>
      <c r="V39" s="325"/>
      <c r="W39" s="325"/>
      <c r="X39" s="325"/>
      <c r="Y39" s="325"/>
      <c r="Z39" s="325"/>
      <c r="AA39" s="325"/>
    </row>
    <row r="40" spans="1:42" ht="15" customHeight="1" x14ac:dyDescent="0.4">
      <c r="A40" s="90"/>
      <c r="B40" s="203" t="s">
        <v>3845</v>
      </c>
      <c r="C40" s="105" t="s">
        <v>3844</v>
      </c>
      <c r="D40" s="105"/>
      <c r="E40" s="105"/>
      <c r="F40" s="105"/>
      <c r="G40" s="105"/>
      <c r="H40" s="105"/>
      <c r="I40" s="105"/>
      <c r="J40" s="105"/>
      <c r="K40" s="105"/>
      <c r="L40" s="105"/>
      <c r="M40" s="94"/>
      <c r="N40" s="90"/>
      <c r="O40" s="325"/>
      <c r="P40" s="325"/>
      <c r="Q40" s="325"/>
      <c r="R40" s="325"/>
      <c r="S40" s="325"/>
      <c r="T40" s="325"/>
      <c r="U40" s="325"/>
      <c r="V40" s="325"/>
      <c r="W40" s="325"/>
      <c r="X40" s="325"/>
      <c r="Y40" s="325"/>
      <c r="Z40" s="325"/>
      <c r="AA40" s="325"/>
    </row>
    <row r="41" spans="1:42" ht="22.5" customHeight="1" x14ac:dyDescent="0.4">
      <c r="A41" s="90"/>
      <c r="B41" s="94"/>
      <c r="C41" s="94" t="s">
        <v>3881</v>
      </c>
      <c r="D41" s="104"/>
      <c r="E41" s="104"/>
      <c r="F41" s="104"/>
      <c r="G41" s="104"/>
      <c r="H41" s="104"/>
      <c r="I41" s="104"/>
      <c r="J41" s="104"/>
      <c r="K41" s="104"/>
      <c r="L41" s="104"/>
      <c r="M41" s="104"/>
      <c r="N41" s="90"/>
    </row>
    <row r="42" spans="1:42" ht="15" customHeight="1" x14ac:dyDescent="0.4">
      <c r="A42" s="90"/>
      <c r="D42" s="90"/>
      <c r="E42" s="202"/>
      <c r="F42" s="202"/>
      <c r="G42" s="202"/>
      <c r="H42" s="202"/>
      <c r="I42" s="202"/>
      <c r="J42" s="202"/>
      <c r="K42" s="202"/>
      <c r="L42" s="202"/>
      <c r="M42" s="90"/>
      <c r="N42" s="90"/>
    </row>
    <row r="43" spans="1:42" ht="15" customHeight="1" x14ac:dyDescent="0.4">
      <c r="A43" s="90"/>
      <c r="B43" s="203" t="s">
        <v>3849</v>
      </c>
      <c r="C43" s="204" t="s">
        <v>3952</v>
      </c>
      <c r="D43" s="90"/>
      <c r="E43" s="202"/>
      <c r="F43" s="202"/>
      <c r="G43" s="202"/>
      <c r="H43" s="202"/>
      <c r="I43" s="202"/>
      <c r="J43" s="202"/>
      <c r="K43" s="202"/>
      <c r="L43" s="202"/>
      <c r="M43" s="90"/>
      <c r="N43" s="90"/>
    </row>
    <row r="44" spans="1:42" ht="15" customHeight="1" x14ac:dyDescent="0.4">
      <c r="A44" s="90"/>
      <c r="B44" s="90"/>
      <c r="C44" s="90"/>
      <c r="D44" s="90"/>
      <c r="E44" s="202"/>
      <c r="F44" s="202"/>
      <c r="G44" s="202"/>
      <c r="H44" s="202"/>
      <c r="I44" s="202"/>
      <c r="J44" s="202"/>
      <c r="K44" s="202"/>
      <c r="L44" s="202"/>
      <c r="M44" s="90"/>
      <c r="N44" s="90"/>
    </row>
    <row r="45" spans="1:42" ht="15" customHeight="1" x14ac:dyDescent="0.4">
      <c r="A45" s="90"/>
      <c r="B45" s="90"/>
      <c r="C45" s="90"/>
      <c r="D45" s="90"/>
      <c r="E45" s="90"/>
      <c r="F45" s="90"/>
      <c r="G45" s="90"/>
      <c r="H45" s="90"/>
      <c r="I45" s="90"/>
      <c r="J45" s="90"/>
      <c r="K45" s="90"/>
      <c r="L45" s="90"/>
      <c r="M45" s="90"/>
      <c r="N45" s="90"/>
    </row>
    <row r="46" spans="1:42" ht="15" customHeight="1" x14ac:dyDescent="0.4"/>
    <row r="47" spans="1:42" ht="15" customHeight="1" x14ac:dyDescent="0.4"/>
    <row r="48" spans="1:42" ht="15" customHeight="1" x14ac:dyDescent="0.4"/>
    <row r="49" ht="15" customHeight="1" x14ac:dyDescent="0.4"/>
    <row r="50" ht="15" customHeight="1" x14ac:dyDescent="0.4"/>
    <row r="51" ht="15" customHeight="1" x14ac:dyDescent="0.4"/>
    <row r="52" ht="15" customHeight="1" x14ac:dyDescent="0.4"/>
    <row r="53" ht="15" customHeight="1" x14ac:dyDescent="0.4"/>
    <row r="54" ht="15" customHeight="1" x14ac:dyDescent="0.4"/>
    <row r="55" ht="15" customHeight="1" x14ac:dyDescent="0.4"/>
    <row r="56" ht="15" customHeight="1" x14ac:dyDescent="0.4"/>
    <row r="57" ht="15" customHeight="1" x14ac:dyDescent="0.4"/>
    <row r="58" ht="15" customHeight="1" x14ac:dyDescent="0.4"/>
    <row r="59" ht="15" customHeight="1" x14ac:dyDescent="0.4"/>
    <row r="60" ht="15" customHeight="1" x14ac:dyDescent="0.4"/>
    <row r="61" ht="15" customHeight="1" x14ac:dyDescent="0.4"/>
    <row r="62" ht="15" customHeight="1" x14ac:dyDescent="0.4"/>
    <row r="63" ht="15" customHeight="1" x14ac:dyDescent="0.4"/>
    <row r="64" ht="15" customHeight="1" x14ac:dyDescent="0.4"/>
    <row r="65" ht="15" customHeight="1" x14ac:dyDescent="0.4"/>
    <row r="66" ht="15" customHeight="1" x14ac:dyDescent="0.4"/>
    <row r="67" ht="15" customHeight="1" x14ac:dyDescent="0.4"/>
    <row r="68" ht="15" customHeight="1" x14ac:dyDescent="0.4"/>
    <row r="69" ht="15" customHeight="1" x14ac:dyDescent="0.4"/>
    <row r="70" ht="15" customHeight="1" x14ac:dyDescent="0.4"/>
    <row r="71" ht="15" customHeight="1" x14ac:dyDescent="0.4"/>
    <row r="72" ht="15" customHeight="1" x14ac:dyDescent="0.4"/>
    <row r="73" ht="15" customHeight="1" x14ac:dyDescent="0.4"/>
    <row r="74" ht="15" customHeight="1" x14ac:dyDescent="0.4"/>
    <row r="75" ht="15" customHeight="1" x14ac:dyDescent="0.4"/>
    <row r="76" ht="15" customHeight="1" x14ac:dyDescent="0.4"/>
    <row r="77" ht="15" customHeight="1" x14ac:dyDescent="0.4"/>
    <row r="78" ht="15" customHeight="1" x14ac:dyDescent="0.4"/>
    <row r="79" ht="15" customHeight="1" x14ac:dyDescent="0.4"/>
    <row r="80" ht="15" customHeight="1" x14ac:dyDescent="0.4"/>
    <row r="81" ht="15" customHeight="1" x14ac:dyDescent="0.4"/>
    <row r="82" ht="15" customHeight="1" x14ac:dyDescent="0.4"/>
    <row r="83" ht="15" customHeight="1" x14ac:dyDescent="0.4"/>
    <row r="84" ht="15" customHeight="1" x14ac:dyDescent="0.4"/>
    <row r="85" ht="15" customHeight="1" x14ac:dyDescent="0.4"/>
    <row r="86" ht="15" customHeight="1" x14ac:dyDescent="0.4"/>
    <row r="87" ht="15" customHeight="1" x14ac:dyDescent="0.4"/>
    <row r="88" ht="15" customHeight="1" x14ac:dyDescent="0.4"/>
    <row r="89" ht="15" customHeight="1" x14ac:dyDescent="0.4"/>
    <row r="90" ht="15" customHeight="1" x14ac:dyDescent="0.4"/>
    <row r="91" ht="15" customHeight="1" x14ac:dyDescent="0.4"/>
    <row r="92" ht="15" customHeight="1" x14ac:dyDescent="0.4"/>
    <row r="93" ht="15" customHeight="1" x14ac:dyDescent="0.4"/>
    <row r="94" ht="15" customHeight="1" x14ac:dyDescent="0.4"/>
  </sheetData>
  <sheetProtection selectLockedCells="1"/>
  <mergeCells count="20">
    <mergeCell ref="B27:E28"/>
    <mergeCell ref="F27:H28"/>
    <mergeCell ref="L27:L28"/>
    <mergeCell ref="F35:H35"/>
    <mergeCell ref="F30:G30"/>
    <mergeCell ref="F33:H33"/>
    <mergeCell ref="F34:H34"/>
    <mergeCell ref="H30:H31"/>
    <mergeCell ref="O37:AA40"/>
    <mergeCell ref="J9:K9"/>
    <mergeCell ref="J11:K11"/>
    <mergeCell ref="J13:K13"/>
    <mergeCell ref="J15:K15"/>
    <mergeCell ref="M27:M28"/>
    <mergeCell ref="I27:K28"/>
    <mergeCell ref="M29:M35"/>
    <mergeCell ref="I29:K35"/>
    <mergeCell ref="J17:L17"/>
    <mergeCell ref="L29:L35"/>
    <mergeCell ref="O18:AB34"/>
  </mergeCells>
  <phoneticPr fontId="1"/>
  <conditionalFormatting sqref="J17">
    <cfRule type="expression" dxfId="110" priority="2">
      <formula>$B$6:$M$6&lt;&gt;0</formula>
    </cfRule>
  </conditionalFormatting>
  <conditionalFormatting sqref="J9:K9 J11:K11 J13:K13 J15:K15">
    <cfRule type="containsBlanks" dxfId="109" priority="1">
      <formula>LEN(TRIM(J9))=0</formula>
    </cfRule>
  </conditionalFormatting>
  <dataValidations count="3">
    <dataValidation type="list" allowBlank="1" showInputMessage="1" showErrorMessage="1" sqref="J9" xr:uid="{00000000-0002-0000-0000-000000000000}">
      <formula1>$P$2:$P$8</formula1>
    </dataValidation>
    <dataValidation type="list" allowBlank="1" showInputMessage="1" showErrorMessage="1" sqref="J11" xr:uid="{00000000-0002-0000-0000-000001000000}">
      <formula1>$Q$2:$Q$3</formula1>
    </dataValidation>
    <dataValidation type="list" allowBlank="1" showInputMessage="1" showErrorMessage="1" sqref="J13" xr:uid="{00000000-0002-0000-0000-000002000000}">
      <formula1>$R$2:$R$4</formula1>
    </dataValidation>
  </dataValidations>
  <pageMargins left="0.52" right="0.22" top="0.68" bottom="0.14000000000000001" header="0.31496062992125984" footer="0.31496062992125984"/>
  <pageSetup paperSize="9" scale="6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sheetPr>
  <dimension ref="A1:AI44"/>
  <sheetViews>
    <sheetView showGridLines="0" zoomScale="75" zoomScaleNormal="75" workbookViewId="0">
      <selection activeCell="H23" sqref="H23:M23"/>
    </sheetView>
  </sheetViews>
  <sheetFormatPr defaultRowHeight="18.75" x14ac:dyDescent="0.4"/>
  <cols>
    <col min="1" max="1" width="13.125" customWidth="1"/>
    <col min="2" max="3" width="6" customWidth="1"/>
    <col min="4" max="6" width="7" customWidth="1"/>
    <col min="7" max="7" width="6" customWidth="1"/>
    <col min="8" max="8" width="8" customWidth="1"/>
    <col min="9" max="9" width="6" customWidth="1"/>
    <col min="10" max="10" width="8.125" customWidth="1"/>
    <col min="11" max="11" width="6" customWidth="1"/>
    <col min="12" max="12" width="8" customWidth="1"/>
    <col min="13" max="13" width="6" customWidth="1"/>
    <col min="14" max="14" width="0.625" customWidth="1"/>
    <col min="15" max="15" width="9" customWidth="1"/>
    <col min="24" max="24" width="17" customWidth="1"/>
  </cols>
  <sheetData>
    <row r="1" spans="1:29" x14ac:dyDescent="0.4">
      <c r="A1" s="2"/>
      <c r="B1" s="1"/>
      <c r="C1" s="1"/>
      <c r="E1" s="2"/>
      <c r="F1" s="1"/>
      <c r="G1" s="2" t="s">
        <v>3997</v>
      </c>
      <c r="H1" s="1"/>
      <c r="I1" s="20"/>
      <c r="J1" s="1"/>
      <c r="K1" s="1"/>
      <c r="L1" s="1"/>
      <c r="M1" s="1"/>
      <c r="N1" s="1"/>
      <c r="O1" s="56" t="s">
        <v>357</v>
      </c>
      <c r="P1" s="1"/>
      <c r="Q1" s="1"/>
      <c r="R1" s="1"/>
      <c r="S1" s="1"/>
      <c r="T1" s="1"/>
      <c r="U1" s="1"/>
    </row>
    <row r="2" spans="1:29" x14ac:dyDescent="0.4">
      <c r="A2" s="3"/>
      <c r="B2" s="1"/>
      <c r="C2" s="1"/>
      <c r="E2" s="3"/>
      <c r="F2" s="1"/>
      <c r="G2" s="3" t="s">
        <v>3998</v>
      </c>
      <c r="H2" s="1"/>
      <c r="I2" s="20"/>
      <c r="J2" s="1"/>
      <c r="K2" s="1"/>
      <c r="L2" s="1"/>
      <c r="M2" s="1"/>
      <c r="N2" s="1"/>
      <c r="O2" s="56" t="s">
        <v>3961</v>
      </c>
      <c r="P2" s="1"/>
      <c r="Q2" s="1"/>
      <c r="R2" s="1"/>
      <c r="S2" s="1"/>
      <c r="T2" s="1"/>
      <c r="U2" s="1"/>
    </row>
    <row r="3" spans="1:29" ht="28.5" customHeight="1" x14ac:dyDescent="0.4">
      <c r="A3" s="4"/>
      <c r="B3" s="1"/>
      <c r="C3" s="1"/>
      <c r="E3" s="21"/>
      <c r="F3" s="1"/>
      <c r="G3" s="194" t="s">
        <v>396</v>
      </c>
      <c r="H3" s="1"/>
      <c r="I3" s="20"/>
      <c r="J3" s="1"/>
      <c r="K3" s="1"/>
      <c r="L3" s="1"/>
      <c r="M3" s="1"/>
      <c r="N3" s="1"/>
      <c r="O3" s="477" t="s">
        <v>3963</v>
      </c>
      <c r="P3" s="477"/>
      <c r="Q3" s="477"/>
      <c r="R3" s="477"/>
      <c r="S3" s="477"/>
      <c r="T3" s="477"/>
      <c r="U3" s="477"/>
      <c r="V3" s="477"/>
      <c r="W3" s="477"/>
      <c r="X3" s="477"/>
      <c r="Y3" s="477"/>
      <c r="Z3" s="477"/>
      <c r="AA3" s="477"/>
      <c r="AB3" s="477"/>
    </row>
    <row r="4" spans="1:29" ht="7.5" customHeight="1" thickBot="1" x14ac:dyDescent="0.45">
      <c r="A4" s="4"/>
      <c r="B4" s="1"/>
      <c r="C4" s="1"/>
      <c r="D4" s="4"/>
      <c r="E4" s="1"/>
      <c r="F4" s="1"/>
      <c r="G4" s="1"/>
      <c r="H4" s="1"/>
      <c r="I4" s="12"/>
      <c r="J4" s="12"/>
      <c r="K4" s="1"/>
      <c r="L4" s="1"/>
      <c r="M4" s="1"/>
      <c r="N4" s="1"/>
      <c r="O4" s="477"/>
      <c r="P4" s="477"/>
      <c r="Q4" s="477"/>
      <c r="R4" s="477"/>
      <c r="S4" s="477"/>
      <c r="T4" s="477"/>
      <c r="U4" s="477"/>
      <c r="V4" s="477"/>
      <c r="W4" s="477"/>
      <c r="X4" s="477"/>
      <c r="Y4" s="477"/>
      <c r="Z4" s="477"/>
      <c r="AA4" s="477"/>
      <c r="AB4" s="477"/>
    </row>
    <row r="5" spans="1:29" ht="52.5" customHeight="1" thickTop="1" thickBot="1" x14ac:dyDescent="0.45">
      <c r="A5" s="168" t="s">
        <v>393</v>
      </c>
      <c r="B5" s="378" t="str">
        <f>+申し込みについて!J9</f>
        <v>相模原支部</v>
      </c>
      <c r="C5" s="379"/>
      <c r="D5" s="380"/>
      <c r="E5" s="171" t="s">
        <v>0</v>
      </c>
      <c r="F5" s="381">
        <f>+申し込みについて!J11</f>
        <v>0</v>
      </c>
      <c r="G5" s="380"/>
      <c r="H5" s="169" t="s">
        <v>55</v>
      </c>
      <c r="I5" s="176" t="str">
        <f>IF(B5="横浜支部","横浜",IF(B5="川崎支部","川崎",IF(B5="相模原支部","相模原",IF(B5="県南支部","県南",IF(B5="県央支部","県央",IF(B5="西湘支部","西湘",IF(B5="湘南支部","湘南","")))))))</f>
        <v>相模原</v>
      </c>
      <c r="J5" s="175" t="str">
        <f>IF(F5="中学生の部","中",IF(F5="高校生の部","高",""))</f>
        <v/>
      </c>
      <c r="K5" s="172" t="s">
        <v>289</v>
      </c>
      <c r="L5" s="382"/>
      <c r="M5" s="383"/>
      <c r="N5" s="1"/>
      <c r="O5" s="441" t="s">
        <v>3878</v>
      </c>
      <c r="P5" s="441"/>
      <c r="Q5" s="441"/>
      <c r="R5" s="441"/>
      <c r="S5" s="441"/>
      <c r="T5" s="441"/>
      <c r="U5" s="441"/>
      <c r="V5" s="443" t="s">
        <v>4021</v>
      </c>
      <c r="W5" s="444"/>
      <c r="X5" s="444"/>
      <c r="Y5" s="444"/>
      <c r="Z5" s="444"/>
      <c r="AA5" s="445"/>
      <c r="AB5" s="289" t="s">
        <v>332</v>
      </c>
      <c r="AC5" s="74" t="s">
        <v>333</v>
      </c>
    </row>
    <row r="6" spans="1:29" ht="26.25" customHeight="1" thickTop="1" x14ac:dyDescent="0.4">
      <c r="A6" s="41" t="s">
        <v>1</v>
      </c>
      <c r="B6" s="468" t="e">
        <f>VLOOKUP(+申し込みについて!$J$15,加盟団体名簿!$A$5:$M$610,9)</f>
        <v>#N/A</v>
      </c>
      <c r="C6" s="469"/>
      <c r="D6" s="469"/>
      <c r="E6" s="469"/>
      <c r="F6" s="469"/>
      <c r="G6" s="469"/>
      <c r="H6" s="469"/>
      <c r="I6" s="469"/>
      <c r="J6" s="469"/>
      <c r="K6" s="470"/>
      <c r="L6" s="464" t="s">
        <v>394</v>
      </c>
      <c r="M6" s="465"/>
      <c r="N6" s="10"/>
      <c r="O6" s="441" t="s">
        <v>3476</v>
      </c>
      <c r="P6" s="442"/>
      <c r="Q6" s="442"/>
      <c r="R6" s="442"/>
      <c r="S6" s="442"/>
      <c r="T6" s="442"/>
      <c r="U6" s="442"/>
      <c r="V6" s="446"/>
      <c r="W6" s="447"/>
      <c r="X6" s="447"/>
      <c r="Y6" s="447"/>
      <c r="Z6" s="447"/>
      <c r="AA6" s="448"/>
      <c r="AB6" s="290" t="s">
        <v>318</v>
      </c>
      <c r="AC6" s="74"/>
    </row>
    <row r="7" spans="1:29" ht="30" customHeight="1" thickBot="1" x14ac:dyDescent="0.45">
      <c r="A7" s="42" t="s">
        <v>2</v>
      </c>
      <c r="B7" s="471" t="e">
        <f>VLOOKUP(+申し込みについて!$J$15,加盟団体名簿!$A$5:$M$610,8)</f>
        <v>#N/A</v>
      </c>
      <c r="C7" s="472"/>
      <c r="D7" s="472"/>
      <c r="E7" s="472"/>
      <c r="F7" s="472"/>
      <c r="G7" s="472"/>
      <c r="H7" s="472"/>
      <c r="I7" s="472"/>
      <c r="J7" s="472"/>
      <c r="K7" s="473"/>
      <c r="L7" s="466">
        <f>+申し込みについて!J13</f>
        <v>0</v>
      </c>
      <c r="M7" s="467"/>
      <c r="N7" s="10"/>
      <c r="O7" s="442"/>
      <c r="P7" s="442"/>
      <c r="Q7" s="442"/>
      <c r="R7" s="442"/>
      <c r="S7" s="442"/>
      <c r="T7" s="442"/>
      <c r="U7" s="442"/>
      <c r="V7" s="446"/>
      <c r="W7" s="447"/>
      <c r="X7" s="447"/>
      <c r="Y7" s="447"/>
      <c r="Z7" s="447"/>
      <c r="AA7" s="448"/>
      <c r="AB7" s="74" t="s">
        <v>319</v>
      </c>
      <c r="AC7" s="74" t="s">
        <v>335</v>
      </c>
    </row>
    <row r="8" spans="1:29" ht="26.25" customHeight="1" x14ac:dyDescent="0.15">
      <c r="A8" s="119"/>
      <c r="B8" s="392" t="s">
        <v>5</v>
      </c>
      <c r="C8" s="393"/>
      <c r="D8" s="485" t="e">
        <f>VLOOKUP(+申し込みについて!$J$15,加盟団体名簿!$A$5:$M$610,10)</f>
        <v>#N/A</v>
      </c>
      <c r="E8" s="486"/>
      <c r="F8" s="487"/>
      <c r="G8" s="488" t="str">
        <f>IF(OR(L7="合同バンド",L7="地域バンド"),"名簿の提出が必要です。","")</f>
        <v/>
      </c>
      <c r="H8" s="489"/>
      <c r="I8" s="489"/>
      <c r="J8" s="489"/>
      <c r="K8" s="489"/>
      <c r="L8" s="489"/>
      <c r="M8" s="490"/>
      <c r="N8" s="20"/>
      <c r="O8" s="57" t="s">
        <v>40</v>
      </c>
      <c r="P8" s="1"/>
      <c r="Q8" s="1"/>
      <c r="R8" s="1"/>
      <c r="S8" s="1"/>
      <c r="T8" s="1"/>
      <c r="U8" s="1"/>
      <c r="V8" s="446"/>
      <c r="W8" s="447"/>
      <c r="X8" s="447"/>
      <c r="Y8" s="447"/>
      <c r="Z8" s="447"/>
      <c r="AA8" s="448"/>
      <c r="AB8" s="74" t="s">
        <v>317</v>
      </c>
      <c r="AC8" s="74"/>
    </row>
    <row r="9" spans="1:29" ht="30" customHeight="1" x14ac:dyDescent="0.4">
      <c r="A9" s="245" t="s">
        <v>3879</v>
      </c>
      <c r="B9" s="392" t="s">
        <v>30</v>
      </c>
      <c r="C9" s="393"/>
      <c r="D9" s="386" t="e">
        <f>VLOOKUP(+申し込みについて!$J$15,加盟団体名簿!$A$5:$M$610,11)</f>
        <v>#N/A</v>
      </c>
      <c r="E9" s="387"/>
      <c r="F9" s="387"/>
      <c r="G9" s="387"/>
      <c r="H9" s="387"/>
      <c r="I9" s="387"/>
      <c r="J9" s="387"/>
      <c r="K9" s="387"/>
      <c r="L9" s="387"/>
      <c r="M9" s="388"/>
      <c r="N9" s="70"/>
      <c r="O9" s="441" t="s">
        <v>4016</v>
      </c>
      <c r="P9" s="441"/>
      <c r="Q9" s="441"/>
      <c r="R9" s="441"/>
      <c r="S9" s="441"/>
      <c r="T9" s="441"/>
      <c r="U9" s="1"/>
      <c r="V9" s="446"/>
      <c r="W9" s="447"/>
      <c r="X9" s="447"/>
      <c r="Y9" s="447"/>
      <c r="Z9" s="447"/>
      <c r="AA9" s="448"/>
      <c r="AB9" s="74" t="s">
        <v>320</v>
      </c>
      <c r="AC9" s="74" t="s">
        <v>334</v>
      </c>
    </row>
    <row r="10" spans="1:29" ht="22.5" customHeight="1" thickBot="1" x14ac:dyDescent="0.45">
      <c r="A10" s="245"/>
      <c r="B10" s="394" t="s">
        <v>306</v>
      </c>
      <c r="C10" s="395"/>
      <c r="D10" s="389" t="e">
        <f>VLOOKUP(+申し込みについて!$J$15,加盟団体名簿!$A$5:$M$610,12)</f>
        <v>#N/A</v>
      </c>
      <c r="E10" s="390"/>
      <c r="F10" s="390"/>
      <c r="G10" s="391"/>
      <c r="H10" s="491" t="s">
        <v>307</v>
      </c>
      <c r="I10" s="492"/>
      <c r="J10" s="493" t="e">
        <f>VLOOKUP(+申し込みについて!$J$15,加盟団体名簿!$A$5:$M$610,13)</f>
        <v>#N/A</v>
      </c>
      <c r="K10" s="494"/>
      <c r="L10" s="494"/>
      <c r="M10" s="495"/>
      <c r="N10" s="70"/>
      <c r="O10" s="441"/>
      <c r="P10" s="441"/>
      <c r="Q10" s="441"/>
      <c r="R10" s="441"/>
      <c r="S10" s="441"/>
      <c r="T10" s="441"/>
      <c r="U10" s="57"/>
      <c r="V10" s="446"/>
      <c r="W10" s="447"/>
      <c r="X10" s="447"/>
      <c r="Y10" s="447"/>
      <c r="Z10" s="447"/>
      <c r="AA10" s="448"/>
      <c r="AB10" s="74" t="s">
        <v>352</v>
      </c>
      <c r="AC10" s="74" t="s">
        <v>336</v>
      </c>
    </row>
    <row r="11" spans="1:29" ht="26.25" customHeight="1" x14ac:dyDescent="0.4">
      <c r="A11" s="15"/>
      <c r="B11" s="502" t="s">
        <v>3</v>
      </c>
      <c r="C11" s="503"/>
      <c r="D11" s="506"/>
      <c r="E11" s="507"/>
      <c r="F11" s="507"/>
      <c r="G11" s="507"/>
      <c r="H11" s="508"/>
      <c r="I11" s="398" t="s">
        <v>4</v>
      </c>
      <c r="J11" s="399"/>
      <c r="K11" s="399"/>
      <c r="L11" s="399"/>
      <c r="M11" s="400"/>
      <c r="N11" s="10"/>
      <c r="O11" s="441" t="s">
        <v>4017</v>
      </c>
      <c r="P11" s="442"/>
      <c r="Q11" s="442"/>
      <c r="R11" s="442"/>
      <c r="S11" s="442"/>
      <c r="T11" s="442"/>
      <c r="U11" s="57"/>
      <c r="V11" s="446"/>
      <c r="W11" s="447"/>
      <c r="X11" s="447"/>
      <c r="Y11" s="447"/>
      <c r="Z11" s="447"/>
      <c r="AA11" s="448"/>
      <c r="AB11" s="74" t="s">
        <v>322</v>
      </c>
      <c r="AC11" s="74"/>
    </row>
    <row r="12" spans="1:29" ht="30" customHeight="1" x14ac:dyDescent="0.4">
      <c r="A12" s="13" t="s">
        <v>3919</v>
      </c>
      <c r="B12" s="504" t="s">
        <v>14</v>
      </c>
      <c r="C12" s="505"/>
      <c r="D12" s="509"/>
      <c r="E12" s="510"/>
      <c r="F12" s="510"/>
      <c r="G12" s="510"/>
      <c r="H12" s="511"/>
      <c r="I12" s="481"/>
      <c r="J12" s="482"/>
      <c r="K12" s="482"/>
      <c r="L12" s="482"/>
      <c r="M12" s="483"/>
      <c r="N12" s="71"/>
      <c r="O12" s="442"/>
      <c r="P12" s="442"/>
      <c r="Q12" s="442"/>
      <c r="R12" s="442"/>
      <c r="S12" s="442"/>
      <c r="T12" s="442"/>
      <c r="U12" s="1"/>
      <c r="V12" s="446"/>
      <c r="W12" s="447"/>
      <c r="X12" s="447"/>
      <c r="Y12" s="447"/>
      <c r="Z12" s="447"/>
      <c r="AA12" s="448"/>
      <c r="AB12" s="74" t="s">
        <v>323</v>
      </c>
      <c r="AC12" s="74"/>
    </row>
    <row r="13" spans="1:29" ht="22.5" customHeight="1" thickBot="1" x14ac:dyDescent="0.45">
      <c r="A13" s="197"/>
      <c r="B13" s="499" t="s">
        <v>308</v>
      </c>
      <c r="C13" s="500"/>
      <c r="D13" s="501"/>
      <c r="E13" s="496"/>
      <c r="F13" s="497"/>
      <c r="G13" s="497"/>
      <c r="H13" s="497"/>
      <c r="I13" s="497"/>
      <c r="J13" s="497"/>
      <c r="K13" s="497"/>
      <c r="L13" s="497"/>
      <c r="M13" s="498"/>
      <c r="N13" s="72"/>
      <c r="O13" s="57" t="s">
        <v>41</v>
      </c>
      <c r="P13" s="1"/>
      <c r="Q13" s="1"/>
      <c r="R13" s="1"/>
      <c r="S13" s="1"/>
      <c r="T13" s="1"/>
      <c r="U13" s="1"/>
      <c r="V13" s="449"/>
      <c r="W13" s="450"/>
      <c r="X13" s="450"/>
      <c r="Y13" s="450"/>
      <c r="Z13" s="450"/>
      <c r="AA13" s="451"/>
      <c r="AB13" s="74" t="s">
        <v>324</v>
      </c>
      <c r="AC13" s="74"/>
    </row>
    <row r="14" spans="1:29" ht="19.5" customHeight="1" x14ac:dyDescent="0.4">
      <c r="A14" s="15" t="s">
        <v>6</v>
      </c>
      <c r="B14" s="401" t="s">
        <v>9</v>
      </c>
      <c r="C14" s="403" t="s">
        <v>10</v>
      </c>
      <c r="D14" s="404"/>
      <c r="E14" s="405"/>
      <c r="F14" s="405"/>
      <c r="G14" s="406"/>
      <c r="H14" s="403" t="s">
        <v>3480</v>
      </c>
      <c r="I14" s="404"/>
      <c r="J14" s="404"/>
      <c r="K14" s="458"/>
      <c r="L14" s="436" t="s">
        <v>349</v>
      </c>
      <c r="M14" s="436"/>
      <c r="N14" s="20"/>
      <c r="O14" s="57" t="s">
        <v>339</v>
      </c>
      <c r="P14" s="1"/>
      <c r="Q14" s="1"/>
      <c r="R14" s="1"/>
      <c r="S14" s="1"/>
      <c r="T14" s="1"/>
      <c r="U14" s="1"/>
      <c r="V14" s="288"/>
      <c r="W14" s="288"/>
      <c r="X14" s="288"/>
      <c r="Y14" s="288"/>
      <c r="Z14" s="288"/>
      <c r="AA14" s="288"/>
      <c r="AB14" s="74" t="s">
        <v>321</v>
      </c>
      <c r="AC14" s="74" t="s">
        <v>337</v>
      </c>
    </row>
    <row r="15" spans="1:29" ht="18.75" customHeight="1" x14ac:dyDescent="0.4">
      <c r="A15" s="13" t="s">
        <v>7</v>
      </c>
      <c r="B15" s="402"/>
      <c r="C15" s="407"/>
      <c r="D15" s="408"/>
      <c r="E15" s="408"/>
      <c r="F15" s="408"/>
      <c r="G15" s="409"/>
      <c r="H15" s="407"/>
      <c r="I15" s="408"/>
      <c r="J15" s="408"/>
      <c r="K15" s="459"/>
      <c r="L15" s="460"/>
      <c r="M15" s="460"/>
      <c r="N15" s="20"/>
      <c r="O15" s="57" t="s">
        <v>340</v>
      </c>
      <c r="P15" s="1"/>
      <c r="Q15" s="1"/>
      <c r="R15" s="1"/>
      <c r="S15" s="1"/>
      <c r="T15" s="1"/>
      <c r="U15" s="1"/>
      <c r="AB15" s="75" t="s">
        <v>353</v>
      </c>
      <c r="AC15" s="74" t="s">
        <v>336</v>
      </c>
    </row>
    <row r="16" spans="1:29" ht="18.75" customHeight="1" x14ac:dyDescent="0.4">
      <c r="A16" s="13" t="s">
        <v>8</v>
      </c>
      <c r="B16" s="14">
        <v>1</v>
      </c>
      <c r="C16" s="396"/>
      <c r="D16" s="397"/>
      <c r="E16" s="397"/>
      <c r="F16" s="291"/>
      <c r="G16" s="43" t="s">
        <v>11</v>
      </c>
      <c r="H16" s="292" t="str">
        <f>IF(F16="三",3,IF(F16="四",4,IF(F16="五",5,IF(F16="六",6,IF(F16="七",7,IF(F16="八",8,""))))))</f>
        <v/>
      </c>
      <c r="I16" s="79" t="s">
        <v>3470</v>
      </c>
      <c r="J16" s="174" t="e">
        <f>+H16*$AG$30</f>
        <v>#VALUE!</v>
      </c>
      <c r="K16" s="78" t="s">
        <v>3471</v>
      </c>
      <c r="L16" s="293"/>
      <c r="M16" s="78" t="s">
        <v>350</v>
      </c>
      <c r="N16" s="20"/>
      <c r="O16" s="57" t="s">
        <v>3481</v>
      </c>
      <c r="P16" s="1"/>
      <c r="Q16" s="1"/>
      <c r="R16" s="1"/>
      <c r="S16" s="1"/>
      <c r="T16" s="1"/>
      <c r="U16" s="1"/>
      <c r="X16" s="209"/>
      <c r="Y16" s="209"/>
      <c r="Z16" s="209"/>
      <c r="AA16" s="209"/>
      <c r="AB16" s="75" t="s">
        <v>325</v>
      </c>
      <c r="AC16" s="74" t="s">
        <v>338</v>
      </c>
    </row>
    <row r="17" spans="1:35" ht="19.5" customHeight="1" thickBot="1" x14ac:dyDescent="0.45">
      <c r="A17" s="273" t="s">
        <v>3964</v>
      </c>
      <c r="B17" s="14">
        <v>2</v>
      </c>
      <c r="C17" s="456"/>
      <c r="D17" s="457"/>
      <c r="E17" s="457"/>
      <c r="F17" s="294"/>
      <c r="G17" s="43" t="s">
        <v>11</v>
      </c>
      <c r="H17" s="85" t="str">
        <f>IF(F17="三",3,IF(F17="四",4,IF(F17="五",5,IF(F17="六",6,IF(F17="七",7,IF(F17="八",8,""))))))</f>
        <v/>
      </c>
      <c r="I17" s="79" t="s">
        <v>3470</v>
      </c>
      <c r="J17" s="174" t="e">
        <f>+H17*$AG$30</f>
        <v>#VALUE!</v>
      </c>
      <c r="K17" s="78" t="s">
        <v>3471</v>
      </c>
      <c r="L17" s="315"/>
      <c r="M17" s="78" t="s">
        <v>350</v>
      </c>
      <c r="N17" s="20"/>
      <c r="O17" s="57" t="s">
        <v>356</v>
      </c>
      <c r="P17" s="1"/>
      <c r="Q17" s="1"/>
      <c r="R17" s="1"/>
      <c r="S17" s="1"/>
      <c r="T17" s="1"/>
      <c r="U17" s="1"/>
      <c r="X17" s="209"/>
      <c r="Y17" s="209"/>
      <c r="Z17" s="209"/>
      <c r="AA17" s="209"/>
      <c r="AB17" s="75" t="s">
        <v>351</v>
      </c>
      <c r="AC17" s="74" t="s">
        <v>336</v>
      </c>
    </row>
    <row r="18" spans="1:35" ht="19.5" customHeight="1" thickBot="1" x14ac:dyDescent="0.45">
      <c r="A18" s="436" t="s">
        <v>3469</v>
      </c>
      <c r="B18" s="452" t="s">
        <v>12</v>
      </c>
      <c r="C18" s="434" t="s">
        <v>3479</v>
      </c>
      <c r="D18" s="435"/>
      <c r="E18" s="86">
        <f>COUNTA(C16:C17)</f>
        <v>0</v>
      </c>
      <c r="F18" s="45" t="s">
        <v>17</v>
      </c>
      <c r="G18" s="403" t="s">
        <v>16</v>
      </c>
      <c r="H18" s="432" t="e">
        <f>+H16+H17</f>
        <v>#VALUE!</v>
      </c>
      <c r="I18" s="430" t="s">
        <v>3470</v>
      </c>
      <c r="J18" s="173" t="e">
        <f>+J16+J17</f>
        <v>#VALUE!</v>
      </c>
      <c r="K18" s="167" t="s">
        <v>3471</v>
      </c>
      <c r="L18" s="461" t="str">
        <f>IF(OR(L16&gt;=21,L17&gt;=21),"変更願の提出が必要です。","")</f>
        <v/>
      </c>
      <c r="M18" s="461" t="e">
        <f>IF(#REF!="中学生","中",IF(#REF!="高校生","高",""))</f>
        <v>#REF!</v>
      </c>
      <c r="N18" s="20"/>
      <c r="O18" s="1"/>
      <c r="P18" s="1"/>
      <c r="Q18" s="1"/>
      <c r="R18" s="1"/>
      <c r="S18" s="1"/>
      <c r="T18" s="1"/>
      <c r="U18" s="1"/>
      <c r="X18" s="209"/>
      <c r="Y18" s="209"/>
      <c r="Z18" s="209"/>
      <c r="AA18" s="209"/>
      <c r="AB18" s="76" t="s">
        <v>316</v>
      </c>
      <c r="AC18" s="74"/>
    </row>
    <row r="19" spans="1:35" ht="18.75" customHeight="1" thickTop="1" thickBot="1" x14ac:dyDescent="0.45">
      <c r="A19" s="436"/>
      <c r="B19" s="453"/>
      <c r="C19" s="410">
        <f>+E18*4000</f>
        <v>0</v>
      </c>
      <c r="D19" s="411"/>
      <c r="E19" s="411"/>
      <c r="F19" s="44" t="s">
        <v>15</v>
      </c>
      <c r="G19" s="484"/>
      <c r="H19" s="433"/>
      <c r="I19" s="431"/>
      <c r="J19" s="454" t="s">
        <v>3474</v>
      </c>
      <c r="K19" s="455"/>
      <c r="L19" s="462" t="str">
        <f>IF(C18="中学生","中",IF(C18="高校生","高",""))</f>
        <v/>
      </c>
      <c r="M19" s="462" t="str">
        <f>IF(D18="中学生","中",IF(D18="高校生","高",""))</f>
        <v/>
      </c>
      <c r="N19" s="20"/>
      <c r="O19" s="57" t="s">
        <v>3477</v>
      </c>
      <c r="P19" s="1"/>
      <c r="Q19" s="1"/>
      <c r="R19" s="1"/>
      <c r="S19" s="1"/>
      <c r="T19" s="1"/>
      <c r="U19" s="1"/>
    </row>
    <row r="20" spans="1:35" ht="19.5" customHeight="1" thickBot="1" x14ac:dyDescent="0.45">
      <c r="A20" s="426" t="s">
        <v>3850</v>
      </c>
      <c r="B20" s="428" t="s">
        <v>3472</v>
      </c>
      <c r="C20" s="429"/>
      <c r="D20" s="429"/>
      <c r="E20" s="429"/>
      <c r="F20" s="429"/>
      <c r="G20" s="429"/>
      <c r="H20" s="384" t="e">
        <f>+C19+J18</f>
        <v>#VALUE!</v>
      </c>
      <c r="I20" s="384"/>
      <c r="J20" s="384"/>
      <c r="K20" s="166" t="s">
        <v>3471</v>
      </c>
      <c r="L20" s="463" t="str">
        <f>IF(C19="中学生","中",IF(C19="高校生","高",""))</f>
        <v/>
      </c>
      <c r="M20" s="463" t="str">
        <f>IF(D19="中学生","中",IF(D19="高校生","高",""))</f>
        <v/>
      </c>
      <c r="N20" s="20"/>
      <c r="O20" s="57" t="s">
        <v>39</v>
      </c>
      <c r="P20" s="1"/>
      <c r="Q20" s="1"/>
      <c r="R20" s="1"/>
      <c r="S20" s="1"/>
      <c r="T20" s="1"/>
      <c r="U20" s="1"/>
    </row>
    <row r="21" spans="1:35" ht="18.75" customHeight="1" thickBot="1" x14ac:dyDescent="0.45">
      <c r="A21" s="427"/>
      <c r="B21" s="412"/>
      <c r="C21" s="413"/>
      <c r="D21" s="413"/>
      <c r="E21" s="413"/>
      <c r="F21" s="414"/>
      <c r="G21" s="415"/>
      <c r="H21" s="385" t="s">
        <v>3473</v>
      </c>
      <c r="I21" s="385"/>
      <c r="J21" s="385"/>
      <c r="K21" s="385"/>
      <c r="L21" s="385"/>
      <c r="M21" s="385"/>
      <c r="N21" s="20"/>
      <c r="O21" s="1"/>
      <c r="P21" s="1"/>
      <c r="Q21" s="1"/>
      <c r="R21" s="1"/>
      <c r="S21" s="1"/>
      <c r="T21" s="1"/>
      <c r="U21" s="1"/>
      <c r="AC21" s="248" t="s">
        <v>3884</v>
      </c>
      <c r="AD21" s="1"/>
      <c r="AE21" s="1"/>
      <c r="AF21" s="1"/>
      <c r="AG21" s="1"/>
      <c r="AH21" s="1"/>
      <c r="AI21" s="1"/>
    </row>
    <row r="22" spans="1:35" ht="26.25" customHeight="1" x14ac:dyDescent="0.4">
      <c r="A22" s="512" t="s">
        <v>19</v>
      </c>
      <c r="B22" s="527" t="s">
        <v>4038</v>
      </c>
      <c r="C22" s="528"/>
      <c r="D22" s="529"/>
      <c r="E22" s="319"/>
      <c r="F22" s="320" t="s">
        <v>4036</v>
      </c>
      <c r="G22" s="320" t="s">
        <v>4037</v>
      </c>
      <c r="H22" s="416" t="s">
        <v>3475</v>
      </c>
      <c r="I22" s="416"/>
      <c r="J22" s="416"/>
      <c r="K22" s="416"/>
      <c r="L22" s="416"/>
      <c r="M22" s="417"/>
      <c r="N22" s="77"/>
      <c r="O22" s="1"/>
      <c r="P22" s="1"/>
      <c r="Q22" s="1"/>
      <c r="R22" s="1"/>
      <c r="S22" s="1"/>
      <c r="T22" s="1"/>
      <c r="U22" s="1"/>
      <c r="AC22" s="259" t="s">
        <v>326</v>
      </c>
      <c r="AD22" s="260">
        <v>1</v>
      </c>
      <c r="AE22" s="261" t="s">
        <v>398</v>
      </c>
      <c r="AF22" s="250"/>
      <c r="AG22" s="250"/>
      <c r="AH22" s="250"/>
      <c r="AI22" s="262"/>
    </row>
    <row r="23" spans="1:35" ht="22.5" customHeight="1" x14ac:dyDescent="0.4">
      <c r="A23" s="436"/>
      <c r="B23" s="530"/>
      <c r="C23" s="531"/>
      <c r="D23" s="532"/>
      <c r="E23" s="520" t="s">
        <v>4034</v>
      </c>
      <c r="F23" s="317"/>
      <c r="G23" s="318"/>
      <c r="H23" s="437"/>
      <c r="I23" s="437"/>
      <c r="J23" s="437"/>
      <c r="K23" s="437"/>
      <c r="L23" s="437"/>
      <c r="M23" s="438"/>
      <c r="N23" s="10"/>
      <c r="O23" s="57" t="s">
        <v>3478</v>
      </c>
      <c r="P23" s="1"/>
      <c r="Q23" s="1"/>
      <c r="R23" s="1"/>
      <c r="S23" s="1"/>
      <c r="T23" s="1"/>
      <c r="U23" s="1"/>
      <c r="AC23" s="263" t="s">
        <v>327</v>
      </c>
      <c r="AD23" s="264">
        <v>2</v>
      </c>
      <c r="AE23" s="117" t="s">
        <v>399</v>
      </c>
      <c r="AF23" s="1"/>
      <c r="AG23" s="1"/>
      <c r="AH23" s="1"/>
      <c r="AI23" s="265"/>
    </row>
    <row r="24" spans="1:35" ht="22.5" customHeight="1" x14ac:dyDescent="0.4">
      <c r="A24" s="436"/>
      <c r="B24" s="530"/>
      <c r="C24" s="531"/>
      <c r="D24" s="532"/>
      <c r="E24" s="525"/>
      <c r="F24" s="317"/>
      <c r="G24" s="318"/>
      <c r="H24" s="439"/>
      <c r="I24" s="439"/>
      <c r="J24" s="439"/>
      <c r="K24" s="439"/>
      <c r="L24" s="439"/>
      <c r="M24" s="440"/>
      <c r="N24" s="10"/>
      <c r="O24" s="478" t="s">
        <v>3959</v>
      </c>
      <c r="P24" s="479"/>
      <c r="Q24" s="479"/>
      <c r="R24" s="479"/>
      <c r="S24" s="479"/>
      <c r="T24" s="479"/>
      <c r="U24" s="479"/>
      <c r="V24" s="479"/>
      <c r="W24" s="479"/>
      <c r="X24" s="479"/>
      <c r="Y24" s="479"/>
      <c r="Z24" s="280"/>
      <c r="AC24" s="263" t="s">
        <v>328</v>
      </c>
      <c r="AD24" s="264">
        <v>3</v>
      </c>
      <c r="AE24" s="117" t="s">
        <v>400</v>
      </c>
      <c r="AF24" s="1"/>
      <c r="AG24" s="1"/>
      <c r="AH24" s="1"/>
      <c r="AI24" s="265"/>
    </row>
    <row r="25" spans="1:35" ht="22.5" customHeight="1" thickBot="1" x14ac:dyDescent="0.45">
      <c r="A25" s="436"/>
      <c r="B25" s="530"/>
      <c r="C25" s="531"/>
      <c r="D25" s="532"/>
      <c r="E25" s="525"/>
      <c r="F25" s="317"/>
      <c r="G25" s="318"/>
      <c r="H25" s="522"/>
      <c r="I25" s="523"/>
      <c r="J25" s="523"/>
      <c r="K25" s="523"/>
      <c r="L25" s="523"/>
      <c r="M25" s="524"/>
      <c r="N25" s="10"/>
      <c r="O25" s="479"/>
      <c r="P25" s="479"/>
      <c r="Q25" s="479"/>
      <c r="R25" s="479"/>
      <c r="S25" s="479"/>
      <c r="T25" s="479"/>
      <c r="U25" s="479"/>
      <c r="V25" s="479"/>
      <c r="W25" s="479"/>
      <c r="X25" s="479"/>
      <c r="Y25" s="479"/>
      <c r="Z25" s="280"/>
      <c r="AC25" s="263" t="s">
        <v>329</v>
      </c>
      <c r="AD25" s="264">
        <v>4</v>
      </c>
      <c r="AE25" s="117" t="s">
        <v>401</v>
      </c>
      <c r="AF25" s="1"/>
      <c r="AG25" s="1"/>
      <c r="AH25" s="1"/>
      <c r="AI25" s="265"/>
    </row>
    <row r="26" spans="1:35" ht="22.5" customHeight="1" x14ac:dyDescent="0.4">
      <c r="A26" s="436"/>
      <c r="B26" s="530"/>
      <c r="C26" s="531"/>
      <c r="D26" s="532"/>
      <c r="E26" s="526"/>
      <c r="F26" s="317"/>
      <c r="G26" s="318"/>
      <c r="H26" s="439"/>
      <c r="I26" s="439"/>
      <c r="J26" s="439"/>
      <c r="K26" s="439"/>
      <c r="L26" s="439"/>
      <c r="M26" s="440"/>
      <c r="N26" s="10"/>
      <c r="O26" s="418" t="s">
        <v>4018</v>
      </c>
      <c r="P26" s="419"/>
      <c r="Q26" s="419"/>
      <c r="R26" s="419"/>
      <c r="S26" s="419"/>
      <c r="T26" s="419"/>
      <c r="U26" s="419"/>
      <c r="V26" s="419"/>
      <c r="W26" s="419"/>
      <c r="X26" s="420"/>
      <c r="AC26" s="263" t="s">
        <v>330</v>
      </c>
      <c r="AD26" s="264">
        <v>5</v>
      </c>
      <c r="AE26" s="117" t="s">
        <v>402</v>
      </c>
      <c r="AF26" s="1"/>
      <c r="AG26" s="1"/>
      <c r="AH26" s="1"/>
      <c r="AI26" s="265"/>
    </row>
    <row r="27" spans="1:35" ht="22.5" customHeight="1" x14ac:dyDescent="0.4">
      <c r="A27" s="436"/>
      <c r="B27" s="530"/>
      <c r="C27" s="531"/>
      <c r="D27" s="532"/>
      <c r="E27" s="520" t="s">
        <v>4035</v>
      </c>
      <c r="F27" s="295">
        <v>14</v>
      </c>
      <c r="G27" s="296" t="s">
        <v>4033</v>
      </c>
      <c r="H27" s="321"/>
      <c r="I27" s="322" t="s">
        <v>350</v>
      </c>
      <c r="J27" s="514" t="s">
        <v>4039</v>
      </c>
      <c r="K27" s="515"/>
      <c r="L27" s="515"/>
      <c r="M27" s="516"/>
      <c r="N27" s="10"/>
      <c r="O27" s="421"/>
      <c r="P27" s="325"/>
      <c r="Q27" s="325"/>
      <c r="R27" s="325"/>
      <c r="S27" s="325"/>
      <c r="T27" s="325"/>
      <c r="U27" s="325"/>
      <c r="V27" s="325"/>
      <c r="W27" s="325"/>
      <c r="X27" s="422"/>
      <c r="AC27" s="263" t="s">
        <v>331</v>
      </c>
      <c r="AD27" s="264">
        <v>6</v>
      </c>
      <c r="AE27" s="117" t="s">
        <v>403</v>
      </c>
      <c r="AF27" s="1"/>
      <c r="AG27" s="1"/>
      <c r="AH27" s="1"/>
      <c r="AI27" s="265"/>
    </row>
    <row r="28" spans="1:35" ht="22.5" customHeight="1" thickBot="1" x14ac:dyDescent="0.45">
      <c r="A28" s="513"/>
      <c r="B28" s="533"/>
      <c r="C28" s="534"/>
      <c r="D28" s="535"/>
      <c r="E28" s="521"/>
      <c r="F28" s="316">
        <v>15</v>
      </c>
      <c r="G28" s="297" t="s">
        <v>38</v>
      </c>
      <c r="H28" s="323"/>
      <c r="I28" s="324" t="s">
        <v>350</v>
      </c>
      <c r="J28" s="517"/>
      <c r="K28" s="518"/>
      <c r="L28" s="518"/>
      <c r="M28" s="519"/>
      <c r="N28" s="10"/>
      <c r="O28" s="421"/>
      <c r="P28" s="325"/>
      <c r="Q28" s="325"/>
      <c r="R28" s="325"/>
      <c r="S28" s="325"/>
      <c r="T28" s="325"/>
      <c r="U28" s="325"/>
      <c r="V28" s="325"/>
      <c r="W28" s="325"/>
      <c r="X28" s="422"/>
      <c r="AC28" s="263"/>
      <c r="AD28" s="264">
        <v>7</v>
      </c>
      <c r="AE28" s="117" t="s">
        <v>404</v>
      </c>
      <c r="AF28" s="1"/>
      <c r="AG28" s="1"/>
      <c r="AH28" s="1"/>
      <c r="AI28" s="265"/>
    </row>
    <row r="29" spans="1:35" ht="27" customHeight="1" thickBot="1" x14ac:dyDescent="0.45">
      <c r="A29" s="122" t="s">
        <v>3999</v>
      </c>
      <c r="B29" s="8"/>
      <c r="C29" s="8"/>
      <c r="D29" s="8"/>
      <c r="E29" s="8"/>
      <c r="F29" s="8"/>
      <c r="G29" s="8"/>
      <c r="H29" s="10"/>
      <c r="I29" s="10"/>
      <c r="J29" s="10"/>
      <c r="K29" s="10"/>
      <c r="L29" s="10"/>
      <c r="M29" s="7"/>
      <c r="N29" s="10"/>
      <c r="O29" s="423"/>
      <c r="P29" s="424"/>
      <c r="Q29" s="424"/>
      <c r="R29" s="424"/>
      <c r="S29" s="424"/>
      <c r="T29" s="424"/>
      <c r="U29" s="424"/>
      <c r="V29" s="424"/>
      <c r="W29" s="424"/>
      <c r="X29" s="425"/>
      <c r="AC29" s="252"/>
      <c r="AD29" s="1"/>
      <c r="AE29" s="266" t="str">
        <f>+申し込みについて!J9</f>
        <v>相模原支部</v>
      </c>
      <c r="AF29" s="255">
        <f>IF(AE29="横浜支部",1,IF(AE29="川崎支部",2,IF(AE29="相模原支部",3,IF(AE29="県南支部",4,IF(AE29="県央支部",5,IF(AE29="西湘支部",6,IF(AE29="湘南支部",7,"")))))))</f>
        <v>3</v>
      </c>
      <c r="AG29" s="69"/>
      <c r="AH29" s="1"/>
      <c r="AI29" s="265"/>
    </row>
    <row r="30" spans="1:35" ht="24" x14ac:dyDescent="0.4">
      <c r="A30" s="123"/>
      <c r="B30" s="6"/>
      <c r="C30" s="6"/>
      <c r="D30" s="6"/>
      <c r="E30" s="6"/>
      <c r="F30" s="6"/>
      <c r="G30" s="6"/>
      <c r="H30" s="6"/>
      <c r="I30" s="6"/>
      <c r="J30" s="6"/>
      <c r="K30" s="6"/>
      <c r="L30" s="10"/>
      <c r="M30" s="7"/>
      <c r="N30" s="6"/>
      <c r="O30" s="57" t="s">
        <v>3967</v>
      </c>
      <c r="P30" s="1"/>
      <c r="Q30" s="1"/>
      <c r="R30" s="1"/>
      <c r="S30" s="1"/>
      <c r="T30" s="1"/>
      <c r="U30" s="1"/>
      <c r="AC30" s="252"/>
      <c r="AD30" s="1"/>
      <c r="AE30" s="267"/>
      <c r="AF30" s="268" t="str">
        <f>IF(AE29="横浜支部","＠５００円",IF(AE29="川崎支部","＠１，０００円",IF(AE29="相模原支部","＠１，０００円",IF(AE29="県南支部","なし",IF(AE29="県央支部","なし",IF(AE29="西湘支部","＠１，０００円",IF(AE29="湘南支部","＠５００円","")))))))</f>
        <v>＠１，０００円</v>
      </c>
      <c r="AG30" s="269">
        <f>IF(AF30="＠１，０００円",1000,IF(AF30="＠５００円",500,IF(AF30="なし",0)))</f>
        <v>1000</v>
      </c>
      <c r="AH30" s="1"/>
      <c r="AI30" s="265"/>
    </row>
    <row r="31" spans="1:35" ht="18.75" customHeight="1" thickBot="1" x14ac:dyDescent="0.45">
      <c r="A31" s="123" t="s">
        <v>4000</v>
      </c>
      <c r="C31" s="274"/>
      <c r="D31" s="299"/>
      <c r="E31" s="275" t="s">
        <v>3965</v>
      </c>
      <c r="F31" s="298"/>
      <c r="G31" s="276" t="s">
        <v>38</v>
      </c>
      <c r="H31" s="9"/>
      <c r="I31" s="9"/>
      <c r="J31" s="9"/>
      <c r="K31" s="9"/>
      <c r="L31" s="6"/>
      <c r="M31" s="17"/>
      <c r="N31" s="9"/>
      <c r="O31" s="57"/>
      <c r="P31" s="1"/>
      <c r="Q31" s="1"/>
      <c r="R31" s="1"/>
      <c r="S31" s="1"/>
      <c r="T31" s="1"/>
      <c r="U31" s="1"/>
      <c r="AC31" s="270" t="s">
        <v>3887</v>
      </c>
      <c r="AD31" s="271">
        <f>+申し込みについて!J15</f>
        <v>0</v>
      </c>
      <c r="AE31" s="271"/>
      <c r="AF31" s="271"/>
      <c r="AG31" s="271"/>
      <c r="AH31" s="271"/>
      <c r="AI31" s="272"/>
    </row>
    <row r="32" spans="1:35" x14ac:dyDescent="0.4">
      <c r="A32" s="123"/>
      <c r="B32" s="6"/>
      <c r="C32" s="6"/>
      <c r="D32" s="6"/>
      <c r="E32" s="6"/>
      <c r="F32" s="6"/>
      <c r="G32" s="6"/>
      <c r="H32" s="6"/>
      <c r="I32" s="6"/>
      <c r="J32" s="6"/>
      <c r="K32" s="6"/>
      <c r="L32" s="9"/>
      <c r="M32" s="18"/>
      <c r="N32" s="6"/>
      <c r="O32" s="1"/>
      <c r="P32" s="1"/>
      <c r="Q32" s="1"/>
      <c r="R32" s="1"/>
      <c r="S32" s="1"/>
      <c r="T32" s="1"/>
      <c r="U32" s="1"/>
    </row>
    <row r="33" spans="1:21" ht="27" customHeight="1" x14ac:dyDescent="0.4">
      <c r="A33" s="123"/>
      <c r="B33" s="120" t="s">
        <v>395</v>
      </c>
      <c r="C33" s="9"/>
      <c r="D33" s="9"/>
      <c r="E33" s="9"/>
      <c r="F33" s="480"/>
      <c r="G33" s="480"/>
      <c r="H33" s="480"/>
      <c r="I33" s="480"/>
      <c r="J33" s="480"/>
      <c r="K33" s="80" t="s">
        <v>18</v>
      </c>
      <c r="L33" s="6"/>
      <c r="M33" s="17"/>
      <c r="N33" s="9"/>
      <c r="O33" s="57" t="s">
        <v>405</v>
      </c>
      <c r="P33" s="1"/>
      <c r="Q33" s="1"/>
      <c r="R33" s="1"/>
      <c r="S33" s="1"/>
      <c r="T33" s="1"/>
      <c r="U33" s="1"/>
    </row>
    <row r="34" spans="1:21" x14ac:dyDescent="0.4">
      <c r="A34" s="16"/>
      <c r="B34" s="6"/>
      <c r="C34" s="6"/>
      <c r="D34" s="6"/>
      <c r="E34" s="6"/>
      <c r="F34" s="6"/>
      <c r="G34" s="6"/>
      <c r="H34" s="6"/>
      <c r="I34" s="6"/>
      <c r="J34" s="6"/>
      <c r="K34" s="6"/>
      <c r="L34" s="9"/>
      <c r="M34" s="18"/>
      <c r="N34" s="6"/>
      <c r="O34" s="1"/>
      <c r="P34" s="1"/>
      <c r="Q34" s="1"/>
      <c r="R34" s="1"/>
      <c r="S34" s="1"/>
      <c r="T34" s="1"/>
      <c r="U34" s="1"/>
    </row>
    <row r="35" spans="1:21" ht="18.75" customHeight="1" x14ac:dyDescent="0.4">
      <c r="A35" s="11"/>
      <c r="B35" s="124" t="str">
        <f>VLOOKUP($AF$29,$AD$22:$AF$28,2)</f>
        <v>相模原吹奏楽連盟　理事長　　小磯　　滋　様</v>
      </c>
      <c r="C35" s="10"/>
      <c r="D35" s="10"/>
      <c r="E35" s="10"/>
      <c r="F35" s="10"/>
      <c r="G35" s="10"/>
      <c r="H35" s="10"/>
      <c r="I35" s="10"/>
      <c r="J35" s="10"/>
      <c r="K35" s="10"/>
      <c r="L35" s="6"/>
      <c r="M35" s="17"/>
      <c r="N35" s="10"/>
      <c r="O35" s="57" t="s">
        <v>406</v>
      </c>
      <c r="P35" s="1"/>
      <c r="Q35" s="1"/>
      <c r="R35" s="1"/>
      <c r="S35" s="1"/>
      <c r="T35" s="1"/>
      <c r="U35" s="1"/>
    </row>
    <row r="36" spans="1:21" ht="7.5" customHeight="1" thickBot="1" x14ac:dyDescent="0.45">
      <c r="A36" s="5"/>
      <c r="B36" s="19"/>
      <c r="C36" s="19"/>
      <c r="D36" s="19"/>
      <c r="E36" s="19"/>
      <c r="F36" s="19"/>
      <c r="G36" s="19"/>
      <c r="H36" s="19"/>
      <c r="I36" s="19"/>
      <c r="J36" s="19"/>
      <c r="K36" s="19"/>
      <c r="L36" s="81"/>
      <c r="M36" s="82"/>
      <c r="N36" s="73"/>
      <c r="O36" s="1"/>
      <c r="P36" s="1"/>
      <c r="Q36" s="1"/>
      <c r="R36" s="1"/>
      <c r="S36" s="1"/>
      <c r="T36" s="1"/>
      <c r="U36" s="1"/>
    </row>
    <row r="37" spans="1:21" ht="18.75" customHeight="1" thickBot="1" x14ac:dyDescent="0.45">
      <c r="A37" s="9"/>
      <c r="B37" s="9"/>
      <c r="C37" s="9"/>
      <c r="D37" s="9"/>
      <c r="E37" s="9"/>
      <c r="F37" s="9"/>
      <c r="G37" s="9"/>
      <c r="H37" s="9"/>
      <c r="I37" s="9"/>
      <c r="J37" s="9"/>
      <c r="K37" s="9"/>
      <c r="L37" s="73"/>
      <c r="M37" s="73"/>
      <c r="N37" s="9"/>
      <c r="O37" s="1"/>
      <c r="P37" s="1"/>
      <c r="Q37" s="1"/>
      <c r="R37" s="1"/>
      <c r="S37" s="1"/>
      <c r="T37" s="1"/>
      <c r="U37" s="1"/>
    </row>
    <row r="38" spans="1:21" ht="18.75" customHeight="1" x14ac:dyDescent="0.4">
      <c r="A38" s="1" t="s">
        <v>4004</v>
      </c>
      <c r="B38" s="1"/>
      <c r="C38" s="1"/>
      <c r="D38" s="1"/>
      <c r="E38" s="1"/>
      <c r="F38" s="1"/>
      <c r="G38" s="1"/>
      <c r="H38" s="1"/>
      <c r="I38" s="282"/>
      <c r="J38" s="474" t="s">
        <v>4001</v>
      </c>
      <c r="K38" s="475"/>
      <c r="L38" s="475"/>
      <c r="M38" s="476"/>
      <c r="N38" s="2"/>
      <c r="O38" s="302" t="s">
        <v>4019</v>
      </c>
      <c r="P38" s="1"/>
      <c r="Q38" s="1"/>
      <c r="R38" s="1"/>
      <c r="S38" s="1"/>
      <c r="T38" s="1"/>
      <c r="U38" s="1"/>
    </row>
    <row r="39" spans="1:21" ht="18.75" customHeight="1" thickBot="1" x14ac:dyDescent="0.45">
      <c r="A39" s="1" t="s">
        <v>4003</v>
      </c>
      <c r="B39" s="1"/>
      <c r="C39" s="1"/>
      <c r="D39" s="1"/>
      <c r="E39" s="1"/>
      <c r="F39" s="1"/>
      <c r="G39" s="1"/>
      <c r="H39" s="281"/>
      <c r="I39" s="282"/>
      <c r="J39" s="300"/>
      <c r="K39" s="283" t="s">
        <v>4015</v>
      </c>
      <c r="L39" s="301"/>
      <c r="M39" s="284" t="s">
        <v>4014</v>
      </c>
      <c r="N39" s="20"/>
      <c r="O39" s="57" t="s">
        <v>3960</v>
      </c>
    </row>
    <row r="40" spans="1:21" x14ac:dyDescent="0.4">
      <c r="A40" s="1" t="s">
        <v>4002</v>
      </c>
      <c r="B40" s="1"/>
      <c r="C40" s="1"/>
      <c r="D40" s="1"/>
      <c r="E40" s="1"/>
      <c r="F40" s="1"/>
      <c r="G40" s="1"/>
      <c r="H40" s="281"/>
      <c r="I40" s="281"/>
      <c r="J40" s="281"/>
      <c r="K40" s="281"/>
      <c r="L40" s="281"/>
      <c r="M40" s="281"/>
      <c r="N40" s="20"/>
    </row>
    <row r="41" spans="1:21" x14ac:dyDescent="0.4">
      <c r="A41" s="1" t="s">
        <v>4005</v>
      </c>
      <c r="B41" s="1"/>
      <c r="C41" s="1"/>
      <c r="D41" s="1"/>
      <c r="E41" s="1"/>
      <c r="F41" s="1"/>
      <c r="G41" s="1"/>
      <c r="H41" s="281"/>
      <c r="I41" s="281"/>
      <c r="J41" s="281"/>
      <c r="K41" s="281"/>
      <c r="L41" s="281"/>
      <c r="M41" s="281"/>
      <c r="N41" s="10"/>
    </row>
    <row r="42" spans="1:21" x14ac:dyDescent="0.4">
      <c r="A42" s="1" t="s">
        <v>358</v>
      </c>
      <c r="L42" s="10"/>
      <c r="M42" s="10"/>
    </row>
    <row r="43" spans="1:21" x14ac:dyDescent="0.4">
      <c r="A43" s="1" t="s">
        <v>4007</v>
      </c>
    </row>
    <row r="44" spans="1:21" x14ac:dyDescent="0.4">
      <c r="A44" s="1" t="s">
        <v>4006</v>
      </c>
    </row>
  </sheetData>
  <mergeCells count="64">
    <mergeCell ref="B22:D28"/>
    <mergeCell ref="J38:M38"/>
    <mergeCell ref="O3:AB4"/>
    <mergeCell ref="O24:Y25"/>
    <mergeCell ref="F33:J33"/>
    <mergeCell ref="I12:M12"/>
    <mergeCell ref="G18:G19"/>
    <mergeCell ref="D8:F8"/>
    <mergeCell ref="G8:M8"/>
    <mergeCell ref="H10:I10"/>
    <mergeCell ref="J10:M10"/>
    <mergeCell ref="E13:M13"/>
    <mergeCell ref="B13:D13"/>
    <mergeCell ref="B11:C11"/>
    <mergeCell ref="B12:C12"/>
    <mergeCell ref="D11:H11"/>
    <mergeCell ref="D12:H12"/>
    <mergeCell ref="O11:T12"/>
    <mergeCell ref="V5:AA13"/>
    <mergeCell ref="B18:B19"/>
    <mergeCell ref="J19:K19"/>
    <mergeCell ref="C17:E17"/>
    <mergeCell ref="H14:K15"/>
    <mergeCell ref="O5:U5"/>
    <mergeCell ref="L14:M15"/>
    <mergeCell ref="L18:M20"/>
    <mergeCell ref="O6:U7"/>
    <mergeCell ref="L6:M6"/>
    <mergeCell ref="L7:M7"/>
    <mergeCell ref="B6:K6"/>
    <mergeCell ref="B7:K7"/>
    <mergeCell ref="B8:C8"/>
    <mergeCell ref="O9:T10"/>
    <mergeCell ref="H22:M22"/>
    <mergeCell ref="O26:X29"/>
    <mergeCell ref="A20:A21"/>
    <mergeCell ref="B20:G20"/>
    <mergeCell ref="I18:I19"/>
    <mergeCell ref="H18:H19"/>
    <mergeCell ref="C18:D18"/>
    <mergeCell ref="A18:A19"/>
    <mergeCell ref="H23:M23"/>
    <mergeCell ref="H24:M24"/>
    <mergeCell ref="H26:M26"/>
    <mergeCell ref="A22:A28"/>
    <mergeCell ref="J27:M28"/>
    <mergeCell ref="E27:E28"/>
    <mergeCell ref="H25:M25"/>
    <mergeCell ref="E23:E26"/>
    <mergeCell ref="B5:D5"/>
    <mergeCell ref="F5:G5"/>
    <mergeCell ref="L5:M5"/>
    <mergeCell ref="H20:J20"/>
    <mergeCell ref="H21:M21"/>
    <mergeCell ref="D9:M9"/>
    <mergeCell ref="D10:G10"/>
    <mergeCell ref="B9:C9"/>
    <mergeCell ref="B10:C10"/>
    <mergeCell ref="C16:E16"/>
    <mergeCell ref="I11:M11"/>
    <mergeCell ref="B14:B15"/>
    <mergeCell ref="C14:G15"/>
    <mergeCell ref="C19:E19"/>
    <mergeCell ref="B21:G21"/>
  </mergeCells>
  <phoneticPr fontId="1"/>
  <conditionalFormatting sqref="B6:B7">
    <cfRule type="expression" dxfId="108" priority="136">
      <formula>$B$6:$M$6&lt;&gt;0</formula>
    </cfRule>
  </conditionalFormatting>
  <conditionalFormatting sqref="C16:E16">
    <cfRule type="expression" dxfId="107" priority="63">
      <formula>$C$16:$E$16&lt;&gt;0</formula>
    </cfRule>
  </conditionalFormatting>
  <conditionalFormatting sqref="C17:E17">
    <cfRule type="expression" dxfId="106" priority="62">
      <formula>$C$17:$E$17&lt;&gt;0</formula>
    </cfRule>
  </conditionalFormatting>
  <conditionalFormatting sqref="D8">
    <cfRule type="expression" dxfId="105" priority="72">
      <formula>$D$8:$F$8&lt;&gt;0</formula>
    </cfRule>
  </conditionalFormatting>
  <conditionalFormatting sqref="D9">
    <cfRule type="expression" dxfId="104" priority="71">
      <formula>$D$9:$M$9&lt;&gt;0</formula>
    </cfRule>
  </conditionalFormatting>
  <conditionalFormatting sqref="D10">
    <cfRule type="expression" dxfId="103" priority="69">
      <formula>$D$10:$G$10&lt;&gt;0</formula>
    </cfRule>
  </conditionalFormatting>
  <conditionalFormatting sqref="D31">
    <cfRule type="expression" dxfId="102" priority="11">
      <formula>$D$31&lt;&gt;0</formula>
    </cfRule>
  </conditionalFormatting>
  <conditionalFormatting sqref="D11:H11">
    <cfRule type="expression" dxfId="101" priority="19">
      <formula>$D$11&lt;&gt;0</formula>
    </cfRule>
    <cfRule type="expression" dxfId="100" priority="75">
      <formula>$D$11:$H$11&lt;&gt;0</formula>
    </cfRule>
  </conditionalFormatting>
  <conditionalFormatting sqref="D12:H12">
    <cfRule type="expression" dxfId="99" priority="18">
      <formula>$D$12&lt;&gt;0</formula>
    </cfRule>
    <cfRule type="expression" dxfId="98" priority="74">
      <formula>$D$12:$H$12&lt;&gt;0</formula>
    </cfRule>
  </conditionalFormatting>
  <conditionalFormatting sqref="E31">
    <cfRule type="expression" dxfId="97" priority="45">
      <formula>$E$31&lt;&gt;0</formula>
    </cfRule>
  </conditionalFormatting>
  <conditionalFormatting sqref="E13:M13">
    <cfRule type="expression" dxfId="96" priority="16">
      <formula>$E$13&lt;&gt;0</formula>
    </cfRule>
    <cfRule type="expression" dxfId="95" priority="64">
      <formula>$E$13:$M$13&lt;&gt;0</formula>
    </cfRule>
  </conditionalFormatting>
  <conditionalFormatting sqref="F16">
    <cfRule type="expression" dxfId="94" priority="60">
      <formula>$F$16&lt;&gt;0</formula>
    </cfRule>
  </conditionalFormatting>
  <conditionalFormatting sqref="F17">
    <cfRule type="expression" dxfId="93" priority="59">
      <formula>$F$17&lt;&gt;0</formula>
    </cfRule>
  </conditionalFormatting>
  <conditionalFormatting sqref="F23">
    <cfRule type="expression" dxfId="92" priority="41">
      <formula>$F$23&lt;&gt;0</formula>
    </cfRule>
  </conditionalFormatting>
  <conditionalFormatting sqref="F24:F25">
    <cfRule type="expression" dxfId="91" priority="38">
      <formula>$F$24&lt;&gt;0</formula>
    </cfRule>
  </conditionalFormatting>
  <conditionalFormatting sqref="F26">
    <cfRule type="expression" dxfId="90" priority="35">
      <formula>$F$26&lt;&gt;0</formula>
    </cfRule>
  </conditionalFormatting>
  <conditionalFormatting sqref="F27">
    <cfRule type="expression" dxfId="89" priority="32">
      <formula>$F$27&lt;&gt;0</formula>
    </cfRule>
  </conditionalFormatting>
  <conditionalFormatting sqref="F28">
    <cfRule type="containsBlanks" dxfId="88" priority="3">
      <formula>LEN(TRIM(F28))=0</formula>
    </cfRule>
    <cfRule type="expression" dxfId="87" priority="4">
      <formula>$E$13&lt;&gt;0</formula>
    </cfRule>
  </conditionalFormatting>
  <conditionalFormatting sqref="F31">
    <cfRule type="expression" dxfId="86" priority="10">
      <formula>$F$31&lt;&gt;0</formula>
    </cfRule>
  </conditionalFormatting>
  <conditionalFormatting sqref="F33:J33">
    <cfRule type="expression" dxfId="85" priority="44">
      <formula>$F$33:$J$33&lt;&gt;0</formula>
    </cfRule>
  </conditionalFormatting>
  <conditionalFormatting sqref="G23">
    <cfRule type="expression" dxfId="84" priority="40">
      <formula>$G$23&lt;&gt;0</formula>
    </cfRule>
  </conditionalFormatting>
  <conditionalFormatting sqref="G24:G25">
    <cfRule type="expression" dxfId="83" priority="37">
      <formula>$G$24&lt;&gt;0</formula>
    </cfRule>
  </conditionalFormatting>
  <conditionalFormatting sqref="G26">
    <cfRule type="expression" dxfId="82" priority="12">
      <formula>$G$26&lt;&gt;0</formula>
    </cfRule>
  </conditionalFormatting>
  <conditionalFormatting sqref="G27">
    <cfRule type="expression" dxfId="81" priority="28">
      <formula>$G$27&lt;&gt;0</formula>
    </cfRule>
  </conditionalFormatting>
  <conditionalFormatting sqref="G28">
    <cfRule type="expression" dxfId="80" priority="26">
      <formula>$G$28&lt;&gt;0</formula>
    </cfRule>
  </conditionalFormatting>
  <conditionalFormatting sqref="H16:H17">
    <cfRule type="notContainsBlanks" dxfId="79" priority="14">
      <formula>LEN(TRIM(H16))&gt;0</formula>
    </cfRule>
  </conditionalFormatting>
  <conditionalFormatting sqref="H28:I28">
    <cfRule type="expression" dxfId="78" priority="2">
      <formula>$H$28&lt;&gt;0</formula>
    </cfRule>
  </conditionalFormatting>
  <conditionalFormatting sqref="H27:J27">
    <cfRule type="expression" dxfId="77" priority="143">
      <formula>$H$26&lt;&gt;0</formula>
    </cfRule>
  </conditionalFormatting>
  <conditionalFormatting sqref="H23:M23">
    <cfRule type="expression" dxfId="76" priority="39">
      <formula>$H$23&lt;&gt;0</formula>
    </cfRule>
  </conditionalFormatting>
  <conditionalFormatting sqref="H24:M24 H25">
    <cfRule type="expression" dxfId="75" priority="36">
      <formula>$H$24&lt;&gt;0</formula>
    </cfRule>
  </conditionalFormatting>
  <conditionalFormatting sqref="H26:M26">
    <cfRule type="expression" dxfId="74" priority="33">
      <formula>$H$26&lt;&gt;0</formula>
    </cfRule>
  </conditionalFormatting>
  <conditionalFormatting sqref="I12:M12">
    <cfRule type="expression" dxfId="73" priority="17">
      <formula>$I$12&lt;&gt;0</formula>
    </cfRule>
    <cfRule type="expression" dxfId="72" priority="73">
      <formula>$I$12:$M$12&lt;&gt;0</formula>
    </cfRule>
  </conditionalFormatting>
  <conditionalFormatting sqref="J10">
    <cfRule type="expression" dxfId="71" priority="68">
      <formula>$J$10:$M$10&lt;&gt;0</formula>
    </cfRule>
  </conditionalFormatting>
  <conditionalFormatting sqref="J39">
    <cfRule type="expression" dxfId="70" priority="9">
      <formula>$J$39&lt;&gt;0</formula>
    </cfRule>
  </conditionalFormatting>
  <conditionalFormatting sqref="L16">
    <cfRule type="notContainsBlanks" dxfId="69" priority="5">
      <formula>LEN(TRIM(L16))&gt;0</formula>
    </cfRule>
  </conditionalFormatting>
  <conditionalFormatting sqref="L17">
    <cfRule type="expression" dxfId="68" priority="7">
      <formula>$L$17&lt;&gt;0</formula>
    </cfRule>
    <cfRule type="containsBlanks" dxfId="67" priority="6">
      <formula>LEN(TRIM(L17))=0</formula>
    </cfRule>
  </conditionalFormatting>
  <conditionalFormatting sqref="L39">
    <cfRule type="expression" dxfId="66" priority="8">
      <formula>$L$39&lt;&gt;0</formula>
    </cfRule>
  </conditionalFormatting>
  <conditionalFormatting sqref="L18:M20">
    <cfRule type="expression" dxfId="65" priority="141">
      <formula>#REF!&gt;=21</formula>
    </cfRule>
    <cfRule type="expression" dxfId="64" priority="142">
      <formula>$L$16&gt;=21</formula>
    </cfRule>
  </conditionalFormatting>
  <dataValidations count="3">
    <dataValidation showDropDown="1" showInputMessage="1" showErrorMessage="1" sqref="E18 H5:I5" xr:uid="{00000000-0002-0000-0100-000000000000}"/>
    <dataValidation type="list" allowBlank="1" showInputMessage="1" showErrorMessage="1" sqref="C16:E17" xr:uid="{00000000-0002-0000-0100-000001000000}">
      <formula1>$AB$6:$AB$18</formula1>
    </dataValidation>
    <dataValidation type="list" allowBlank="1" showInputMessage="1" showErrorMessage="1" sqref="F16:F17" xr:uid="{00000000-0002-0000-0100-000002000000}">
      <formula1>$AC$22:$AC$27</formula1>
    </dataValidation>
  </dataValidations>
  <printOptions horizontalCentered="1" verticalCentered="1"/>
  <pageMargins left="0.39370078740157483" right="0.39370078740157483" top="0" bottom="0.39370078740157483" header="0.39370078740157483" footer="0"/>
  <pageSetup paperSize="9" scale="82" orientation="portrait" r:id="rId1"/>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00B0F0"/>
  </sheetPr>
  <dimension ref="A1:DB51"/>
  <sheetViews>
    <sheetView zoomScaleNormal="100" workbookViewId="0">
      <selection activeCell="K55" sqref="K55"/>
    </sheetView>
  </sheetViews>
  <sheetFormatPr defaultColWidth="2.5" defaultRowHeight="13.5" x14ac:dyDescent="0.15"/>
  <cols>
    <col min="1" max="2" width="5.75" style="24" customWidth="1"/>
    <col min="3" max="3" width="2.875" style="24" customWidth="1"/>
    <col min="4" max="4" width="5.75" style="24" customWidth="1"/>
    <col min="5" max="7" width="2.875" style="24" customWidth="1"/>
    <col min="8" max="8" width="8.625" style="24" customWidth="1"/>
    <col min="9" max="10" width="5.75" style="24" customWidth="1"/>
    <col min="11" max="11" width="2.875" style="24" customWidth="1"/>
    <col min="12" max="12" width="5.75" style="24" customWidth="1"/>
    <col min="13" max="13" width="2.875" style="24" customWidth="1"/>
    <col min="14" max="14" width="5.75" style="24" customWidth="1"/>
    <col min="15" max="16" width="2.75" style="24" customWidth="1"/>
    <col min="17" max="17" width="5.75" style="24" customWidth="1"/>
    <col min="18" max="24" width="3" style="24" customWidth="1"/>
    <col min="25" max="25" width="0.625" style="24" customWidth="1"/>
    <col min="26" max="29" width="2.5" style="24"/>
    <col min="30" max="31" width="2.5" style="24" customWidth="1"/>
    <col min="32" max="16384" width="2.5" style="24"/>
  </cols>
  <sheetData>
    <row r="1" spans="1:106" s="22" customFormat="1" ht="21" customHeight="1" x14ac:dyDescent="0.15">
      <c r="B1" s="285"/>
      <c r="C1" s="285"/>
      <c r="D1" s="285"/>
      <c r="E1" s="285"/>
      <c r="F1" s="285"/>
      <c r="G1" s="285"/>
      <c r="H1" s="285"/>
      <c r="I1" s="285"/>
      <c r="J1" s="285"/>
      <c r="K1" s="285"/>
      <c r="L1" s="277" t="s">
        <v>4008</v>
      </c>
      <c r="M1" s="285"/>
      <c r="N1" s="285"/>
      <c r="O1" s="285"/>
      <c r="P1" s="285"/>
      <c r="Q1" s="285"/>
      <c r="R1" s="285"/>
      <c r="S1" s="285"/>
      <c r="T1" s="285"/>
      <c r="U1" s="285"/>
      <c r="V1" s="285"/>
      <c r="W1" s="285"/>
      <c r="X1" s="285"/>
      <c r="Z1" s="57"/>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CN1" s="23"/>
      <c r="CR1" s="24" t="s">
        <v>43</v>
      </c>
      <c r="CV1" s="24" t="s">
        <v>44</v>
      </c>
      <c r="CY1" s="24" t="s">
        <v>45</v>
      </c>
      <c r="DB1" s="24" t="s">
        <v>46</v>
      </c>
    </row>
    <row r="2" spans="1:106" s="22" customFormat="1" ht="21" customHeight="1" x14ac:dyDescent="0.25">
      <c r="B2" s="286"/>
      <c r="C2" s="286"/>
      <c r="D2" s="286"/>
      <c r="E2" s="286"/>
      <c r="F2" s="286"/>
      <c r="G2" s="286"/>
      <c r="H2" s="286"/>
      <c r="I2" s="286"/>
      <c r="J2" s="286"/>
      <c r="K2" s="286"/>
      <c r="L2" s="278" t="s">
        <v>4009</v>
      </c>
      <c r="M2" s="286"/>
      <c r="N2" s="286"/>
      <c r="O2" s="286"/>
      <c r="P2" s="286"/>
      <c r="Q2" s="286"/>
      <c r="R2" s="286"/>
      <c r="S2" s="286"/>
      <c r="T2" s="286"/>
      <c r="U2" s="286"/>
      <c r="V2" s="286"/>
      <c r="W2" s="286"/>
      <c r="X2" s="286"/>
      <c r="Z2" s="57"/>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CN2" s="23"/>
      <c r="CR2" s="24" t="s">
        <v>47</v>
      </c>
      <c r="CV2" s="24" t="s">
        <v>48</v>
      </c>
      <c r="CY2" s="24" t="s">
        <v>49</v>
      </c>
      <c r="DB2" s="24" t="s">
        <v>50</v>
      </c>
    </row>
    <row r="3" spans="1:106" s="22" customFormat="1" ht="21" customHeight="1" x14ac:dyDescent="0.25">
      <c r="B3" s="286"/>
      <c r="C3" s="286"/>
      <c r="D3" s="286"/>
      <c r="E3" s="286"/>
      <c r="F3" s="286"/>
      <c r="G3" s="286"/>
      <c r="H3" s="286"/>
      <c r="I3" s="286"/>
      <c r="J3" s="286"/>
      <c r="K3" s="286"/>
      <c r="L3" s="278" t="s">
        <v>3848</v>
      </c>
      <c r="M3" s="286"/>
      <c r="N3" s="286"/>
      <c r="O3" s="286"/>
      <c r="P3" s="286"/>
      <c r="Q3" s="286"/>
      <c r="R3" s="286"/>
      <c r="S3" s="286"/>
      <c r="T3" s="286"/>
      <c r="U3" s="286"/>
      <c r="V3" s="286"/>
      <c r="W3" s="286"/>
      <c r="X3" s="286"/>
      <c r="Z3" s="59" t="s">
        <v>360</v>
      </c>
      <c r="AA3" s="59"/>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CN3" s="23"/>
      <c r="CO3" s="24"/>
      <c r="CP3" s="24"/>
      <c r="CQ3" s="24"/>
      <c r="CR3" s="24" t="s">
        <v>51</v>
      </c>
      <c r="CS3" s="24"/>
      <c r="CT3" s="24"/>
      <c r="CU3" s="24"/>
      <c r="CV3" s="24"/>
      <c r="CW3" s="24"/>
      <c r="CX3" s="24"/>
      <c r="CY3" s="24" t="s">
        <v>52</v>
      </c>
      <c r="CZ3" s="24"/>
      <c r="DA3" s="24"/>
      <c r="DB3" s="24" t="s">
        <v>53</v>
      </c>
    </row>
    <row r="4" spans="1:106" ht="3.75" customHeight="1" thickBot="1" x14ac:dyDescent="0.2">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c r="BB4" s="60"/>
      <c r="BC4" s="60"/>
      <c r="BD4" s="60"/>
      <c r="BE4" s="60"/>
      <c r="BF4" s="60"/>
      <c r="BG4" s="60"/>
      <c r="BH4" s="60"/>
      <c r="BI4" s="60"/>
      <c r="BJ4" s="60"/>
      <c r="BK4" s="60"/>
      <c r="BL4" s="60"/>
      <c r="BM4" s="60"/>
      <c r="DB4" s="24" t="s">
        <v>56</v>
      </c>
    </row>
    <row r="5" spans="1:106" ht="30" customHeight="1" x14ac:dyDescent="0.15">
      <c r="A5" s="620" t="s">
        <v>54</v>
      </c>
      <c r="B5" s="621"/>
      <c r="C5" s="622"/>
      <c r="D5" s="632">
        <f>+申し込みについて!J11</f>
        <v>0</v>
      </c>
      <c r="E5" s="633"/>
      <c r="F5" s="633"/>
      <c r="G5" s="633"/>
      <c r="H5" s="633"/>
      <c r="I5" s="633"/>
      <c r="J5" s="633"/>
      <c r="K5" s="633"/>
      <c r="L5" s="633"/>
      <c r="M5" s="634"/>
      <c r="N5" s="617" t="s">
        <v>55</v>
      </c>
      <c r="O5" s="618"/>
      <c r="P5" s="618"/>
      <c r="Q5" s="619"/>
      <c r="R5" s="646" t="str">
        <f>+アンコン参加申込書!J5</f>
        <v/>
      </c>
      <c r="S5" s="647"/>
      <c r="T5" s="647"/>
      <c r="U5" s="170" t="s">
        <v>289</v>
      </c>
      <c r="V5" s="641"/>
      <c r="W5" s="641"/>
      <c r="X5" s="642"/>
      <c r="Z5" s="594" t="s">
        <v>42</v>
      </c>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DB5" s="24" t="s">
        <v>58</v>
      </c>
    </row>
    <row r="6" spans="1:106" ht="23.25" customHeight="1" x14ac:dyDescent="0.15">
      <c r="A6" s="623" t="s">
        <v>57</v>
      </c>
      <c r="B6" s="624"/>
      <c r="C6" s="625"/>
      <c r="D6" s="581" t="e">
        <f>+アンコン参加申込書!B6</f>
        <v>#N/A</v>
      </c>
      <c r="E6" s="582"/>
      <c r="F6" s="582"/>
      <c r="G6" s="582"/>
      <c r="H6" s="582"/>
      <c r="I6" s="582"/>
      <c r="J6" s="582"/>
      <c r="K6" s="582"/>
      <c r="L6" s="582"/>
      <c r="M6" s="582"/>
      <c r="N6" s="582"/>
      <c r="O6" s="582"/>
      <c r="P6" s="582"/>
      <c r="Q6" s="582"/>
      <c r="R6" s="582"/>
      <c r="S6" s="582"/>
      <c r="T6" s="582"/>
      <c r="U6" s="582"/>
      <c r="V6" s="582"/>
      <c r="W6" s="582"/>
      <c r="X6" s="635"/>
      <c r="Z6" s="594"/>
      <c r="AA6" s="595" t="s">
        <v>290</v>
      </c>
      <c r="AB6" s="595"/>
      <c r="AC6" s="595"/>
      <c r="AD6" s="595"/>
      <c r="AE6" s="595"/>
      <c r="AF6" s="595"/>
      <c r="AG6" s="595"/>
      <c r="AH6" s="595"/>
      <c r="AI6" s="595"/>
      <c r="AJ6" s="595"/>
      <c r="AK6" s="595"/>
      <c r="AL6" s="595"/>
      <c r="AM6" s="595"/>
      <c r="AN6" s="595"/>
      <c r="AO6" s="595"/>
      <c r="AP6" s="595"/>
      <c r="AQ6" s="595"/>
      <c r="AR6" s="595"/>
      <c r="AS6" s="595"/>
      <c r="AT6" s="595"/>
      <c r="AU6" s="595"/>
      <c r="AV6" s="595"/>
      <c r="AW6" s="595"/>
      <c r="AX6" s="595"/>
      <c r="AY6" s="595"/>
      <c r="AZ6" s="595"/>
      <c r="BA6" s="595"/>
      <c r="BB6" s="60"/>
      <c r="BC6" s="60"/>
      <c r="BD6" s="60"/>
      <c r="BE6" s="60"/>
      <c r="BF6" s="60"/>
      <c r="BG6" s="60"/>
      <c r="BH6" s="60"/>
      <c r="BI6" s="60"/>
      <c r="BJ6" s="60"/>
      <c r="BK6" s="60"/>
      <c r="BL6" s="60"/>
      <c r="BM6" s="60"/>
    </row>
    <row r="7" spans="1:106" ht="30" customHeight="1" x14ac:dyDescent="0.15">
      <c r="A7" s="626" t="s">
        <v>59</v>
      </c>
      <c r="B7" s="627"/>
      <c r="C7" s="628"/>
      <c r="D7" s="636" t="e">
        <f>+アンコン参加申込書!B7</f>
        <v>#N/A</v>
      </c>
      <c r="E7" s="637"/>
      <c r="F7" s="637"/>
      <c r="G7" s="637"/>
      <c r="H7" s="637"/>
      <c r="I7" s="637"/>
      <c r="J7" s="637"/>
      <c r="K7" s="637"/>
      <c r="L7" s="637"/>
      <c r="M7" s="637"/>
      <c r="N7" s="637"/>
      <c r="O7" s="637"/>
      <c r="P7" s="637"/>
      <c r="Q7" s="637"/>
      <c r="R7" s="637"/>
      <c r="S7" s="637"/>
      <c r="T7" s="637"/>
      <c r="U7" s="637"/>
      <c r="V7" s="637"/>
      <c r="W7" s="637"/>
      <c r="X7" s="638"/>
      <c r="Z7" s="594"/>
      <c r="AA7" s="595"/>
      <c r="AB7" s="595"/>
      <c r="AC7" s="595"/>
      <c r="AD7" s="595"/>
      <c r="AE7" s="595"/>
      <c r="AF7" s="595"/>
      <c r="AG7" s="595"/>
      <c r="AH7" s="595"/>
      <c r="AI7" s="595"/>
      <c r="AJ7" s="595"/>
      <c r="AK7" s="595"/>
      <c r="AL7" s="595"/>
      <c r="AM7" s="595"/>
      <c r="AN7" s="595"/>
      <c r="AO7" s="595"/>
      <c r="AP7" s="595"/>
      <c r="AQ7" s="595"/>
      <c r="AR7" s="595"/>
      <c r="AS7" s="595"/>
      <c r="AT7" s="595"/>
      <c r="AU7" s="595"/>
      <c r="AV7" s="595"/>
      <c r="AW7" s="595"/>
      <c r="AX7" s="595"/>
      <c r="AY7" s="595"/>
      <c r="AZ7" s="595"/>
      <c r="BA7" s="595"/>
      <c r="BB7" s="60"/>
      <c r="BC7" s="60"/>
      <c r="BD7" s="60"/>
      <c r="BE7" s="60"/>
      <c r="BF7" s="60"/>
      <c r="BG7" s="60"/>
      <c r="BH7" s="60"/>
      <c r="BI7" s="60"/>
      <c r="BJ7" s="60"/>
      <c r="BK7" s="60"/>
      <c r="BL7" s="60"/>
      <c r="BM7" s="60"/>
    </row>
    <row r="8" spans="1:106" ht="26.25" customHeight="1" thickBot="1" x14ac:dyDescent="0.2">
      <c r="A8" s="629" t="s">
        <v>60</v>
      </c>
      <c r="B8" s="630"/>
      <c r="C8" s="631"/>
      <c r="D8" s="639" t="s">
        <v>346</v>
      </c>
      <c r="E8" s="640"/>
      <c r="F8" s="640"/>
      <c r="G8" s="640"/>
      <c r="H8" s="640"/>
      <c r="I8" s="640"/>
      <c r="J8" s="643">
        <f>+アンコン参加申込書!C16</f>
        <v>0</v>
      </c>
      <c r="K8" s="643"/>
      <c r="L8" s="643"/>
      <c r="M8" s="643"/>
      <c r="N8" s="643"/>
      <c r="O8" s="643"/>
      <c r="P8" s="643"/>
      <c r="Q8" s="643"/>
      <c r="R8" s="643"/>
      <c r="S8" s="643">
        <f>+アンコン参加申込書!F16</f>
        <v>0</v>
      </c>
      <c r="T8" s="643"/>
      <c r="U8" s="644"/>
      <c r="V8" s="670" t="s">
        <v>61</v>
      </c>
      <c r="W8" s="670"/>
      <c r="X8" s="671"/>
      <c r="Z8" s="594"/>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1"/>
      <c r="BB8" s="60"/>
      <c r="BC8" s="60"/>
      <c r="BD8" s="60"/>
      <c r="BE8" s="60"/>
      <c r="BF8" s="60"/>
      <c r="BG8" s="60"/>
      <c r="BH8" s="60"/>
      <c r="BI8" s="60"/>
      <c r="BJ8" s="60"/>
      <c r="BK8" s="60"/>
      <c r="BL8" s="60"/>
      <c r="BM8" s="60"/>
    </row>
    <row r="9" spans="1:106" ht="26.25" customHeight="1" thickTop="1" x14ac:dyDescent="0.15">
      <c r="A9" s="648" t="s">
        <v>62</v>
      </c>
      <c r="B9" s="658" t="s">
        <v>63</v>
      </c>
      <c r="C9" s="659"/>
      <c r="D9" s="664" t="s">
        <v>64</v>
      </c>
      <c r="E9" s="665"/>
      <c r="F9" s="651"/>
      <c r="G9" s="652"/>
      <c r="H9" s="652"/>
      <c r="I9" s="652"/>
      <c r="J9" s="652"/>
      <c r="K9" s="652"/>
      <c r="L9" s="652"/>
      <c r="M9" s="652"/>
      <c r="N9" s="652"/>
      <c r="O9" s="652"/>
      <c r="P9" s="652"/>
      <c r="Q9" s="652"/>
      <c r="R9" s="652"/>
      <c r="S9" s="652"/>
      <c r="T9" s="652"/>
      <c r="U9" s="652"/>
      <c r="V9" s="652"/>
      <c r="W9" s="652"/>
      <c r="X9" s="653"/>
      <c r="Y9" s="34"/>
      <c r="Z9" s="600" t="s">
        <v>4042</v>
      </c>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0"/>
      <c r="AY9" s="600"/>
      <c r="AZ9" s="600"/>
      <c r="BA9" s="600"/>
      <c r="BB9" s="600"/>
      <c r="BC9" s="600"/>
      <c r="BD9" s="600"/>
      <c r="BE9" s="600"/>
      <c r="BF9" s="600"/>
      <c r="BG9" s="600"/>
      <c r="BH9" s="600"/>
      <c r="BI9" s="600"/>
      <c r="BJ9" s="600"/>
      <c r="BK9" s="600"/>
      <c r="BL9" s="600"/>
      <c r="BM9" s="600"/>
      <c r="BN9" s="600"/>
      <c r="BO9" s="600"/>
      <c r="BP9" s="600"/>
      <c r="BQ9" s="69"/>
      <c r="BR9" s="69"/>
      <c r="BS9" s="69"/>
      <c r="BT9" s="69"/>
      <c r="BU9" s="69"/>
      <c r="BV9" s="69"/>
      <c r="BW9" s="69"/>
    </row>
    <row r="10" spans="1:106" ht="26.25" customHeight="1" x14ac:dyDescent="0.15">
      <c r="A10" s="649"/>
      <c r="B10" s="660"/>
      <c r="C10" s="661"/>
      <c r="D10" s="645" t="s">
        <v>65</v>
      </c>
      <c r="E10" s="628"/>
      <c r="F10" s="654"/>
      <c r="G10" s="655"/>
      <c r="H10" s="655"/>
      <c r="I10" s="655"/>
      <c r="J10" s="655"/>
      <c r="K10" s="655"/>
      <c r="L10" s="655"/>
      <c r="M10" s="655"/>
      <c r="N10" s="655"/>
      <c r="O10" s="655"/>
      <c r="P10" s="655"/>
      <c r="Q10" s="655"/>
      <c r="R10" s="655"/>
      <c r="S10" s="655"/>
      <c r="T10" s="655"/>
      <c r="U10" s="655"/>
      <c r="V10" s="655"/>
      <c r="W10" s="655"/>
      <c r="X10" s="656"/>
      <c r="Y10" s="34"/>
      <c r="Z10" s="600"/>
      <c r="AA10" s="600"/>
      <c r="AB10" s="600"/>
      <c r="AC10" s="600"/>
      <c r="AD10" s="600"/>
      <c r="AE10" s="600"/>
      <c r="AF10" s="600"/>
      <c r="AG10" s="600"/>
      <c r="AH10" s="600"/>
      <c r="AI10" s="600"/>
      <c r="AJ10" s="600"/>
      <c r="AK10" s="600"/>
      <c r="AL10" s="600"/>
      <c r="AM10" s="600"/>
      <c r="AN10" s="600"/>
      <c r="AO10" s="600"/>
      <c r="AP10" s="600"/>
      <c r="AQ10" s="600"/>
      <c r="AR10" s="600"/>
      <c r="AS10" s="600"/>
      <c r="AT10" s="600"/>
      <c r="AU10" s="600"/>
      <c r="AV10" s="600"/>
      <c r="AW10" s="600"/>
      <c r="AX10" s="600"/>
      <c r="AY10" s="600"/>
      <c r="AZ10" s="600"/>
      <c r="BA10" s="600"/>
      <c r="BB10" s="600"/>
      <c r="BC10" s="600"/>
      <c r="BD10" s="600"/>
      <c r="BE10" s="600"/>
      <c r="BF10" s="600"/>
      <c r="BG10" s="600"/>
      <c r="BH10" s="600"/>
      <c r="BI10" s="600"/>
      <c r="BJ10" s="600"/>
      <c r="BK10" s="600"/>
      <c r="BL10" s="600"/>
      <c r="BM10" s="600"/>
      <c r="BN10" s="600"/>
      <c r="BO10" s="600"/>
      <c r="BP10" s="600"/>
      <c r="BQ10" s="69"/>
      <c r="BR10" s="69"/>
      <c r="BS10" s="69"/>
      <c r="BT10" s="69"/>
      <c r="BU10" s="69"/>
      <c r="BV10" s="69"/>
      <c r="BW10" s="69"/>
    </row>
    <row r="11" spans="1:106" ht="26.25" customHeight="1" x14ac:dyDescent="0.15">
      <c r="A11" s="649"/>
      <c r="B11" s="662"/>
      <c r="C11" s="663"/>
      <c r="D11" s="605" t="s">
        <v>66</v>
      </c>
      <c r="E11" s="606"/>
      <c r="F11" s="551"/>
      <c r="G11" s="552"/>
      <c r="H11" s="552"/>
      <c r="I11" s="552"/>
      <c r="J11" s="552"/>
      <c r="K11" s="552"/>
      <c r="L11" s="552"/>
      <c r="M11" s="552"/>
      <c r="N11" s="552"/>
      <c r="O11" s="552"/>
      <c r="P11" s="552"/>
      <c r="Q11" s="552"/>
      <c r="R11" s="552"/>
      <c r="S11" s="552"/>
      <c r="T11" s="552"/>
      <c r="U11" s="552"/>
      <c r="V11" s="552"/>
      <c r="W11" s="552"/>
      <c r="X11" s="678"/>
      <c r="Z11" s="61" t="s">
        <v>4020</v>
      </c>
      <c r="AA11" s="60"/>
      <c r="AB11" s="60"/>
      <c r="AC11" s="60"/>
      <c r="AD11" s="60"/>
      <c r="AE11" s="60"/>
      <c r="AF11" s="60"/>
      <c r="AG11" s="60"/>
      <c r="AH11" s="60"/>
      <c r="AI11" s="60"/>
      <c r="AJ11" s="60"/>
      <c r="AK11" s="60"/>
      <c r="AL11" s="60"/>
      <c r="AM11" s="60"/>
      <c r="AN11" s="60"/>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row>
    <row r="12" spans="1:106" ht="26.25" customHeight="1" x14ac:dyDescent="0.15">
      <c r="A12" s="649"/>
      <c r="B12" s="676" t="s">
        <v>68</v>
      </c>
      <c r="C12" s="677"/>
      <c r="D12" s="689" t="s">
        <v>64</v>
      </c>
      <c r="E12" s="625"/>
      <c r="F12" s="679"/>
      <c r="G12" s="680"/>
      <c r="H12" s="680"/>
      <c r="I12" s="680"/>
      <c r="J12" s="680"/>
      <c r="K12" s="681"/>
      <c r="L12" s="601" t="s">
        <v>66</v>
      </c>
      <c r="M12" s="602"/>
      <c r="N12" s="666"/>
      <c r="O12" s="667"/>
      <c r="P12" s="667"/>
      <c r="Q12" s="667"/>
      <c r="R12" s="667"/>
      <c r="S12" s="667"/>
      <c r="T12" s="667"/>
      <c r="U12" s="667"/>
      <c r="V12" s="667"/>
      <c r="W12" s="667"/>
      <c r="X12" s="668"/>
      <c r="Z12" s="61" t="s">
        <v>67</v>
      </c>
      <c r="AA12" s="60"/>
      <c r="AB12" s="60"/>
      <c r="AC12" s="60"/>
      <c r="AD12" s="60"/>
      <c r="AE12" s="60"/>
      <c r="AF12" s="60"/>
      <c r="AG12" s="60"/>
      <c r="AH12" s="60"/>
      <c r="AI12" s="60"/>
      <c r="AJ12" s="60"/>
      <c r="AK12" s="60"/>
      <c r="AL12" s="60"/>
      <c r="AM12" s="60"/>
      <c r="AN12" s="60"/>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row>
    <row r="13" spans="1:106" ht="26.25" customHeight="1" x14ac:dyDescent="0.15">
      <c r="A13" s="649"/>
      <c r="B13" s="662"/>
      <c r="C13" s="663"/>
      <c r="D13" s="645" t="s">
        <v>65</v>
      </c>
      <c r="E13" s="628"/>
      <c r="F13" s="654"/>
      <c r="G13" s="655"/>
      <c r="H13" s="655"/>
      <c r="I13" s="655"/>
      <c r="J13" s="655"/>
      <c r="K13" s="682"/>
      <c r="L13" s="603" t="s">
        <v>69</v>
      </c>
      <c r="M13" s="604"/>
      <c r="N13" s="666"/>
      <c r="O13" s="667"/>
      <c r="P13" s="690"/>
      <c r="Q13" s="304" t="s">
        <v>70</v>
      </c>
      <c r="R13" s="304" t="s">
        <v>71</v>
      </c>
      <c r="S13" s="674"/>
      <c r="T13" s="674"/>
      <c r="U13" s="674"/>
      <c r="V13" s="674"/>
      <c r="W13" s="672" t="s">
        <v>70</v>
      </c>
      <c r="X13" s="673"/>
      <c r="Z13" s="61" t="s">
        <v>4047</v>
      </c>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c r="BM13" s="60"/>
    </row>
    <row r="14" spans="1:106" ht="26.25" customHeight="1" x14ac:dyDescent="0.15">
      <c r="A14" s="649"/>
      <c r="B14" s="676" t="s">
        <v>72</v>
      </c>
      <c r="C14" s="677"/>
      <c r="D14" s="689" t="s">
        <v>64</v>
      </c>
      <c r="E14" s="625"/>
      <c r="F14" s="683"/>
      <c r="G14" s="684"/>
      <c r="H14" s="684"/>
      <c r="I14" s="684"/>
      <c r="J14" s="684"/>
      <c r="K14" s="685"/>
      <c r="L14" s="605" t="s">
        <v>66</v>
      </c>
      <c r="M14" s="606"/>
      <c r="N14" s="551"/>
      <c r="O14" s="552"/>
      <c r="P14" s="552"/>
      <c r="Q14" s="552"/>
      <c r="R14" s="552"/>
      <c r="S14" s="552"/>
      <c r="T14" s="552"/>
      <c r="U14" s="552"/>
      <c r="V14" s="552"/>
      <c r="W14" s="552"/>
      <c r="X14" s="678"/>
      <c r="Z14" s="61" t="s">
        <v>67</v>
      </c>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row>
    <row r="15" spans="1:106" ht="26.25" customHeight="1" x14ac:dyDescent="0.15">
      <c r="A15" s="649"/>
      <c r="B15" s="662"/>
      <c r="C15" s="663"/>
      <c r="D15" s="645" t="s">
        <v>65</v>
      </c>
      <c r="E15" s="628"/>
      <c r="F15" s="686"/>
      <c r="G15" s="687"/>
      <c r="H15" s="687"/>
      <c r="I15" s="687"/>
      <c r="J15" s="687"/>
      <c r="K15" s="688"/>
      <c r="L15" s="537" t="str">
        <f>IF(OR(T16="レンタル",T16="未出版"),"許諾書の提出が必要です。","")</f>
        <v/>
      </c>
      <c r="M15" s="538" t="str">
        <f t="shared" ref="M15:X15" si="0">IF(OR(Q13&gt;=21,Q14&gt;=21),"変更願の提出が必要です。","")</f>
        <v>変更願の提出が必要です。</v>
      </c>
      <c r="N15" s="538" t="str">
        <f t="shared" si="0"/>
        <v>変更願の提出が必要です。</v>
      </c>
      <c r="O15" s="538" t="str">
        <f t="shared" si="0"/>
        <v/>
      </c>
      <c r="P15" s="538" t="str">
        <f t="shared" si="0"/>
        <v/>
      </c>
      <c r="Q15" s="538" t="str">
        <f t="shared" si="0"/>
        <v/>
      </c>
      <c r="R15" s="538" t="str">
        <f t="shared" si="0"/>
        <v/>
      </c>
      <c r="S15" s="538" t="str">
        <f t="shared" si="0"/>
        <v>変更願の提出が必要です。</v>
      </c>
      <c r="T15" s="538" t="str">
        <f t="shared" si="0"/>
        <v/>
      </c>
      <c r="U15" s="538" t="str">
        <f t="shared" si="0"/>
        <v/>
      </c>
      <c r="V15" s="538" t="str">
        <f t="shared" si="0"/>
        <v>変更願の提出が必要です。</v>
      </c>
      <c r="W15" s="538" t="str">
        <f t="shared" si="0"/>
        <v/>
      </c>
      <c r="X15" s="539" t="str">
        <f t="shared" si="0"/>
        <v/>
      </c>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row>
    <row r="16" spans="1:106" ht="26.25" customHeight="1" thickBot="1" x14ac:dyDescent="0.2">
      <c r="A16" s="657"/>
      <c r="B16" s="669" t="s">
        <v>73</v>
      </c>
      <c r="C16" s="631"/>
      <c r="D16" s="669" t="s">
        <v>74</v>
      </c>
      <c r="E16" s="631"/>
      <c r="F16" s="610"/>
      <c r="G16" s="610"/>
      <c r="H16" s="610"/>
      <c r="I16" s="610"/>
      <c r="J16" s="610"/>
      <c r="K16" s="610"/>
      <c r="L16" s="610"/>
      <c r="M16" s="610"/>
      <c r="N16" s="610"/>
      <c r="O16" s="610"/>
      <c r="P16" s="610"/>
      <c r="Q16" s="610"/>
      <c r="R16" s="610"/>
      <c r="S16" s="610"/>
      <c r="T16" s="610"/>
      <c r="U16" s="610"/>
      <c r="V16" s="610"/>
      <c r="W16" s="610"/>
      <c r="X16" s="611"/>
      <c r="Z16" s="61" t="s">
        <v>75</v>
      </c>
      <c r="AA16" s="60"/>
      <c r="AB16" s="60"/>
      <c r="AC16" s="60"/>
      <c r="AD16" s="60"/>
      <c r="AE16" s="60"/>
      <c r="AF16" s="60"/>
      <c r="AG16" s="60"/>
      <c r="AH16" s="60"/>
      <c r="AI16" s="60"/>
      <c r="AJ16" s="60"/>
      <c r="AK16" s="60"/>
      <c r="AL16" s="60"/>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c r="BM16" s="60"/>
    </row>
    <row r="17" spans="1:76" s="26" customFormat="1" ht="16.5" customHeight="1" thickTop="1" x14ac:dyDescent="0.4">
      <c r="A17" s="648" t="s">
        <v>76</v>
      </c>
      <c r="B17" s="305"/>
      <c r="C17" s="607" t="s">
        <v>77</v>
      </c>
      <c r="D17" s="608"/>
      <c r="E17" s="609"/>
      <c r="F17" s="607" t="s">
        <v>78</v>
      </c>
      <c r="G17" s="608"/>
      <c r="H17" s="608"/>
      <c r="I17" s="608"/>
      <c r="J17" s="608"/>
      <c r="K17" s="609"/>
      <c r="L17" s="306"/>
      <c r="M17" s="607" t="s">
        <v>77</v>
      </c>
      <c r="N17" s="608"/>
      <c r="O17" s="609"/>
      <c r="P17" s="607" t="s">
        <v>78</v>
      </c>
      <c r="Q17" s="608"/>
      <c r="R17" s="608"/>
      <c r="S17" s="608"/>
      <c r="T17" s="608"/>
      <c r="U17" s="608"/>
      <c r="V17" s="608"/>
      <c r="W17" s="608"/>
      <c r="X17" s="693"/>
      <c r="Y17" s="25"/>
      <c r="Z17" s="594" t="s">
        <v>42</v>
      </c>
      <c r="AA17" s="61" t="s">
        <v>79</v>
      </c>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row>
    <row r="18" spans="1:76" ht="18.75" customHeight="1" x14ac:dyDescent="0.15">
      <c r="A18" s="649"/>
      <c r="B18" s="303">
        <v>1</v>
      </c>
      <c r="C18" s="612"/>
      <c r="D18" s="613"/>
      <c r="E18" s="210"/>
      <c r="F18" s="612"/>
      <c r="G18" s="613"/>
      <c r="H18" s="613"/>
      <c r="I18" s="613"/>
      <c r="J18" s="613"/>
      <c r="K18" s="614"/>
      <c r="L18" s="303">
        <v>5</v>
      </c>
      <c r="M18" s="557"/>
      <c r="N18" s="558"/>
      <c r="O18" s="210"/>
      <c r="P18" s="557"/>
      <c r="Q18" s="558"/>
      <c r="R18" s="558"/>
      <c r="S18" s="558"/>
      <c r="T18" s="558"/>
      <c r="U18" s="558"/>
      <c r="V18" s="558"/>
      <c r="W18" s="558"/>
      <c r="X18" s="559"/>
      <c r="Z18" s="594"/>
      <c r="AA18" s="61" t="s">
        <v>4040</v>
      </c>
      <c r="AB18" s="60"/>
      <c r="AC18" s="60"/>
      <c r="AD18" s="60"/>
      <c r="AE18" s="60"/>
      <c r="AF18" s="60"/>
      <c r="AG18" s="60"/>
      <c r="AH18" s="60"/>
      <c r="AI18" s="60"/>
      <c r="AJ18" s="60"/>
      <c r="AK18" s="60"/>
      <c r="AL18" s="60"/>
      <c r="AM18" s="60"/>
      <c r="AN18" s="60"/>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row>
    <row r="19" spans="1:76" ht="18.75" customHeight="1" x14ac:dyDescent="0.15">
      <c r="A19" s="649"/>
      <c r="B19" s="303">
        <v>2</v>
      </c>
      <c r="C19" s="612"/>
      <c r="D19" s="613"/>
      <c r="E19" s="210"/>
      <c r="F19" s="612"/>
      <c r="G19" s="613"/>
      <c r="H19" s="613"/>
      <c r="I19" s="613"/>
      <c r="J19" s="613"/>
      <c r="K19" s="614"/>
      <c r="L19" s="303">
        <v>6</v>
      </c>
      <c r="M19" s="557"/>
      <c r="N19" s="558"/>
      <c r="O19" s="210"/>
      <c r="P19" s="557"/>
      <c r="Q19" s="558"/>
      <c r="R19" s="558"/>
      <c r="S19" s="558"/>
      <c r="T19" s="558"/>
      <c r="U19" s="558"/>
      <c r="V19" s="558"/>
      <c r="W19" s="558"/>
      <c r="X19" s="559"/>
      <c r="Z19" s="594"/>
      <c r="AA19" s="61" t="s">
        <v>80</v>
      </c>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row>
    <row r="20" spans="1:76" ht="18.75" customHeight="1" x14ac:dyDescent="0.15">
      <c r="A20" s="649"/>
      <c r="B20" s="303">
        <v>3</v>
      </c>
      <c r="C20" s="612"/>
      <c r="D20" s="613"/>
      <c r="E20" s="210"/>
      <c r="F20" s="612"/>
      <c r="G20" s="613"/>
      <c r="H20" s="613"/>
      <c r="I20" s="613"/>
      <c r="J20" s="613"/>
      <c r="K20" s="614"/>
      <c r="L20" s="303">
        <v>7</v>
      </c>
      <c r="M20" s="557"/>
      <c r="N20" s="558"/>
      <c r="O20" s="210"/>
      <c r="P20" s="557"/>
      <c r="Q20" s="558"/>
      <c r="R20" s="558"/>
      <c r="S20" s="558"/>
      <c r="T20" s="558"/>
      <c r="U20" s="558"/>
      <c r="V20" s="558"/>
      <c r="W20" s="558"/>
      <c r="X20" s="559"/>
      <c r="Z20" s="594"/>
      <c r="AA20" s="61" t="s">
        <v>81</v>
      </c>
      <c r="AB20" s="60"/>
      <c r="AC20" s="60"/>
      <c r="AD20" s="60"/>
      <c r="AE20" s="60"/>
      <c r="AF20" s="60"/>
      <c r="AG20" s="60"/>
      <c r="AH20" s="60"/>
      <c r="AI20" s="60"/>
      <c r="AJ20" s="60"/>
      <c r="AK20" s="60"/>
      <c r="AL20" s="60"/>
      <c r="AM20" s="60"/>
      <c r="AN20" s="60"/>
      <c r="AO20" s="60"/>
      <c r="AP20" s="60"/>
      <c r="AQ20" s="60"/>
      <c r="AR20" s="60"/>
      <c r="AS20" s="60"/>
      <c r="AT20" s="60"/>
      <c r="AU20" s="60"/>
      <c r="AV20" s="60"/>
      <c r="AW20" s="60"/>
      <c r="AX20" s="60"/>
      <c r="AY20" s="60"/>
      <c r="AZ20" s="60"/>
      <c r="BA20" s="60"/>
      <c r="BB20" s="60"/>
      <c r="BC20" s="60"/>
      <c r="BD20" s="60"/>
      <c r="BE20" s="60"/>
      <c r="BF20" s="60"/>
      <c r="BG20" s="60"/>
      <c r="BH20" s="60"/>
      <c r="BI20" s="60"/>
      <c r="BJ20" s="60"/>
      <c r="BK20" s="60"/>
      <c r="BL20" s="60"/>
      <c r="BM20" s="60"/>
    </row>
    <row r="21" spans="1:76" ht="18.75" customHeight="1" x14ac:dyDescent="0.15">
      <c r="A21" s="650"/>
      <c r="B21" s="303">
        <v>4</v>
      </c>
      <c r="C21" s="557"/>
      <c r="D21" s="558"/>
      <c r="E21" s="210"/>
      <c r="F21" s="557"/>
      <c r="G21" s="558"/>
      <c r="H21" s="558"/>
      <c r="I21" s="558"/>
      <c r="J21" s="558"/>
      <c r="K21" s="560"/>
      <c r="L21" s="303">
        <v>8</v>
      </c>
      <c r="M21" s="557"/>
      <c r="N21" s="558"/>
      <c r="O21" s="210"/>
      <c r="P21" s="557"/>
      <c r="Q21" s="558"/>
      <c r="R21" s="558"/>
      <c r="S21" s="558"/>
      <c r="T21" s="558"/>
      <c r="U21" s="558"/>
      <c r="V21" s="558"/>
      <c r="W21" s="558"/>
      <c r="X21" s="559"/>
      <c r="Z21" s="594"/>
      <c r="AA21" s="61" t="s">
        <v>82</v>
      </c>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0"/>
      <c r="BB21" s="60"/>
      <c r="BC21" s="60"/>
      <c r="BD21" s="60"/>
      <c r="BE21" s="60"/>
      <c r="BF21" s="60"/>
      <c r="BG21" s="60"/>
      <c r="BH21" s="60"/>
      <c r="BI21" s="60"/>
      <c r="BJ21" s="60"/>
      <c r="BK21" s="60"/>
      <c r="BL21" s="60"/>
      <c r="BM21" s="60"/>
    </row>
    <row r="22" spans="1:76" ht="70.900000000000006" customHeight="1" x14ac:dyDescent="0.15">
      <c r="A22" s="708" t="s">
        <v>83</v>
      </c>
      <c r="B22" s="709"/>
      <c r="C22" s="692"/>
      <c r="D22" s="612"/>
      <c r="E22" s="613"/>
      <c r="F22" s="613"/>
      <c r="G22" s="613"/>
      <c r="H22" s="613"/>
      <c r="I22" s="613"/>
      <c r="J22" s="613"/>
      <c r="K22" s="613"/>
      <c r="L22" s="613"/>
      <c r="M22" s="613"/>
      <c r="N22" s="613"/>
      <c r="O22" s="613"/>
      <c r="P22" s="613"/>
      <c r="Q22" s="613"/>
      <c r="R22" s="613"/>
      <c r="S22" s="613"/>
      <c r="T22" s="613"/>
      <c r="U22" s="613"/>
      <c r="V22" s="613"/>
      <c r="W22" s="613"/>
      <c r="X22" s="710"/>
      <c r="Z22" s="705" t="s">
        <v>4041</v>
      </c>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5"/>
      <c r="AY22" s="705"/>
      <c r="AZ22" s="705"/>
      <c r="BA22" s="705"/>
      <c r="BB22" s="705"/>
      <c r="BC22" s="705"/>
      <c r="BD22" s="705"/>
      <c r="BE22" s="705"/>
      <c r="BF22" s="705"/>
      <c r="BG22" s="705"/>
      <c r="BH22" s="705"/>
      <c r="BI22" s="705"/>
      <c r="BJ22" s="705"/>
      <c r="BK22" s="705"/>
      <c r="BL22" s="705"/>
      <c r="BM22" s="705"/>
      <c r="BN22" s="705"/>
      <c r="BO22" s="705"/>
      <c r="BP22" s="705"/>
      <c r="BQ22" s="705"/>
      <c r="BR22" s="705"/>
      <c r="BS22" s="705"/>
      <c r="BT22" s="705"/>
      <c r="BU22" s="705"/>
      <c r="BV22" s="705"/>
      <c r="BW22" s="705"/>
      <c r="BX22" s="705"/>
    </row>
    <row r="23" spans="1:76" ht="18.75" customHeight="1" x14ac:dyDescent="0.15">
      <c r="A23" s="573" t="s">
        <v>295</v>
      </c>
      <c r="B23" s="574"/>
      <c r="C23" s="574"/>
      <c r="D23" s="568" t="s">
        <v>310</v>
      </c>
      <c r="E23" s="568"/>
      <c r="F23" s="568"/>
      <c r="G23" s="568"/>
      <c r="H23" s="540" t="s">
        <v>311</v>
      </c>
      <c r="I23" s="541"/>
      <c r="J23" s="308"/>
      <c r="K23" s="309" t="s">
        <v>85</v>
      </c>
      <c r="L23" s="540" t="s">
        <v>313</v>
      </c>
      <c r="M23" s="541"/>
      <c r="N23" s="557"/>
      <c r="O23" s="558"/>
      <c r="P23" s="558"/>
      <c r="Q23" s="558"/>
      <c r="R23" s="558"/>
      <c r="S23" s="560"/>
      <c r="T23" s="691" t="s">
        <v>314</v>
      </c>
      <c r="U23" s="692"/>
      <c r="V23" s="675"/>
      <c r="W23" s="675"/>
      <c r="X23" s="307" t="s">
        <v>86</v>
      </c>
      <c r="Z23" s="61" t="s">
        <v>297</v>
      </c>
      <c r="AA23" s="60"/>
      <c r="AB23" s="60"/>
      <c r="AC23" s="60"/>
      <c r="AD23" s="60"/>
      <c r="AE23" s="60"/>
      <c r="AF23" s="60"/>
      <c r="AG23" s="60"/>
      <c r="AH23" s="60"/>
      <c r="AI23" s="60"/>
      <c r="AJ23" s="60"/>
      <c r="AK23" s="60"/>
      <c r="AL23" s="60"/>
      <c r="AM23" s="60"/>
      <c r="AN23" s="60"/>
      <c r="AO23" s="60"/>
      <c r="AP23" s="60"/>
      <c r="AQ23" s="60"/>
      <c r="AR23" s="60"/>
      <c r="AS23" s="60"/>
      <c r="AT23" s="60"/>
      <c r="AU23" s="60"/>
      <c r="AV23" s="60"/>
      <c r="AW23" s="60"/>
      <c r="AX23" s="60"/>
      <c r="AY23" s="60"/>
      <c r="AZ23" s="60"/>
      <c r="BA23" s="60"/>
      <c r="BB23" s="60"/>
      <c r="BC23" s="60"/>
      <c r="BD23" s="60"/>
      <c r="BE23" s="60"/>
      <c r="BF23" s="60"/>
      <c r="BG23" s="60"/>
      <c r="BH23" s="60"/>
      <c r="BI23" s="60"/>
      <c r="BJ23" s="60"/>
      <c r="BK23" s="60"/>
      <c r="BL23" s="60"/>
      <c r="BM23" s="60"/>
    </row>
    <row r="24" spans="1:76" ht="18.75" customHeight="1" x14ac:dyDescent="0.15">
      <c r="A24" s="575"/>
      <c r="B24" s="576"/>
      <c r="C24" s="576"/>
      <c r="D24" s="568"/>
      <c r="E24" s="568"/>
      <c r="F24" s="568"/>
      <c r="G24" s="568"/>
      <c r="H24" s="540" t="s">
        <v>312</v>
      </c>
      <c r="I24" s="541"/>
      <c r="J24" s="675"/>
      <c r="K24" s="675"/>
      <c r="L24" s="675"/>
      <c r="M24" s="706" t="s">
        <v>3842</v>
      </c>
      <c r="N24" s="707"/>
      <c r="O24" s="707"/>
      <c r="P24" s="577"/>
      <c r="Q24" s="577"/>
      <c r="R24" s="577"/>
      <c r="S24" s="577"/>
      <c r="T24" s="577"/>
      <c r="U24" s="577"/>
      <c r="V24" s="577"/>
      <c r="W24" s="577"/>
      <c r="X24" s="578"/>
      <c r="Z24" s="61" t="s">
        <v>87</v>
      </c>
      <c r="AA24" s="60"/>
      <c r="AB24" s="60"/>
      <c r="AC24" s="60"/>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c r="BK24" s="60"/>
      <c r="BL24" s="60"/>
      <c r="BM24" s="60"/>
    </row>
    <row r="25" spans="1:76" ht="15.75" customHeight="1" x14ac:dyDescent="0.15">
      <c r="A25" s="569" t="s">
        <v>294</v>
      </c>
      <c r="B25" s="570"/>
      <c r="C25" s="570"/>
      <c r="D25" s="615" t="s">
        <v>88</v>
      </c>
      <c r="E25" s="615"/>
      <c r="F25" s="616"/>
      <c r="G25" s="211"/>
      <c r="H25" s="545" t="s">
        <v>89</v>
      </c>
      <c r="I25" s="545"/>
      <c r="J25" s="545"/>
      <c r="K25" s="545"/>
      <c r="L25" s="545"/>
      <c r="M25" s="545"/>
      <c r="N25" s="545"/>
      <c r="O25" s="545"/>
      <c r="P25" s="545"/>
      <c r="Q25" s="545"/>
      <c r="R25" s="545"/>
      <c r="S25" s="545"/>
      <c r="T25" s="545"/>
      <c r="U25" s="545"/>
      <c r="V25" s="545"/>
      <c r="W25" s="545"/>
      <c r="X25" s="546"/>
      <c r="Y25" s="27"/>
      <c r="Z25" s="61"/>
      <c r="AA25" s="63"/>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0"/>
      <c r="BM25" s="60"/>
    </row>
    <row r="26" spans="1:76" ht="15.75" customHeight="1" x14ac:dyDescent="0.15">
      <c r="A26" s="571"/>
      <c r="B26" s="572"/>
      <c r="C26" s="572"/>
      <c r="D26" s="596"/>
      <c r="E26" s="596"/>
      <c r="F26" s="597"/>
      <c r="G26" s="29"/>
      <c r="H26" s="547" t="s">
        <v>90</v>
      </c>
      <c r="I26" s="547"/>
      <c r="J26" s="547"/>
      <c r="K26" s="547"/>
      <c r="L26" s="547"/>
      <c r="M26" s="547"/>
      <c r="N26" s="547"/>
      <c r="O26" s="547"/>
      <c r="P26" s="547"/>
      <c r="Q26" s="547"/>
      <c r="R26" s="547"/>
      <c r="S26" s="547"/>
      <c r="T26" s="547"/>
      <c r="U26" s="547"/>
      <c r="V26" s="547"/>
      <c r="W26" s="547"/>
      <c r="X26" s="548"/>
      <c r="Y26" s="27"/>
      <c r="Z26" s="61"/>
      <c r="AA26" s="63"/>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0"/>
      <c r="BM26" s="60"/>
    </row>
    <row r="27" spans="1:76" ht="15.75" customHeight="1" x14ac:dyDescent="0.15">
      <c r="A27" s="562" t="s">
        <v>91</v>
      </c>
      <c r="B27" s="563"/>
      <c r="C27" s="563"/>
      <c r="D27" s="596"/>
      <c r="E27" s="596"/>
      <c r="F27" s="597"/>
      <c r="G27" s="212"/>
      <c r="H27" s="213" t="s">
        <v>296</v>
      </c>
      <c r="I27" s="212"/>
      <c r="J27" s="213"/>
      <c r="K27" s="212"/>
      <c r="L27" s="212"/>
      <c r="M27" s="212"/>
      <c r="N27" s="212"/>
      <c r="O27" s="212"/>
      <c r="P27" s="212"/>
      <c r="Q27" s="212"/>
      <c r="R27" s="212"/>
      <c r="S27" s="212"/>
      <c r="T27" s="212"/>
      <c r="U27" s="212"/>
      <c r="V27" s="212"/>
      <c r="W27" s="212"/>
      <c r="X27" s="214"/>
      <c r="Y27" s="27"/>
      <c r="Z27" s="63"/>
      <c r="AA27" s="63"/>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0"/>
      <c r="BM27" s="60"/>
    </row>
    <row r="28" spans="1:76" ht="15.75" customHeight="1" x14ac:dyDescent="0.15">
      <c r="A28" s="562"/>
      <c r="B28" s="563"/>
      <c r="C28" s="563"/>
      <c r="D28" s="596" t="s">
        <v>92</v>
      </c>
      <c r="E28" s="596"/>
      <c r="F28" s="597"/>
      <c r="G28" s="215"/>
      <c r="H28" s="549" t="s">
        <v>93</v>
      </c>
      <c r="I28" s="549"/>
      <c r="J28" s="549"/>
      <c r="K28" s="549"/>
      <c r="L28" s="549"/>
      <c r="M28" s="549"/>
      <c r="N28" s="549"/>
      <c r="O28" s="549"/>
      <c r="P28" s="549"/>
      <c r="Q28" s="549"/>
      <c r="R28" s="549"/>
      <c r="S28" s="549"/>
      <c r="T28" s="549"/>
      <c r="U28" s="549"/>
      <c r="V28" s="549"/>
      <c r="W28" s="549"/>
      <c r="X28" s="550"/>
      <c r="Y28" s="27"/>
      <c r="Z28" s="61" t="s">
        <v>298</v>
      </c>
      <c r="AA28" s="63"/>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c r="BM28" s="60"/>
    </row>
    <row r="29" spans="1:76" ht="15.75" customHeight="1" x14ac:dyDescent="0.15">
      <c r="A29" s="562"/>
      <c r="B29" s="563"/>
      <c r="C29" s="563"/>
      <c r="D29" s="596"/>
      <c r="E29" s="596"/>
      <c r="F29" s="597"/>
      <c r="G29" s="27"/>
      <c r="H29" s="547" t="s">
        <v>3896</v>
      </c>
      <c r="I29" s="547"/>
      <c r="J29" s="547"/>
      <c r="K29" s="547"/>
      <c r="L29" s="547"/>
      <c r="M29" s="547"/>
      <c r="N29" s="547"/>
      <c r="O29" s="547"/>
      <c r="P29" s="547"/>
      <c r="Q29" s="547"/>
      <c r="R29" s="547"/>
      <c r="S29" s="547"/>
      <c r="T29" s="547"/>
      <c r="U29" s="547"/>
      <c r="V29" s="547"/>
      <c r="W29" s="547"/>
      <c r="X29" s="548"/>
      <c r="Y29" s="27"/>
      <c r="Z29" s="63"/>
      <c r="AA29" s="63"/>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row>
    <row r="30" spans="1:76" s="26" customFormat="1" ht="15" customHeight="1" x14ac:dyDescent="0.4">
      <c r="A30" s="564"/>
      <c r="B30" s="565"/>
      <c r="C30" s="565"/>
      <c r="D30" s="598"/>
      <c r="E30" s="598"/>
      <c r="F30" s="599"/>
      <c r="H30" s="543" t="s">
        <v>94</v>
      </c>
      <c r="I30" s="543"/>
      <c r="J30" s="543"/>
      <c r="K30" s="543"/>
      <c r="L30" s="543"/>
      <c r="M30" s="543"/>
      <c r="N30" s="543"/>
      <c r="O30" s="543"/>
      <c r="P30" s="543"/>
      <c r="Q30" s="543"/>
      <c r="R30" s="543"/>
      <c r="S30" s="543"/>
      <c r="T30" s="543"/>
      <c r="U30" s="543"/>
      <c r="V30" s="543"/>
      <c r="W30" s="543"/>
      <c r="X30" s="544"/>
      <c r="Z30" s="63"/>
      <c r="AA30" s="63"/>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row>
    <row r="31" spans="1:76" ht="22.5" customHeight="1" x14ac:dyDescent="0.15">
      <c r="A31" s="566"/>
      <c r="B31" s="567"/>
      <c r="C31" s="567"/>
      <c r="D31" s="561" t="s">
        <v>95</v>
      </c>
      <c r="E31" s="561"/>
      <c r="F31" s="561"/>
      <c r="G31" s="551"/>
      <c r="H31" s="552"/>
      <c r="I31" s="552"/>
      <c r="J31" s="552"/>
      <c r="K31" s="552"/>
      <c r="L31" s="552"/>
      <c r="M31" s="552"/>
      <c r="N31" s="553"/>
      <c r="O31" s="554" t="str">
        <f>IF(OR(A30="ウ",OR(A30="エ",OR(A30="オ"))),"許諾書（コピー）の提出（A4）が必要です。","")</f>
        <v/>
      </c>
      <c r="P31" s="555" t="str">
        <f t="shared" ref="P31:X31" si="1">IF(OR(P28&gt;=21,P29&gt;=21,P30&gt;=21),"変更願の提出が必要です。","")</f>
        <v/>
      </c>
      <c r="Q31" s="555" t="str">
        <f t="shared" si="1"/>
        <v/>
      </c>
      <c r="R31" s="555" t="str">
        <f t="shared" si="1"/>
        <v/>
      </c>
      <c r="S31" s="555" t="str">
        <f t="shared" si="1"/>
        <v/>
      </c>
      <c r="T31" s="555" t="str">
        <f t="shared" si="1"/>
        <v/>
      </c>
      <c r="U31" s="555" t="str">
        <f t="shared" si="1"/>
        <v/>
      </c>
      <c r="V31" s="555" t="str">
        <f t="shared" si="1"/>
        <v/>
      </c>
      <c r="W31" s="555" t="str">
        <f t="shared" si="1"/>
        <v/>
      </c>
      <c r="X31" s="556" t="str">
        <f t="shared" si="1"/>
        <v/>
      </c>
      <c r="Z31" s="61" t="s">
        <v>96</v>
      </c>
      <c r="AA31" s="63"/>
      <c r="AB31" s="60"/>
      <c r="AC31" s="60"/>
      <c r="AD31" s="64"/>
      <c r="AE31" s="65"/>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0"/>
      <c r="BM31" s="60"/>
    </row>
    <row r="32" spans="1:76" ht="22.5" customHeight="1" x14ac:dyDescent="0.15">
      <c r="A32" s="588" t="s">
        <v>3838</v>
      </c>
      <c r="B32" s="589"/>
      <c r="C32" s="697" t="s">
        <v>97</v>
      </c>
      <c r="D32" s="697"/>
      <c r="E32" s="581">
        <f>+アンコン参加申込書!D11</f>
        <v>0</v>
      </c>
      <c r="F32" s="582"/>
      <c r="G32" s="582"/>
      <c r="H32" s="582"/>
      <c r="I32" s="582"/>
      <c r="J32" s="582"/>
      <c r="K32" s="582"/>
      <c r="L32" s="582"/>
      <c r="M32" s="582"/>
      <c r="N32" s="583"/>
      <c r="O32" s="699" t="s">
        <v>4</v>
      </c>
      <c r="P32" s="699"/>
      <c r="Q32" s="699"/>
      <c r="R32" s="699"/>
      <c r="S32" s="699"/>
      <c r="T32" s="699"/>
      <c r="U32" s="699"/>
      <c r="V32" s="699"/>
      <c r="W32" s="699"/>
      <c r="X32" s="700"/>
      <c r="Z32" s="61"/>
      <c r="AA32" s="63"/>
      <c r="AB32" s="60"/>
      <c r="AC32" s="60"/>
      <c r="AD32" s="64"/>
      <c r="AE32" s="66"/>
      <c r="AF32" s="60"/>
      <c r="AG32" s="60"/>
      <c r="AH32" s="60"/>
      <c r="AI32" s="60"/>
      <c r="AJ32" s="60"/>
      <c r="AK32" s="60"/>
      <c r="AL32" s="60"/>
      <c r="AM32" s="60"/>
      <c r="AN32" s="60"/>
      <c r="AO32" s="60"/>
      <c r="AP32" s="60"/>
      <c r="AQ32" s="60"/>
      <c r="AR32" s="60"/>
      <c r="AS32" s="60"/>
      <c r="AT32" s="60"/>
      <c r="AU32" s="60"/>
      <c r="AV32" s="60"/>
      <c r="AW32" s="60"/>
      <c r="AX32" s="60"/>
      <c r="AY32" s="60"/>
      <c r="AZ32" s="60"/>
      <c r="BA32" s="60"/>
      <c r="BB32" s="60"/>
      <c r="BC32" s="60"/>
      <c r="BD32" s="60"/>
      <c r="BE32" s="60"/>
      <c r="BF32" s="60"/>
      <c r="BG32" s="60"/>
      <c r="BH32" s="60"/>
      <c r="BI32" s="60"/>
      <c r="BJ32" s="60"/>
      <c r="BK32" s="60"/>
      <c r="BL32" s="60"/>
      <c r="BM32" s="60"/>
    </row>
    <row r="33" spans="1:65" ht="26.25" customHeight="1" x14ac:dyDescent="0.15">
      <c r="A33" s="590"/>
      <c r="B33" s="591"/>
      <c r="C33" s="698" t="s">
        <v>291</v>
      </c>
      <c r="D33" s="698"/>
      <c r="E33" s="584">
        <f>+アンコン参加申込書!D12</f>
        <v>0</v>
      </c>
      <c r="F33" s="585"/>
      <c r="G33" s="585"/>
      <c r="H33" s="585"/>
      <c r="I33" s="585"/>
      <c r="J33" s="585"/>
      <c r="K33" s="585"/>
      <c r="L33" s="585"/>
      <c r="M33" s="585"/>
      <c r="N33" s="586"/>
      <c r="O33" s="701">
        <f>+アンコン参加申込書!I12</f>
        <v>0</v>
      </c>
      <c r="P33" s="702"/>
      <c r="Q33" s="702"/>
      <c r="R33" s="702"/>
      <c r="S33" s="702"/>
      <c r="T33" s="702"/>
      <c r="U33" s="702"/>
      <c r="V33" s="702"/>
      <c r="W33" s="702"/>
      <c r="X33" s="703"/>
      <c r="Z33" s="594" t="s">
        <v>42</v>
      </c>
      <c r="AA33" s="63"/>
      <c r="AB33" s="60"/>
      <c r="AC33" s="60"/>
      <c r="AD33" s="64"/>
      <c r="AE33" s="67"/>
      <c r="AF33" s="60"/>
      <c r="AG33" s="60"/>
      <c r="AH33" s="60"/>
      <c r="AI33" s="60"/>
      <c r="AJ33" s="60"/>
      <c r="AK33" s="60"/>
      <c r="AL33" s="60"/>
      <c r="AM33" s="60"/>
      <c r="AN33" s="60"/>
      <c r="AO33" s="60"/>
      <c r="AP33" s="60"/>
      <c r="AQ33" s="60"/>
      <c r="AR33" s="60"/>
      <c r="AS33" s="60"/>
      <c r="AT33" s="60"/>
      <c r="AU33" s="60"/>
      <c r="AV33" s="60"/>
      <c r="AW33" s="60"/>
      <c r="AX33" s="60"/>
      <c r="AY33" s="60"/>
      <c r="AZ33" s="60"/>
      <c r="BA33" s="60"/>
      <c r="BB33" s="60"/>
      <c r="BC33" s="60"/>
      <c r="BD33" s="60"/>
      <c r="BE33" s="60"/>
      <c r="BF33" s="60"/>
      <c r="BG33" s="60" t="str">
        <f>IF(OR(BG30&gt;=21,BG31&gt;=21,BG32&gt;=21),"変更願の提出が必要です。","")</f>
        <v/>
      </c>
      <c r="BH33" s="60"/>
      <c r="BI33" s="60"/>
      <c r="BJ33" s="60"/>
      <c r="BK33" s="60"/>
      <c r="BL33" s="60"/>
      <c r="BM33" s="60"/>
    </row>
    <row r="34" spans="1:65" ht="26.25" customHeight="1" thickBot="1" x14ac:dyDescent="0.2">
      <c r="A34" s="592"/>
      <c r="B34" s="593"/>
      <c r="C34" s="715" t="s">
        <v>293</v>
      </c>
      <c r="D34" s="715"/>
      <c r="E34" s="715"/>
      <c r="F34" s="715"/>
      <c r="G34" s="716">
        <f>+アンコン参加申込書!E13</f>
        <v>0</v>
      </c>
      <c r="H34" s="716"/>
      <c r="I34" s="716"/>
      <c r="J34" s="716"/>
      <c r="K34" s="716"/>
      <c r="L34" s="716"/>
      <c r="M34" s="716"/>
      <c r="N34" s="716"/>
      <c r="O34" s="716"/>
      <c r="P34" s="716"/>
      <c r="Q34" s="716"/>
      <c r="R34" s="716"/>
      <c r="S34" s="716"/>
      <c r="T34" s="716"/>
      <c r="U34" s="716"/>
      <c r="V34" s="716"/>
      <c r="W34" s="716"/>
      <c r="X34" s="717"/>
      <c r="Z34" s="594"/>
      <c r="AA34" s="600" t="s">
        <v>3840</v>
      </c>
      <c r="AB34" s="600"/>
      <c r="AC34" s="600"/>
      <c r="AD34" s="600"/>
      <c r="AE34" s="600"/>
      <c r="AF34" s="600"/>
      <c r="AG34" s="600"/>
      <c r="AH34" s="600"/>
      <c r="AI34" s="600"/>
      <c r="AJ34" s="600"/>
      <c r="AK34" s="600"/>
      <c r="AL34" s="600"/>
      <c r="AM34" s="600"/>
      <c r="AN34" s="600"/>
      <c r="AO34" s="600"/>
      <c r="AP34" s="600"/>
      <c r="AQ34" s="600"/>
      <c r="AR34" s="600"/>
      <c r="AS34" s="600"/>
      <c r="AT34" s="600"/>
      <c r="AU34" s="600"/>
      <c r="AV34" s="600"/>
      <c r="AW34" s="600"/>
      <c r="AX34" s="600"/>
      <c r="AY34" s="600"/>
      <c r="AZ34" s="600"/>
      <c r="BA34" s="600"/>
      <c r="BB34" s="177"/>
      <c r="BC34" s="177"/>
      <c r="BD34" s="177"/>
      <c r="BE34" s="60"/>
      <c r="BF34" s="60"/>
      <c r="BG34" s="60"/>
      <c r="BH34" s="60"/>
      <c r="BI34" s="60"/>
      <c r="BJ34" s="60"/>
      <c r="BK34" s="60"/>
      <c r="BL34" s="60"/>
      <c r="BM34" s="60"/>
    </row>
    <row r="35" spans="1:65" ht="22.5" customHeight="1" thickTop="1" x14ac:dyDescent="0.15">
      <c r="A35" s="711" t="s">
        <v>3839</v>
      </c>
      <c r="B35" s="712"/>
      <c r="C35" s="577" t="s">
        <v>5</v>
      </c>
      <c r="D35" s="577"/>
      <c r="E35" s="694" t="e">
        <f>+アンコン参加申込書!D8</f>
        <v>#N/A</v>
      </c>
      <c r="F35" s="694"/>
      <c r="G35" s="694"/>
      <c r="H35" s="694"/>
      <c r="I35" s="704" t="s">
        <v>306</v>
      </c>
      <c r="J35" s="704"/>
      <c r="K35" s="579" t="e">
        <f>+アンコン参加申込書!D10</f>
        <v>#N/A</v>
      </c>
      <c r="L35" s="579"/>
      <c r="M35" s="579"/>
      <c r="N35" s="579"/>
      <c r="O35" s="579"/>
      <c r="P35" s="704" t="s">
        <v>307</v>
      </c>
      <c r="Q35" s="704"/>
      <c r="R35" s="695" t="e">
        <f>+アンコン参加申込書!J10</f>
        <v>#N/A</v>
      </c>
      <c r="S35" s="695"/>
      <c r="T35" s="695"/>
      <c r="U35" s="695"/>
      <c r="V35" s="695"/>
      <c r="W35" s="695"/>
      <c r="X35" s="696"/>
      <c r="Z35" s="594"/>
      <c r="AA35" s="600"/>
      <c r="AB35" s="600"/>
      <c r="AC35" s="600"/>
      <c r="AD35" s="600"/>
      <c r="AE35" s="600"/>
      <c r="AF35" s="600"/>
      <c r="AG35" s="600"/>
      <c r="AH35" s="600"/>
      <c r="AI35" s="600"/>
      <c r="AJ35" s="600"/>
      <c r="AK35" s="600"/>
      <c r="AL35" s="600"/>
      <c r="AM35" s="600"/>
      <c r="AN35" s="600"/>
      <c r="AO35" s="600"/>
      <c r="AP35" s="600"/>
      <c r="AQ35" s="600"/>
      <c r="AR35" s="600"/>
      <c r="AS35" s="600"/>
      <c r="AT35" s="600"/>
      <c r="AU35" s="600"/>
      <c r="AV35" s="600"/>
      <c r="AW35" s="600"/>
      <c r="AX35" s="600"/>
      <c r="AY35" s="600"/>
      <c r="AZ35" s="600"/>
      <c r="BA35" s="600"/>
      <c r="BB35" s="177"/>
      <c r="BC35" s="177"/>
      <c r="BD35" s="177"/>
      <c r="BE35" s="60"/>
      <c r="BF35" s="60"/>
      <c r="BG35" s="60" t="str">
        <f>IF(AX33="中学生","中",IF(AX33="高校生","高",""))</f>
        <v/>
      </c>
      <c r="BH35" s="60"/>
      <c r="BI35" s="60"/>
      <c r="BJ35" s="60"/>
      <c r="BK35" s="60"/>
      <c r="BL35" s="60"/>
      <c r="BM35" s="60"/>
    </row>
    <row r="36" spans="1:65" ht="22.5" customHeight="1" thickBot="1" x14ac:dyDescent="0.2">
      <c r="A36" s="713"/>
      <c r="B36" s="714"/>
      <c r="C36" s="715" t="s">
        <v>292</v>
      </c>
      <c r="D36" s="715"/>
      <c r="E36" s="718" t="e">
        <f>+アンコン参加申込書!D9</f>
        <v>#N/A</v>
      </c>
      <c r="F36" s="719"/>
      <c r="G36" s="719"/>
      <c r="H36" s="719"/>
      <c r="I36" s="719"/>
      <c r="J36" s="719"/>
      <c r="K36" s="719"/>
      <c r="L36" s="719"/>
      <c r="M36" s="719"/>
      <c r="N36" s="719"/>
      <c r="O36" s="719"/>
      <c r="P36" s="719"/>
      <c r="Q36" s="719"/>
      <c r="R36" s="719"/>
      <c r="S36" s="719"/>
      <c r="T36" s="719"/>
      <c r="U36" s="719"/>
      <c r="V36" s="719"/>
      <c r="W36" s="719"/>
      <c r="X36" s="720"/>
      <c r="Z36" s="594"/>
      <c r="AA36" s="600"/>
      <c r="AB36" s="600"/>
      <c r="AC36" s="600"/>
      <c r="AD36" s="600"/>
      <c r="AE36" s="600"/>
      <c r="AF36" s="600"/>
      <c r="AG36" s="600"/>
      <c r="AH36" s="600"/>
      <c r="AI36" s="600"/>
      <c r="AJ36" s="600"/>
      <c r="AK36" s="600"/>
      <c r="AL36" s="600"/>
      <c r="AM36" s="600"/>
      <c r="AN36" s="600"/>
      <c r="AO36" s="600"/>
      <c r="AP36" s="600"/>
      <c r="AQ36" s="600"/>
      <c r="AR36" s="600"/>
      <c r="AS36" s="600"/>
      <c r="AT36" s="600"/>
      <c r="AU36" s="600"/>
      <c r="AV36" s="600"/>
      <c r="AW36" s="600"/>
      <c r="AX36" s="600"/>
      <c r="AY36" s="600"/>
      <c r="AZ36" s="600"/>
      <c r="BA36" s="600"/>
      <c r="BB36" s="177"/>
      <c r="BC36" s="177"/>
      <c r="BD36" s="177"/>
      <c r="BE36" s="60"/>
      <c r="BF36" s="60"/>
      <c r="BG36" s="60"/>
      <c r="BH36" s="60"/>
      <c r="BI36" s="60"/>
      <c r="BJ36" s="60"/>
      <c r="BK36" s="60"/>
      <c r="BL36" s="60"/>
      <c r="BM36" s="60"/>
    </row>
    <row r="37" spans="1:65" s="30" customFormat="1" ht="18.75" customHeight="1" thickTop="1" x14ac:dyDescent="0.15">
      <c r="A37" s="31" t="s">
        <v>4010</v>
      </c>
      <c r="X37" s="33"/>
      <c r="Z37" s="63"/>
      <c r="AA37" s="63"/>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row>
    <row r="38" spans="1:65" ht="18.75" customHeight="1" x14ac:dyDescent="0.2">
      <c r="A38" s="314" t="s">
        <v>4011</v>
      </c>
      <c r="B38" s="32"/>
      <c r="C38" s="30"/>
      <c r="D38" s="30"/>
      <c r="E38" s="536">
        <f>+アンコン参加申込書!D31</f>
        <v>0</v>
      </c>
      <c r="F38" s="536"/>
      <c r="G38" s="30" t="s">
        <v>3966</v>
      </c>
      <c r="H38" s="216">
        <f>+アンコン参加申込書!F31</f>
        <v>0</v>
      </c>
      <c r="I38" s="217" t="s">
        <v>100</v>
      </c>
      <c r="J38" s="30"/>
      <c r="K38" s="217"/>
      <c r="L38" s="30"/>
      <c r="M38" s="30"/>
      <c r="N38" s="30"/>
      <c r="O38" s="30"/>
      <c r="P38" s="30"/>
      <c r="Q38" s="30"/>
      <c r="R38" s="30"/>
      <c r="S38" s="30"/>
      <c r="T38" s="30"/>
      <c r="U38" s="580" t="s">
        <v>98</v>
      </c>
      <c r="V38" s="580"/>
      <c r="W38" s="30"/>
      <c r="X38" s="33"/>
      <c r="Z38" s="61"/>
      <c r="AA38" s="63"/>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0"/>
      <c r="BM38" s="60"/>
    </row>
    <row r="39" spans="1:65" s="30" customFormat="1" ht="18.75" customHeight="1" x14ac:dyDescent="0.2">
      <c r="A39" s="34"/>
      <c r="B39" s="24"/>
      <c r="C39" s="24"/>
      <c r="D39" s="24"/>
      <c r="E39" s="24"/>
      <c r="F39" s="24"/>
      <c r="G39" s="24"/>
      <c r="H39" s="26" t="s">
        <v>4022</v>
      </c>
      <c r="I39" s="24"/>
      <c r="J39" s="24"/>
      <c r="K39" s="24"/>
      <c r="L39" s="587">
        <f>+アンコン参加申込書!D12</f>
        <v>0</v>
      </c>
      <c r="M39" s="587"/>
      <c r="N39" s="587"/>
      <c r="O39" s="587"/>
      <c r="P39" s="587"/>
      <c r="Q39" s="587"/>
      <c r="R39" s="587"/>
      <c r="S39" s="587"/>
      <c r="T39" s="587"/>
      <c r="U39" s="580"/>
      <c r="V39" s="580"/>
      <c r="X39" s="218"/>
      <c r="Z39" s="57" t="s">
        <v>4023</v>
      </c>
      <c r="AA39" s="63"/>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row>
    <row r="40" spans="1:65" s="30" customFormat="1" ht="18.75" customHeight="1" x14ac:dyDescent="0.15">
      <c r="A40" s="31"/>
      <c r="C40" s="32"/>
      <c r="X40" s="33"/>
      <c r="Z40" s="57"/>
      <c r="AA40" s="63"/>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row>
    <row r="41" spans="1:65" ht="18.75" customHeight="1" thickBot="1" x14ac:dyDescent="0.2">
      <c r="A41" s="35"/>
      <c r="B41" s="36"/>
      <c r="C41" s="37" t="str">
        <f>+アンコン参加申込書!B35</f>
        <v>相模原吹奏楽連盟　理事長　　小磯　　滋　様</v>
      </c>
      <c r="D41" s="36"/>
      <c r="E41" s="36"/>
      <c r="F41" s="36"/>
      <c r="G41" s="36"/>
      <c r="H41" s="36"/>
      <c r="I41" s="36"/>
      <c r="J41" s="36"/>
      <c r="K41" s="36"/>
      <c r="L41" s="36"/>
      <c r="M41" s="36"/>
      <c r="N41" s="36"/>
      <c r="O41" s="36"/>
      <c r="P41" s="36"/>
      <c r="Q41" s="36"/>
      <c r="R41" s="36"/>
      <c r="S41" s="36"/>
      <c r="T41" s="36"/>
      <c r="U41" s="36"/>
      <c r="V41" s="36"/>
      <c r="W41" s="36"/>
      <c r="X41" s="38"/>
      <c r="Z41" s="57" t="s">
        <v>3841</v>
      </c>
      <c r="AA41" s="63"/>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row>
    <row r="42" spans="1:65" ht="16.5" customHeight="1" x14ac:dyDescent="0.15">
      <c r="A42" s="29" t="s">
        <v>359</v>
      </c>
      <c r="AA42" s="28"/>
    </row>
    <row r="43" spans="1:65" ht="16.5" customHeight="1" x14ac:dyDescent="0.15">
      <c r="A43" s="542" t="s">
        <v>4049</v>
      </c>
      <c r="B43" s="542"/>
      <c r="C43" s="542"/>
      <c r="D43" s="542"/>
      <c r="E43" s="542"/>
      <c r="F43" s="542"/>
      <c r="G43" s="542"/>
      <c r="H43" s="542"/>
      <c r="I43" s="542"/>
      <c r="J43" s="542"/>
      <c r="K43" s="542"/>
      <c r="L43" s="542"/>
      <c r="M43" s="542"/>
      <c r="N43" s="542"/>
      <c r="O43" s="542"/>
      <c r="P43" s="542"/>
      <c r="Q43" s="542"/>
      <c r="R43" s="542"/>
      <c r="S43" s="542"/>
      <c r="T43" s="542"/>
      <c r="U43" s="542"/>
      <c r="V43" s="542"/>
      <c r="W43" s="542"/>
      <c r="X43" s="542"/>
    </row>
    <row r="44" spans="1:65" ht="16.5" customHeight="1" x14ac:dyDescent="0.15">
      <c r="A44" s="29" t="s">
        <v>3889</v>
      </c>
    </row>
    <row r="45" spans="1:65" ht="16.5" customHeight="1" x14ac:dyDescent="0.15">
      <c r="A45" s="29" t="s">
        <v>3890</v>
      </c>
      <c r="AA45" s="28"/>
    </row>
    <row r="46" spans="1:65" ht="16.5" customHeight="1" x14ac:dyDescent="0.15">
      <c r="A46" s="29" t="s">
        <v>3891</v>
      </c>
      <c r="Z46" s="28"/>
      <c r="AA46" s="28"/>
    </row>
    <row r="47" spans="1:65" ht="16.5" customHeight="1" x14ac:dyDescent="0.15">
      <c r="A47" s="29" t="s">
        <v>3892</v>
      </c>
      <c r="Z47" s="28"/>
      <c r="AA47" s="28"/>
    </row>
    <row r="48" spans="1:65" ht="16.5" customHeight="1" x14ac:dyDescent="0.15">
      <c r="A48" s="29" t="s">
        <v>3893</v>
      </c>
      <c r="Z48" s="28"/>
      <c r="AA48" s="28"/>
    </row>
    <row r="49" spans="1:27" x14ac:dyDescent="0.15">
      <c r="A49" s="29" t="s">
        <v>348</v>
      </c>
      <c r="Z49" s="28"/>
      <c r="AA49" s="28"/>
    </row>
    <row r="50" spans="1:27" x14ac:dyDescent="0.15">
      <c r="A50" s="29" t="s">
        <v>101</v>
      </c>
    </row>
    <row r="51" spans="1:27" x14ac:dyDescent="0.15">
      <c r="A51" s="29" t="s">
        <v>102</v>
      </c>
    </row>
  </sheetData>
  <mergeCells count="122">
    <mergeCell ref="E35:H35"/>
    <mergeCell ref="M19:N19"/>
    <mergeCell ref="R35:X35"/>
    <mergeCell ref="Z33:Z36"/>
    <mergeCell ref="AA34:BA36"/>
    <mergeCell ref="C32:D32"/>
    <mergeCell ref="C33:D33"/>
    <mergeCell ref="O32:X32"/>
    <mergeCell ref="O33:X33"/>
    <mergeCell ref="P35:Q35"/>
    <mergeCell ref="Z22:BX22"/>
    <mergeCell ref="L23:M23"/>
    <mergeCell ref="H24:I24"/>
    <mergeCell ref="J24:L24"/>
    <mergeCell ref="M24:O24"/>
    <mergeCell ref="A22:C22"/>
    <mergeCell ref="D22:X22"/>
    <mergeCell ref="A35:B36"/>
    <mergeCell ref="C35:D35"/>
    <mergeCell ref="C36:D36"/>
    <mergeCell ref="C34:F34"/>
    <mergeCell ref="G34:X34"/>
    <mergeCell ref="E36:X36"/>
    <mergeCell ref="I35:J35"/>
    <mergeCell ref="V23:W23"/>
    <mergeCell ref="B14:C15"/>
    <mergeCell ref="B12:C13"/>
    <mergeCell ref="F11:X11"/>
    <mergeCell ref="F12:K12"/>
    <mergeCell ref="F13:K13"/>
    <mergeCell ref="F14:K14"/>
    <mergeCell ref="F15:K15"/>
    <mergeCell ref="N14:X14"/>
    <mergeCell ref="D14:E14"/>
    <mergeCell ref="D15:E15"/>
    <mergeCell ref="D12:E12"/>
    <mergeCell ref="F17:K17"/>
    <mergeCell ref="N13:P13"/>
    <mergeCell ref="T23:U23"/>
    <mergeCell ref="N23:S23"/>
    <mergeCell ref="P17:X17"/>
    <mergeCell ref="B9:C11"/>
    <mergeCell ref="D9:E9"/>
    <mergeCell ref="N12:X12"/>
    <mergeCell ref="B16:C16"/>
    <mergeCell ref="D16:E16"/>
    <mergeCell ref="V8:X8"/>
    <mergeCell ref="W13:X13"/>
    <mergeCell ref="S13:V13"/>
    <mergeCell ref="C18:D18"/>
    <mergeCell ref="A5:C5"/>
    <mergeCell ref="A6:C6"/>
    <mergeCell ref="C19:D19"/>
    <mergeCell ref="C20:D20"/>
    <mergeCell ref="C21:D21"/>
    <mergeCell ref="A7:C7"/>
    <mergeCell ref="A8:C8"/>
    <mergeCell ref="D5:M5"/>
    <mergeCell ref="D6:X6"/>
    <mergeCell ref="D7:X7"/>
    <mergeCell ref="D8:I8"/>
    <mergeCell ref="V5:X5"/>
    <mergeCell ref="J8:R8"/>
    <mergeCell ref="S8:U8"/>
    <mergeCell ref="D11:E11"/>
    <mergeCell ref="D10:E10"/>
    <mergeCell ref="R5:T5"/>
    <mergeCell ref="A17:A21"/>
    <mergeCell ref="M20:N20"/>
    <mergeCell ref="C17:E17"/>
    <mergeCell ref="D13:E13"/>
    <mergeCell ref="F9:X9"/>
    <mergeCell ref="F10:X10"/>
    <mergeCell ref="A9:A16"/>
    <mergeCell ref="E32:N32"/>
    <mergeCell ref="E33:N33"/>
    <mergeCell ref="L39:T39"/>
    <mergeCell ref="A32:B34"/>
    <mergeCell ref="Z5:Z8"/>
    <mergeCell ref="AA6:BA7"/>
    <mergeCell ref="D28:F30"/>
    <mergeCell ref="Z17:Z21"/>
    <mergeCell ref="Z9:BP10"/>
    <mergeCell ref="P18:X18"/>
    <mergeCell ref="P19:X19"/>
    <mergeCell ref="P20:X20"/>
    <mergeCell ref="L12:M12"/>
    <mergeCell ref="L13:M13"/>
    <mergeCell ref="L14:M14"/>
    <mergeCell ref="M17:O17"/>
    <mergeCell ref="M18:N18"/>
    <mergeCell ref="F16:S16"/>
    <mergeCell ref="T16:X16"/>
    <mergeCell ref="F18:K18"/>
    <mergeCell ref="F19:K19"/>
    <mergeCell ref="F20:K20"/>
    <mergeCell ref="D25:F27"/>
    <mergeCell ref="N5:Q5"/>
    <mergeCell ref="E38:F38"/>
    <mergeCell ref="L15:X15"/>
    <mergeCell ref="H23:I23"/>
    <mergeCell ref="A43:X43"/>
    <mergeCell ref="H30:X30"/>
    <mergeCell ref="H25:X25"/>
    <mergeCell ref="H26:X26"/>
    <mergeCell ref="H28:X28"/>
    <mergeCell ref="H29:X29"/>
    <mergeCell ref="G31:N31"/>
    <mergeCell ref="O31:X31"/>
    <mergeCell ref="M21:N21"/>
    <mergeCell ref="P21:X21"/>
    <mergeCell ref="F21:K21"/>
    <mergeCell ref="D31:F31"/>
    <mergeCell ref="A27:C29"/>
    <mergeCell ref="A30:C31"/>
    <mergeCell ref="D23:G24"/>
    <mergeCell ref="A25:C26"/>
    <mergeCell ref="A23:C23"/>
    <mergeCell ref="A24:C24"/>
    <mergeCell ref="P24:X24"/>
    <mergeCell ref="K35:O35"/>
    <mergeCell ref="U38:V39"/>
  </mergeCells>
  <phoneticPr fontId="1"/>
  <conditionalFormatting sqref="A24:C24">
    <cfRule type="expression" dxfId="63" priority="2">
      <formula>$A$24&lt;&gt;0</formula>
    </cfRule>
  </conditionalFormatting>
  <conditionalFormatting sqref="A30:C31">
    <cfRule type="expression" dxfId="62" priority="1">
      <formula>$A$30&lt;&gt;0</formula>
    </cfRule>
  </conditionalFormatting>
  <conditionalFormatting sqref="C18:D18">
    <cfRule type="expression" dxfId="61" priority="9">
      <formula>$C$18&lt;&gt;0</formula>
    </cfRule>
  </conditionalFormatting>
  <conditionalFormatting sqref="C19:D19">
    <cfRule type="expression" dxfId="60" priority="8">
      <formula>$C$19&lt;&gt;0</formula>
    </cfRule>
  </conditionalFormatting>
  <conditionalFormatting sqref="C20:D20">
    <cfRule type="expression" dxfId="59" priority="7">
      <formula>$C$20&lt;&gt;0</formula>
    </cfRule>
  </conditionalFormatting>
  <conditionalFormatting sqref="C21:D21">
    <cfRule type="expression" dxfId="58" priority="48">
      <formula>$C$21:$D$21&lt;&gt;0</formula>
    </cfRule>
  </conditionalFormatting>
  <conditionalFormatting sqref="D5:M5 D6:X7 J8:U8 F11:X11 N14:X14 F14:K15 M18:X21 C21:K21 J23 N23:S23 V23:W23 J24:L24 P24:X24 G31:N31 E32:E33 O33:X33 G34:X34 E35:H35 K35:O35 R35:X35 E36:X36 H38 L39:T39 C41">
    <cfRule type="containsBlanks" dxfId="57" priority="23">
      <formula>LEN(TRIM(C5))=0</formula>
    </cfRule>
  </conditionalFormatting>
  <conditionalFormatting sqref="D22:X22">
    <cfRule type="expression" dxfId="56" priority="3">
      <formula>$D$22&lt;&gt;0</formula>
    </cfRule>
  </conditionalFormatting>
  <conditionalFormatting sqref="E18">
    <cfRule type="expression" dxfId="55" priority="12">
      <formula>$E$18&lt;&gt;0</formula>
    </cfRule>
  </conditionalFormatting>
  <conditionalFormatting sqref="E18:E20">
    <cfRule type="containsBlanks" dxfId="54" priority="10">
      <formula>LEN(TRIM(E18))=0</formula>
    </cfRule>
  </conditionalFormatting>
  <conditionalFormatting sqref="E19:E20">
    <cfRule type="expression" dxfId="53" priority="11">
      <formula>$E$19&lt;&gt;0</formula>
    </cfRule>
  </conditionalFormatting>
  <conditionalFormatting sqref="E21">
    <cfRule type="expression" dxfId="52" priority="40">
      <formula>$E$21&lt;&gt;0</formula>
    </cfRule>
  </conditionalFormatting>
  <conditionalFormatting sqref="E32">
    <cfRule type="expression" dxfId="51" priority="66">
      <formula>$E$32:$L$32&lt;&gt;0</formula>
    </cfRule>
  </conditionalFormatting>
  <conditionalFormatting sqref="E33">
    <cfRule type="expression" dxfId="50" priority="29">
      <formula>$E$33:$L$33&lt;&gt;0</formula>
    </cfRule>
  </conditionalFormatting>
  <conditionalFormatting sqref="F12:K12">
    <cfRule type="expression" dxfId="49" priority="19">
      <formula>$F$12&lt;&gt;0</formula>
    </cfRule>
  </conditionalFormatting>
  <conditionalFormatting sqref="F13:K13">
    <cfRule type="expression" dxfId="48" priority="18">
      <formula>$F$13&lt;&gt;0</formula>
    </cfRule>
  </conditionalFormatting>
  <conditionalFormatting sqref="F14:K14">
    <cfRule type="expression" dxfId="47" priority="54">
      <formula>$F$14:$K$14&lt;&gt;0</formula>
    </cfRule>
  </conditionalFormatting>
  <conditionalFormatting sqref="F15:K15">
    <cfRule type="expression" dxfId="46" priority="53">
      <formula>$F$15:$K$15&lt;&gt;0</formula>
    </cfRule>
  </conditionalFormatting>
  <conditionalFormatting sqref="F18:K18">
    <cfRule type="expression" dxfId="45" priority="6">
      <formula>$F$18&lt;&gt;0</formula>
    </cfRule>
  </conditionalFormatting>
  <conditionalFormatting sqref="F19:K19">
    <cfRule type="expression" dxfId="44" priority="5">
      <formula>$F$19&lt;&gt;0</formula>
    </cfRule>
  </conditionalFormatting>
  <conditionalFormatting sqref="F20:K20">
    <cfRule type="expression" dxfId="43" priority="4">
      <formula>$F$20&lt;&gt;0</formula>
    </cfRule>
  </conditionalFormatting>
  <conditionalFormatting sqref="F21:K21">
    <cfRule type="expression" dxfId="42" priority="34">
      <formula>$F$21:$K$21&lt;&gt;0</formula>
    </cfRule>
  </conditionalFormatting>
  <conditionalFormatting sqref="F16:S16">
    <cfRule type="expression" dxfId="41" priority="14">
      <formula>$F$16&lt;&gt;0</formula>
    </cfRule>
  </conditionalFormatting>
  <conditionalFormatting sqref="F9:X9">
    <cfRule type="expression" dxfId="40" priority="21">
      <formula>$F$9&lt;&gt;0</formula>
    </cfRule>
  </conditionalFormatting>
  <conditionalFormatting sqref="F10:X10">
    <cfRule type="expression" dxfId="39" priority="20">
      <formula>$F$10&lt;&gt;0</formula>
    </cfRule>
  </conditionalFormatting>
  <conditionalFormatting sqref="F11:X11">
    <cfRule type="expression" dxfId="38" priority="56">
      <formula>$F$11:$X$11&lt;&gt;0</formula>
    </cfRule>
  </conditionalFormatting>
  <conditionalFormatting sqref="G31:N31">
    <cfRule type="expression" dxfId="37" priority="68">
      <formula>$G$31:$N$31&lt;&gt;0</formula>
    </cfRule>
  </conditionalFormatting>
  <conditionalFormatting sqref="H38">
    <cfRule type="expression" dxfId="36" priority="58">
      <formula>$H$38&lt;&gt;0</formula>
    </cfRule>
  </conditionalFormatting>
  <conditionalFormatting sqref="J23">
    <cfRule type="expression" dxfId="35" priority="74">
      <formula>$J$23&lt;&gt;0</formula>
    </cfRule>
  </conditionalFormatting>
  <conditionalFormatting sqref="J24:L24">
    <cfRule type="expression" dxfId="34" priority="71">
      <formula>$J$24:$L$24&lt;&gt;0</formula>
    </cfRule>
  </conditionalFormatting>
  <conditionalFormatting sqref="L39:T39">
    <cfRule type="expression" dxfId="33" priority="28">
      <formula>$L$39:$T$39&lt;&gt;0</formula>
    </cfRule>
  </conditionalFormatting>
  <conditionalFormatting sqref="M18:N18">
    <cfRule type="expression" dxfId="32" priority="47">
      <formula>$M$18:$N$18&lt;&gt;0</formula>
    </cfRule>
  </conditionalFormatting>
  <conditionalFormatting sqref="M19:N19">
    <cfRule type="expression" dxfId="31" priority="46">
      <formula>$M$19:$N$19&lt;&gt;0</formula>
    </cfRule>
  </conditionalFormatting>
  <conditionalFormatting sqref="M20:N20">
    <cfRule type="expression" dxfId="30" priority="45">
      <formula>$M$20:$N$20&lt;&gt;0</formula>
    </cfRule>
  </conditionalFormatting>
  <conditionalFormatting sqref="M21:N21">
    <cfRule type="expression" dxfId="29" priority="44">
      <formula>$M$21:$N$21&lt;&gt;0</formula>
    </cfRule>
  </conditionalFormatting>
  <conditionalFormatting sqref="N13:P13">
    <cfRule type="expression" dxfId="28" priority="16">
      <formula>$N$13&lt;&gt;0</formula>
    </cfRule>
  </conditionalFormatting>
  <conditionalFormatting sqref="N23:S23">
    <cfRule type="expression" dxfId="27" priority="73">
      <formula>$N$23:$S$23&lt;&gt;0</formula>
    </cfRule>
  </conditionalFormatting>
  <conditionalFormatting sqref="N12:X12">
    <cfRule type="expression" dxfId="26" priority="17">
      <formula>$N$12&lt;&gt;0</formula>
    </cfRule>
  </conditionalFormatting>
  <conditionalFormatting sqref="N14:X14">
    <cfRule type="expression" dxfId="25" priority="52">
      <formula>$N$14:$X$14&lt;&gt;0</formula>
    </cfRule>
  </conditionalFormatting>
  <conditionalFormatting sqref="O18">
    <cfRule type="expression" dxfId="24" priority="43">
      <formula>$O$18&lt;&gt;0</formula>
    </cfRule>
  </conditionalFormatting>
  <conditionalFormatting sqref="O19">
    <cfRule type="expression" dxfId="23" priority="39">
      <formula>$O$19&lt;&gt;0</formula>
    </cfRule>
  </conditionalFormatting>
  <conditionalFormatting sqref="O20">
    <cfRule type="expression" dxfId="22" priority="38">
      <formula>$O$20&lt;&gt;0</formula>
    </cfRule>
  </conditionalFormatting>
  <conditionalFormatting sqref="O21">
    <cfRule type="expression" dxfId="21" priority="37">
      <formula>$O$21&lt;&gt;0</formula>
    </cfRule>
  </conditionalFormatting>
  <conditionalFormatting sqref="O33:X33">
    <cfRule type="expression" dxfId="20" priority="65">
      <formula>$O$33:$X$33&lt;&gt;0</formula>
    </cfRule>
  </conditionalFormatting>
  <conditionalFormatting sqref="P18:X18">
    <cfRule type="expression" dxfId="19" priority="25">
      <formula>$P$18:$X$18&lt;&gt;0</formula>
    </cfRule>
  </conditionalFormatting>
  <conditionalFormatting sqref="P19:X19">
    <cfRule type="expression" dxfId="18" priority="33">
      <formula>$P$19:$X$19&lt;&gt;0</formula>
    </cfRule>
  </conditionalFormatting>
  <conditionalFormatting sqref="P20:X20">
    <cfRule type="expression" dxfId="17" priority="32">
      <formula>$P$20:$X$20&lt;&gt;0</formula>
    </cfRule>
  </conditionalFormatting>
  <conditionalFormatting sqref="P21:X21">
    <cfRule type="expression" dxfId="16" priority="31">
      <formula>$P$21:$X$21&lt;&gt;0</formula>
    </cfRule>
  </conditionalFormatting>
  <conditionalFormatting sqref="P24:X24">
    <cfRule type="expression" dxfId="15" priority="70">
      <formula>$P$24:$X$24&lt;&gt;0</formula>
    </cfRule>
  </conditionalFormatting>
  <conditionalFormatting sqref="S13:V13">
    <cfRule type="expression" dxfId="14" priority="15">
      <formula>$S$13&lt;&gt;0</formula>
    </cfRule>
  </conditionalFormatting>
  <conditionalFormatting sqref="T16:X16">
    <cfRule type="expression" dxfId="13" priority="13">
      <formula>$T$16&lt;&gt;0</formula>
    </cfRule>
  </conditionalFormatting>
  <conditionalFormatting sqref="V23:W23">
    <cfRule type="expression" dxfId="12" priority="72">
      <formula>$V$23:$W$23&lt;&gt;0</formula>
    </cfRule>
  </conditionalFormatting>
  <dataValidations count="4">
    <dataValidation type="list" allowBlank="1" showInputMessage="1" showErrorMessage="1" sqref="A30" xr:uid="{04C572AF-C6F8-40EB-A73D-DFB3536BD72B}">
      <formula1>$DB$1:$DB$5</formula1>
    </dataValidation>
    <dataValidation type="list" allowBlank="1" showInputMessage="1" showErrorMessage="1" sqref="T16:X16" xr:uid="{7E9AD660-5454-4A98-8325-7D77822A76E9}">
      <formula1>$CR$1:$CR$3</formula1>
    </dataValidation>
    <dataValidation type="list" allowBlank="1" showInputMessage="1" showErrorMessage="1" sqref="A24:C24" xr:uid="{26A31EFD-BE97-4F51-9280-05750F104E9C}">
      <formula1>$CV$1:$CV$2</formula1>
    </dataValidation>
    <dataValidation type="list" allowBlank="1" showInputMessage="1" showErrorMessage="1" sqref="J24:L24" xr:uid="{00000000-0002-0000-0200-000003000000}">
      <formula1>$CY$1:$CY$3</formula1>
    </dataValidation>
  </dataValidations>
  <printOptions horizontalCentered="1" verticalCentered="1"/>
  <pageMargins left="0.39370078740157483" right="0.39370078740157483" top="0" bottom="0.39370078740157483" header="0" footer="0"/>
  <pageSetup paperSize="9" scale="76" fitToWidth="0" orientation="portrait" r:id="rId1"/>
  <headerFooter alignWithMargins="0">
    <oddFooter xml:space="preserve">&amp;C&amp;8 &amp;10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50"/>
  </sheetPr>
  <dimension ref="A1:DB51"/>
  <sheetViews>
    <sheetView zoomScaleNormal="100" workbookViewId="0">
      <selection activeCell="K54" sqref="K54"/>
    </sheetView>
  </sheetViews>
  <sheetFormatPr defaultColWidth="2.5" defaultRowHeight="13.5" x14ac:dyDescent="0.15"/>
  <cols>
    <col min="1" max="2" width="5.75" style="24" customWidth="1"/>
    <col min="3" max="3" width="2.875" style="24" customWidth="1"/>
    <col min="4" max="4" width="5.75" style="24" customWidth="1"/>
    <col min="5" max="7" width="2.875" style="24" customWidth="1"/>
    <col min="8" max="8" width="8.625" style="24" customWidth="1"/>
    <col min="9" max="10" width="5.75" style="24" customWidth="1"/>
    <col min="11" max="11" width="2.875" style="24" customWidth="1"/>
    <col min="12" max="12" width="5.75" style="24" customWidth="1"/>
    <col min="13" max="13" width="2.875" style="24" customWidth="1"/>
    <col min="14" max="14" width="5.75" style="24" customWidth="1"/>
    <col min="15" max="16" width="2.75" style="24" customWidth="1"/>
    <col min="17" max="17" width="5.75" style="24" customWidth="1"/>
    <col min="18" max="24" width="3" style="24" customWidth="1"/>
    <col min="25" max="25" width="0.625" style="24" customWidth="1"/>
    <col min="26" max="16384" width="2.5" style="24"/>
  </cols>
  <sheetData>
    <row r="1" spans="1:106" s="22" customFormat="1" ht="21" customHeight="1" x14ac:dyDescent="0.15">
      <c r="B1" s="285"/>
      <c r="C1" s="285"/>
      <c r="D1" s="285"/>
      <c r="E1" s="285"/>
      <c r="F1" s="285"/>
      <c r="G1" s="285"/>
      <c r="H1" s="285"/>
      <c r="I1" s="285"/>
      <c r="J1" s="285"/>
      <c r="K1" s="285"/>
      <c r="L1" s="277" t="str">
        <f>+'曲目等申込書（チーム１）'!B1:X1</f>
        <v>令和８年（2026年）</v>
      </c>
      <c r="M1" s="285"/>
      <c r="N1" s="285"/>
      <c r="O1" s="285"/>
      <c r="P1" s="285"/>
      <c r="Q1" s="285"/>
      <c r="R1" s="285"/>
      <c r="S1" s="285"/>
      <c r="T1" s="285"/>
      <c r="U1" s="285"/>
      <c r="V1" s="285"/>
      <c r="W1" s="285"/>
      <c r="X1" s="285"/>
      <c r="Z1" s="57"/>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CN1" s="23"/>
      <c r="CR1" s="24" t="s">
        <v>43</v>
      </c>
      <c r="CV1" s="24" t="s">
        <v>44</v>
      </c>
      <c r="CY1" s="24" t="s">
        <v>45</v>
      </c>
      <c r="DB1" s="24" t="s">
        <v>46</v>
      </c>
    </row>
    <row r="2" spans="1:106" s="22" customFormat="1" ht="21" customHeight="1" x14ac:dyDescent="0.25">
      <c r="B2" s="286"/>
      <c r="C2" s="286"/>
      <c r="D2" s="286"/>
      <c r="E2" s="286"/>
      <c r="F2" s="286"/>
      <c r="G2" s="286"/>
      <c r="H2" s="286"/>
      <c r="I2" s="286"/>
      <c r="J2" s="286"/>
      <c r="K2" s="286"/>
      <c r="L2" s="278" t="str">
        <f>+'曲目等申込書（チーム１）'!B2:X2</f>
        <v>第27回支部アンサンブルコンテスト</v>
      </c>
      <c r="M2" s="286"/>
      <c r="N2" s="286"/>
      <c r="O2" s="286"/>
      <c r="P2" s="286"/>
      <c r="Q2" s="286"/>
      <c r="R2" s="286"/>
      <c r="S2" s="286"/>
      <c r="T2" s="286"/>
      <c r="U2" s="286"/>
      <c r="V2" s="286"/>
      <c r="W2" s="286"/>
      <c r="X2" s="286"/>
      <c r="Z2" s="57"/>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CN2" s="23"/>
      <c r="CR2" s="24" t="s">
        <v>47</v>
      </c>
      <c r="CV2" s="24" t="s">
        <v>48</v>
      </c>
      <c r="CY2" s="24" t="s">
        <v>49</v>
      </c>
      <c r="DB2" s="24" t="s">
        <v>50</v>
      </c>
    </row>
    <row r="3" spans="1:106" s="22" customFormat="1" ht="21" customHeight="1" x14ac:dyDescent="0.25">
      <c r="B3" s="286"/>
      <c r="C3" s="286"/>
      <c r="D3" s="286"/>
      <c r="E3" s="286"/>
      <c r="F3" s="286"/>
      <c r="G3" s="286"/>
      <c r="H3" s="286"/>
      <c r="I3" s="286"/>
      <c r="J3" s="286"/>
      <c r="K3" s="286"/>
      <c r="L3" s="278" t="str">
        <f>+'曲目等申込書（チーム１）'!B3:X3</f>
        <v>曲目等申込書</v>
      </c>
      <c r="M3" s="286"/>
      <c r="N3" s="286"/>
      <c r="O3" s="286"/>
      <c r="P3" s="286"/>
      <c r="Q3" s="286"/>
      <c r="R3" s="286"/>
      <c r="S3" s="286"/>
      <c r="T3" s="286"/>
      <c r="U3" s="286"/>
      <c r="V3" s="286"/>
      <c r="W3" s="286"/>
      <c r="X3" s="286"/>
      <c r="Z3" s="59" t="s">
        <v>360</v>
      </c>
      <c r="AA3" s="59"/>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CN3" s="23"/>
      <c r="CR3" s="24" t="s">
        <v>51</v>
      </c>
      <c r="CS3" s="24"/>
      <c r="CT3" s="24"/>
      <c r="CU3" s="24"/>
      <c r="CV3" s="24"/>
      <c r="CW3" s="24"/>
      <c r="CX3" s="24"/>
      <c r="CY3" s="24" t="s">
        <v>52</v>
      </c>
      <c r="CZ3" s="24"/>
      <c r="DA3" s="24"/>
      <c r="DB3" s="24" t="s">
        <v>53</v>
      </c>
    </row>
    <row r="4" spans="1:106" ht="3.75" customHeight="1" thickBot="1" x14ac:dyDescent="0.2">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c r="BB4" s="60"/>
      <c r="BC4" s="60"/>
      <c r="BD4" s="60"/>
      <c r="BE4" s="60"/>
      <c r="BF4" s="60"/>
      <c r="BG4" s="60"/>
      <c r="BH4" s="60"/>
      <c r="BI4" s="60"/>
      <c r="BJ4" s="60"/>
      <c r="BK4" s="60"/>
      <c r="BL4" s="60"/>
      <c r="BM4" s="60"/>
      <c r="CN4" s="23"/>
      <c r="DB4" s="24" t="s">
        <v>56</v>
      </c>
    </row>
    <row r="5" spans="1:106" ht="30" customHeight="1" x14ac:dyDescent="0.15">
      <c r="A5" s="620" t="s">
        <v>54</v>
      </c>
      <c r="B5" s="621"/>
      <c r="C5" s="622"/>
      <c r="D5" s="632">
        <f>+申し込みについて!J11</f>
        <v>0</v>
      </c>
      <c r="E5" s="633"/>
      <c r="F5" s="633"/>
      <c r="G5" s="633"/>
      <c r="H5" s="633"/>
      <c r="I5" s="633"/>
      <c r="J5" s="633"/>
      <c r="K5" s="633"/>
      <c r="L5" s="633"/>
      <c r="M5" s="634"/>
      <c r="N5" s="617" t="s">
        <v>55</v>
      </c>
      <c r="O5" s="618"/>
      <c r="P5" s="618"/>
      <c r="Q5" s="619"/>
      <c r="R5" s="646" t="str">
        <f>+アンコン参加申込書!J5</f>
        <v/>
      </c>
      <c r="S5" s="647"/>
      <c r="T5" s="647"/>
      <c r="U5" s="170" t="s">
        <v>289</v>
      </c>
      <c r="V5" s="641"/>
      <c r="W5" s="641"/>
      <c r="X5" s="642"/>
      <c r="Z5" s="594" t="s">
        <v>42</v>
      </c>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DB5" s="24" t="s">
        <v>58</v>
      </c>
    </row>
    <row r="6" spans="1:106" ht="23.25" customHeight="1" x14ac:dyDescent="0.15">
      <c r="A6" s="623" t="s">
        <v>57</v>
      </c>
      <c r="B6" s="624"/>
      <c r="C6" s="625"/>
      <c r="D6" s="581" t="e">
        <f>+アンコン参加申込書!B6</f>
        <v>#N/A</v>
      </c>
      <c r="E6" s="582"/>
      <c r="F6" s="582"/>
      <c r="G6" s="582"/>
      <c r="H6" s="582"/>
      <c r="I6" s="582"/>
      <c r="J6" s="582"/>
      <c r="K6" s="582"/>
      <c r="L6" s="582"/>
      <c r="M6" s="582"/>
      <c r="N6" s="582"/>
      <c r="O6" s="582"/>
      <c r="P6" s="582"/>
      <c r="Q6" s="582"/>
      <c r="R6" s="582"/>
      <c r="S6" s="582"/>
      <c r="T6" s="582"/>
      <c r="U6" s="582"/>
      <c r="V6" s="582"/>
      <c r="W6" s="582"/>
      <c r="X6" s="635"/>
      <c r="Z6" s="594"/>
      <c r="AA6" s="595" t="s">
        <v>290</v>
      </c>
      <c r="AB6" s="595"/>
      <c r="AC6" s="595"/>
      <c r="AD6" s="595"/>
      <c r="AE6" s="595"/>
      <c r="AF6" s="595"/>
      <c r="AG6" s="595"/>
      <c r="AH6" s="595"/>
      <c r="AI6" s="595"/>
      <c r="AJ6" s="595"/>
      <c r="AK6" s="595"/>
      <c r="AL6" s="595"/>
      <c r="AM6" s="595"/>
      <c r="AN6" s="595"/>
      <c r="AO6" s="595"/>
      <c r="AP6" s="595"/>
      <c r="AQ6" s="595"/>
      <c r="AR6" s="595"/>
      <c r="AS6" s="595"/>
      <c r="AT6" s="595"/>
      <c r="AU6" s="595"/>
      <c r="AV6" s="595"/>
      <c r="AW6" s="595"/>
      <c r="AX6" s="595"/>
      <c r="AY6" s="595"/>
      <c r="AZ6" s="595"/>
      <c r="BA6" s="595"/>
      <c r="BB6" s="60"/>
      <c r="BC6" s="60"/>
      <c r="BD6" s="60"/>
      <c r="BE6" s="60"/>
      <c r="BF6" s="60"/>
      <c r="BG6" s="60"/>
      <c r="BH6" s="60"/>
      <c r="BI6" s="60"/>
      <c r="BJ6" s="60"/>
      <c r="BK6" s="60"/>
      <c r="BL6" s="60"/>
      <c r="BM6" s="60"/>
    </row>
    <row r="7" spans="1:106" ht="30" customHeight="1" x14ac:dyDescent="0.15">
      <c r="A7" s="626" t="s">
        <v>59</v>
      </c>
      <c r="B7" s="627"/>
      <c r="C7" s="628"/>
      <c r="D7" s="636" t="e">
        <f>+アンコン参加申込書!B7</f>
        <v>#N/A</v>
      </c>
      <c r="E7" s="637"/>
      <c r="F7" s="637"/>
      <c r="G7" s="637"/>
      <c r="H7" s="637"/>
      <c r="I7" s="637"/>
      <c r="J7" s="637"/>
      <c r="K7" s="637"/>
      <c r="L7" s="637"/>
      <c r="M7" s="637"/>
      <c r="N7" s="637"/>
      <c r="O7" s="637"/>
      <c r="P7" s="637"/>
      <c r="Q7" s="637"/>
      <c r="R7" s="637"/>
      <c r="S7" s="637"/>
      <c r="T7" s="637"/>
      <c r="U7" s="637"/>
      <c r="V7" s="637"/>
      <c r="W7" s="637"/>
      <c r="X7" s="638"/>
      <c r="Z7" s="594"/>
      <c r="AA7" s="595"/>
      <c r="AB7" s="595"/>
      <c r="AC7" s="595"/>
      <c r="AD7" s="595"/>
      <c r="AE7" s="595"/>
      <c r="AF7" s="595"/>
      <c r="AG7" s="595"/>
      <c r="AH7" s="595"/>
      <c r="AI7" s="595"/>
      <c r="AJ7" s="595"/>
      <c r="AK7" s="595"/>
      <c r="AL7" s="595"/>
      <c r="AM7" s="595"/>
      <c r="AN7" s="595"/>
      <c r="AO7" s="595"/>
      <c r="AP7" s="595"/>
      <c r="AQ7" s="595"/>
      <c r="AR7" s="595"/>
      <c r="AS7" s="595"/>
      <c r="AT7" s="595"/>
      <c r="AU7" s="595"/>
      <c r="AV7" s="595"/>
      <c r="AW7" s="595"/>
      <c r="AX7" s="595"/>
      <c r="AY7" s="595"/>
      <c r="AZ7" s="595"/>
      <c r="BA7" s="595"/>
      <c r="BB7" s="60"/>
      <c r="BC7" s="60"/>
      <c r="BD7" s="60"/>
      <c r="BE7" s="60"/>
      <c r="BF7" s="60"/>
      <c r="BG7" s="60"/>
      <c r="BH7" s="60"/>
      <c r="BI7" s="60"/>
      <c r="BJ7" s="60"/>
      <c r="BK7" s="60"/>
      <c r="BL7" s="60"/>
      <c r="BM7" s="60"/>
    </row>
    <row r="8" spans="1:106" ht="26.25" customHeight="1" thickBot="1" x14ac:dyDescent="0.2">
      <c r="A8" s="629" t="s">
        <v>60</v>
      </c>
      <c r="B8" s="630"/>
      <c r="C8" s="631"/>
      <c r="D8" s="639" t="s">
        <v>347</v>
      </c>
      <c r="E8" s="640"/>
      <c r="F8" s="640"/>
      <c r="G8" s="640"/>
      <c r="H8" s="640"/>
      <c r="I8" s="640"/>
      <c r="J8" s="643">
        <f>+アンコン参加申込書!C17</f>
        <v>0</v>
      </c>
      <c r="K8" s="643"/>
      <c r="L8" s="643"/>
      <c r="M8" s="643"/>
      <c r="N8" s="643"/>
      <c r="O8" s="643"/>
      <c r="P8" s="643"/>
      <c r="Q8" s="643"/>
      <c r="R8" s="643"/>
      <c r="S8" s="643">
        <f>+アンコン参加申込書!F17</f>
        <v>0</v>
      </c>
      <c r="T8" s="643"/>
      <c r="U8" s="644"/>
      <c r="V8" s="670" t="s">
        <v>61</v>
      </c>
      <c r="W8" s="670"/>
      <c r="X8" s="671"/>
      <c r="Z8" s="594"/>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1"/>
      <c r="BB8" s="60"/>
      <c r="BC8" s="60"/>
      <c r="BD8" s="60"/>
      <c r="BE8" s="60"/>
      <c r="BF8" s="60"/>
      <c r="BG8" s="60"/>
      <c r="BH8" s="60"/>
      <c r="BI8" s="60"/>
      <c r="BJ8" s="60"/>
      <c r="BK8" s="60"/>
      <c r="BL8" s="60"/>
      <c r="BM8" s="60"/>
    </row>
    <row r="9" spans="1:106" ht="26.25" customHeight="1" thickTop="1" x14ac:dyDescent="0.15">
      <c r="A9" s="648" t="s">
        <v>62</v>
      </c>
      <c r="B9" s="658" t="s">
        <v>63</v>
      </c>
      <c r="C9" s="659"/>
      <c r="D9" s="664" t="s">
        <v>64</v>
      </c>
      <c r="E9" s="665"/>
      <c r="F9" s="726"/>
      <c r="G9" s="727"/>
      <c r="H9" s="727"/>
      <c r="I9" s="727"/>
      <c r="J9" s="727"/>
      <c r="K9" s="727"/>
      <c r="L9" s="727"/>
      <c r="M9" s="727"/>
      <c r="N9" s="727"/>
      <c r="O9" s="727"/>
      <c r="P9" s="727"/>
      <c r="Q9" s="727"/>
      <c r="R9" s="727"/>
      <c r="S9" s="727"/>
      <c r="T9" s="727"/>
      <c r="U9" s="727"/>
      <c r="V9" s="727"/>
      <c r="W9" s="727"/>
      <c r="X9" s="728"/>
      <c r="Z9" s="600" t="s">
        <v>4043</v>
      </c>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0"/>
      <c r="AY9" s="600"/>
      <c r="AZ9" s="600"/>
      <c r="BA9" s="600"/>
      <c r="BB9" s="600"/>
      <c r="BC9" s="600"/>
      <c r="BD9" s="600"/>
      <c r="BE9" s="600"/>
      <c r="BF9" s="600"/>
      <c r="BG9" s="600"/>
      <c r="BH9" s="600"/>
      <c r="BI9" s="600"/>
      <c r="BJ9" s="600"/>
      <c r="BK9" s="600"/>
      <c r="BL9" s="600"/>
      <c r="BM9" s="600"/>
      <c r="BN9" s="600"/>
      <c r="BO9" s="600"/>
      <c r="BP9" s="600"/>
    </row>
    <row r="10" spans="1:106" ht="26.25" customHeight="1" x14ac:dyDescent="0.15">
      <c r="A10" s="649"/>
      <c r="B10" s="660"/>
      <c r="C10" s="661"/>
      <c r="D10" s="645" t="s">
        <v>65</v>
      </c>
      <c r="E10" s="628"/>
      <c r="F10" s="686"/>
      <c r="G10" s="687"/>
      <c r="H10" s="687"/>
      <c r="I10" s="687"/>
      <c r="J10" s="687"/>
      <c r="K10" s="687"/>
      <c r="L10" s="687"/>
      <c r="M10" s="687"/>
      <c r="N10" s="687"/>
      <c r="O10" s="687"/>
      <c r="P10" s="687"/>
      <c r="Q10" s="687"/>
      <c r="R10" s="687"/>
      <c r="S10" s="687"/>
      <c r="T10" s="687"/>
      <c r="U10" s="687"/>
      <c r="V10" s="687"/>
      <c r="W10" s="687"/>
      <c r="X10" s="729"/>
      <c r="Z10" s="600"/>
      <c r="AA10" s="600"/>
      <c r="AB10" s="600"/>
      <c r="AC10" s="600"/>
      <c r="AD10" s="600"/>
      <c r="AE10" s="600"/>
      <c r="AF10" s="600"/>
      <c r="AG10" s="600"/>
      <c r="AH10" s="600"/>
      <c r="AI10" s="600"/>
      <c r="AJ10" s="600"/>
      <c r="AK10" s="600"/>
      <c r="AL10" s="600"/>
      <c r="AM10" s="600"/>
      <c r="AN10" s="600"/>
      <c r="AO10" s="600"/>
      <c r="AP10" s="600"/>
      <c r="AQ10" s="600"/>
      <c r="AR10" s="600"/>
      <c r="AS10" s="600"/>
      <c r="AT10" s="600"/>
      <c r="AU10" s="600"/>
      <c r="AV10" s="600"/>
      <c r="AW10" s="600"/>
      <c r="AX10" s="600"/>
      <c r="AY10" s="600"/>
      <c r="AZ10" s="600"/>
      <c r="BA10" s="600"/>
      <c r="BB10" s="600"/>
      <c r="BC10" s="600"/>
      <c r="BD10" s="600"/>
      <c r="BE10" s="600"/>
      <c r="BF10" s="600"/>
      <c r="BG10" s="600"/>
      <c r="BH10" s="600"/>
      <c r="BI10" s="600"/>
      <c r="BJ10" s="600"/>
      <c r="BK10" s="600"/>
      <c r="BL10" s="600"/>
      <c r="BM10" s="600"/>
      <c r="BN10" s="600"/>
      <c r="BO10" s="600"/>
      <c r="BP10" s="600"/>
    </row>
    <row r="11" spans="1:106" ht="26.25" customHeight="1" x14ac:dyDescent="0.15">
      <c r="A11" s="649"/>
      <c r="B11" s="662"/>
      <c r="C11" s="663"/>
      <c r="D11" s="605" t="s">
        <v>66</v>
      </c>
      <c r="E11" s="606"/>
      <c r="F11" s="551"/>
      <c r="G11" s="552"/>
      <c r="H11" s="552"/>
      <c r="I11" s="552"/>
      <c r="J11" s="552"/>
      <c r="K11" s="552"/>
      <c r="L11" s="552"/>
      <c r="M11" s="552"/>
      <c r="N11" s="552"/>
      <c r="O11" s="552"/>
      <c r="P11" s="552"/>
      <c r="Q11" s="552"/>
      <c r="R11" s="552"/>
      <c r="S11" s="552"/>
      <c r="T11" s="552"/>
      <c r="U11" s="552"/>
      <c r="V11" s="552"/>
      <c r="W11" s="552"/>
      <c r="X11" s="678"/>
      <c r="Z11" s="61" t="s">
        <v>4020</v>
      </c>
      <c r="AA11" s="60"/>
      <c r="AB11" s="60"/>
      <c r="AC11" s="60"/>
      <c r="AD11" s="60"/>
      <c r="AE11" s="60"/>
      <c r="AF11" s="60"/>
      <c r="AG11" s="60"/>
      <c r="AH11" s="60"/>
      <c r="AI11" s="60"/>
      <c r="AJ11" s="60"/>
      <c r="AK11" s="60"/>
      <c r="AL11" s="60"/>
      <c r="AM11" s="60"/>
      <c r="AN11" s="60"/>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row>
    <row r="12" spans="1:106" ht="26.25" customHeight="1" x14ac:dyDescent="0.15">
      <c r="A12" s="649"/>
      <c r="B12" s="676" t="s">
        <v>68</v>
      </c>
      <c r="C12" s="677"/>
      <c r="D12" s="689" t="s">
        <v>64</v>
      </c>
      <c r="E12" s="625"/>
      <c r="F12" s="683"/>
      <c r="G12" s="684"/>
      <c r="H12" s="684"/>
      <c r="I12" s="684"/>
      <c r="J12" s="684"/>
      <c r="K12" s="685"/>
      <c r="L12" s="601" t="s">
        <v>66</v>
      </c>
      <c r="M12" s="602"/>
      <c r="N12" s="551"/>
      <c r="O12" s="552"/>
      <c r="P12" s="552"/>
      <c r="Q12" s="552"/>
      <c r="R12" s="552"/>
      <c r="S12" s="552"/>
      <c r="T12" s="552"/>
      <c r="U12" s="552"/>
      <c r="V12" s="552"/>
      <c r="W12" s="552"/>
      <c r="X12" s="678"/>
      <c r="Z12" s="61" t="s">
        <v>67</v>
      </c>
      <c r="AA12" s="60"/>
      <c r="AB12" s="60"/>
      <c r="AC12" s="60"/>
      <c r="AD12" s="60"/>
      <c r="AE12" s="60"/>
      <c r="AF12" s="60"/>
      <c r="AG12" s="60"/>
      <c r="AH12" s="60"/>
      <c r="AI12" s="60"/>
      <c r="AJ12" s="60"/>
      <c r="AK12" s="60"/>
      <c r="AL12" s="60"/>
      <c r="AM12" s="60"/>
      <c r="AN12" s="60"/>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row>
    <row r="13" spans="1:106" ht="26.25" customHeight="1" x14ac:dyDescent="0.15">
      <c r="A13" s="649"/>
      <c r="B13" s="662"/>
      <c r="C13" s="663"/>
      <c r="D13" s="645" t="s">
        <v>65</v>
      </c>
      <c r="E13" s="628"/>
      <c r="F13" s="686"/>
      <c r="G13" s="687"/>
      <c r="H13" s="687"/>
      <c r="I13" s="687"/>
      <c r="J13" s="687"/>
      <c r="K13" s="688"/>
      <c r="L13" s="603" t="s">
        <v>69</v>
      </c>
      <c r="M13" s="604"/>
      <c r="N13" s="734"/>
      <c r="O13" s="735"/>
      <c r="P13" s="736"/>
      <c r="Q13" s="304" t="s">
        <v>70</v>
      </c>
      <c r="R13" s="304" t="s">
        <v>71</v>
      </c>
      <c r="S13" s="737"/>
      <c r="T13" s="737"/>
      <c r="U13" s="737"/>
      <c r="V13" s="737"/>
      <c r="W13" s="672" t="s">
        <v>70</v>
      </c>
      <c r="X13" s="673"/>
      <c r="Z13" s="61" t="s">
        <v>4046</v>
      </c>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c r="BM13" s="60"/>
    </row>
    <row r="14" spans="1:106" ht="26.25" customHeight="1" x14ac:dyDescent="0.15">
      <c r="A14" s="649"/>
      <c r="B14" s="676" t="s">
        <v>72</v>
      </c>
      <c r="C14" s="677"/>
      <c r="D14" s="689" t="s">
        <v>64</v>
      </c>
      <c r="E14" s="625"/>
      <c r="F14" s="683"/>
      <c r="G14" s="684"/>
      <c r="H14" s="684"/>
      <c r="I14" s="684"/>
      <c r="J14" s="684"/>
      <c r="K14" s="685"/>
      <c r="L14" s="605" t="s">
        <v>66</v>
      </c>
      <c r="M14" s="606"/>
      <c r="N14" s="551"/>
      <c r="O14" s="552"/>
      <c r="P14" s="552"/>
      <c r="Q14" s="552"/>
      <c r="R14" s="552"/>
      <c r="S14" s="552"/>
      <c r="T14" s="552"/>
      <c r="U14" s="552"/>
      <c r="V14" s="552"/>
      <c r="W14" s="552"/>
      <c r="X14" s="678"/>
      <c r="Z14" s="61" t="s">
        <v>67</v>
      </c>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row>
    <row r="15" spans="1:106" ht="26.25" customHeight="1" x14ac:dyDescent="0.15">
      <c r="A15" s="649"/>
      <c r="B15" s="662"/>
      <c r="C15" s="663"/>
      <c r="D15" s="645" t="s">
        <v>65</v>
      </c>
      <c r="E15" s="628"/>
      <c r="F15" s="686"/>
      <c r="G15" s="687"/>
      <c r="H15" s="687"/>
      <c r="I15" s="687"/>
      <c r="J15" s="687"/>
      <c r="K15" s="688"/>
      <c r="L15" s="537" t="str">
        <f>IF(OR(T16="レンタル",T16="未出版"),"許諾書の提出が必要です。","")</f>
        <v/>
      </c>
      <c r="M15" s="538" t="str">
        <f t="shared" ref="M15:X15" si="0">IF(OR(Q13&gt;=21,Q14&gt;=21),"変更願の提出が必要です。","")</f>
        <v>変更願の提出が必要です。</v>
      </c>
      <c r="N15" s="538" t="str">
        <f t="shared" si="0"/>
        <v>変更願の提出が必要です。</v>
      </c>
      <c r="O15" s="538" t="str">
        <f t="shared" si="0"/>
        <v/>
      </c>
      <c r="P15" s="538" t="str">
        <f t="shared" si="0"/>
        <v/>
      </c>
      <c r="Q15" s="538" t="str">
        <f t="shared" si="0"/>
        <v/>
      </c>
      <c r="R15" s="538" t="str">
        <f t="shared" si="0"/>
        <v/>
      </c>
      <c r="S15" s="538" t="str">
        <f t="shared" si="0"/>
        <v>変更願の提出が必要です。</v>
      </c>
      <c r="T15" s="538" t="str">
        <f t="shared" si="0"/>
        <v/>
      </c>
      <c r="U15" s="538" t="str">
        <f t="shared" si="0"/>
        <v/>
      </c>
      <c r="V15" s="538" t="str">
        <f t="shared" si="0"/>
        <v>変更願の提出が必要です。</v>
      </c>
      <c r="W15" s="538" t="str">
        <f t="shared" si="0"/>
        <v/>
      </c>
      <c r="X15" s="539" t="str">
        <f t="shared" si="0"/>
        <v/>
      </c>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row>
    <row r="16" spans="1:106" ht="26.25" customHeight="1" thickBot="1" x14ac:dyDescent="0.2">
      <c r="A16" s="657"/>
      <c r="B16" s="669" t="s">
        <v>73</v>
      </c>
      <c r="C16" s="631"/>
      <c r="D16" s="669" t="s">
        <v>74</v>
      </c>
      <c r="E16" s="631"/>
      <c r="F16" s="732"/>
      <c r="G16" s="732"/>
      <c r="H16" s="732"/>
      <c r="I16" s="732"/>
      <c r="J16" s="732"/>
      <c r="K16" s="732"/>
      <c r="L16" s="732"/>
      <c r="M16" s="732"/>
      <c r="N16" s="732"/>
      <c r="O16" s="732"/>
      <c r="P16" s="732"/>
      <c r="Q16" s="732"/>
      <c r="R16" s="732"/>
      <c r="S16" s="732"/>
      <c r="T16" s="732"/>
      <c r="U16" s="732"/>
      <c r="V16" s="732"/>
      <c r="W16" s="732"/>
      <c r="X16" s="733"/>
      <c r="Z16" s="61" t="s">
        <v>75</v>
      </c>
      <c r="AA16" s="60"/>
      <c r="AB16" s="60"/>
      <c r="AC16" s="60"/>
      <c r="AD16" s="60"/>
      <c r="AE16" s="60"/>
      <c r="AF16" s="60"/>
      <c r="AG16" s="60"/>
      <c r="AH16" s="60"/>
      <c r="AI16" s="60"/>
      <c r="AJ16" s="60"/>
      <c r="AK16" s="60"/>
      <c r="AL16" s="60"/>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c r="BM16" s="60"/>
    </row>
    <row r="17" spans="1:76" s="26" customFormat="1" ht="16.5" customHeight="1" thickTop="1" x14ac:dyDescent="0.4">
      <c r="A17" s="648" t="s">
        <v>76</v>
      </c>
      <c r="B17" s="305"/>
      <c r="C17" s="607" t="s">
        <v>77</v>
      </c>
      <c r="D17" s="608"/>
      <c r="E17" s="609"/>
      <c r="F17" s="607" t="s">
        <v>78</v>
      </c>
      <c r="G17" s="608"/>
      <c r="H17" s="608"/>
      <c r="I17" s="608"/>
      <c r="J17" s="608"/>
      <c r="K17" s="609"/>
      <c r="L17" s="306"/>
      <c r="M17" s="607" t="s">
        <v>77</v>
      </c>
      <c r="N17" s="608"/>
      <c r="O17" s="609"/>
      <c r="P17" s="607" t="s">
        <v>78</v>
      </c>
      <c r="Q17" s="608"/>
      <c r="R17" s="608"/>
      <c r="S17" s="608"/>
      <c r="T17" s="608"/>
      <c r="U17" s="608"/>
      <c r="V17" s="608"/>
      <c r="W17" s="608"/>
      <c r="X17" s="693"/>
      <c r="Y17" s="25"/>
      <c r="Z17" s="594" t="s">
        <v>42</v>
      </c>
      <c r="AA17" s="61" t="s">
        <v>79</v>
      </c>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row>
    <row r="18" spans="1:76" ht="18.75" customHeight="1" x14ac:dyDescent="0.15">
      <c r="A18" s="649"/>
      <c r="B18" s="303">
        <v>1</v>
      </c>
      <c r="C18" s="557"/>
      <c r="D18" s="558"/>
      <c r="E18" s="210"/>
      <c r="F18" s="557"/>
      <c r="G18" s="558"/>
      <c r="H18" s="558"/>
      <c r="I18" s="558"/>
      <c r="J18" s="558"/>
      <c r="K18" s="560"/>
      <c r="L18" s="303">
        <v>5</v>
      </c>
      <c r="M18" s="557"/>
      <c r="N18" s="558"/>
      <c r="O18" s="210"/>
      <c r="P18" s="557"/>
      <c r="Q18" s="558"/>
      <c r="R18" s="558"/>
      <c r="S18" s="558"/>
      <c r="T18" s="558"/>
      <c r="U18" s="558"/>
      <c r="V18" s="558"/>
      <c r="W18" s="558"/>
      <c r="X18" s="559"/>
      <c r="Z18" s="594"/>
      <c r="AA18" s="61" t="s">
        <v>4044</v>
      </c>
      <c r="AB18" s="60"/>
      <c r="AC18" s="60"/>
      <c r="AD18" s="60"/>
      <c r="AE18" s="60"/>
      <c r="AF18" s="60"/>
      <c r="AG18" s="60"/>
      <c r="AH18" s="60"/>
      <c r="AI18" s="60"/>
      <c r="AJ18" s="60"/>
      <c r="AK18" s="60"/>
      <c r="AL18" s="60"/>
      <c r="AM18" s="60"/>
      <c r="AN18" s="60"/>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row>
    <row r="19" spans="1:76" ht="18.75" customHeight="1" x14ac:dyDescent="0.15">
      <c r="A19" s="649"/>
      <c r="B19" s="303">
        <v>2</v>
      </c>
      <c r="C19" s="557"/>
      <c r="D19" s="558"/>
      <c r="E19" s="210"/>
      <c r="F19" s="557"/>
      <c r="G19" s="558"/>
      <c r="H19" s="558"/>
      <c r="I19" s="558"/>
      <c r="J19" s="558"/>
      <c r="K19" s="560"/>
      <c r="L19" s="303">
        <v>6</v>
      </c>
      <c r="M19" s="557"/>
      <c r="N19" s="558"/>
      <c r="O19" s="210"/>
      <c r="P19" s="557"/>
      <c r="Q19" s="558"/>
      <c r="R19" s="558"/>
      <c r="S19" s="558"/>
      <c r="T19" s="558"/>
      <c r="U19" s="558"/>
      <c r="V19" s="558"/>
      <c r="W19" s="558"/>
      <c r="X19" s="559"/>
      <c r="Z19" s="594"/>
      <c r="AA19" s="61" t="s">
        <v>80</v>
      </c>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row>
    <row r="20" spans="1:76" ht="18.75" customHeight="1" x14ac:dyDescent="0.15">
      <c r="A20" s="649"/>
      <c r="B20" s="303">
        <v>3</v>
      </c>
      <c r="C20" s="557"/>
      <c r="D20" s="558"/>
      <c r="E20" s="210"/>
      <c r="F20" s="557"/>
      <c r="G20" s="558"/>
      <c r="H20" s="558"/>
      <c r="I20" s="558"/>
      <c r="J20" s="558"/>
      <c r="K20" s="560"/>
      <c r="L20" s="303">
        <v>7</v>
      </c>
      <c r="M20" s="557"/>
      <c r="N20" s="558"/>
      <c r="O20" s="210"/>
      <c r="P20" s="557"/>
      <c r="Q20" s="558"/>
      <c r="R20" s="558"/>
      <c r="S20" s="558"/>
      <c r="T20" s="558"/>
      <c r="U20" s="558"/>
      <c r="V20" s="558"/>
      <c r="W20" s="558"/>
      <c r="X20" s="559"/>
      <c r="Z20" s="594"/>
      <c r="AA20" s="61" t="s">
        <v>81</v>
      </c>
      <c r="AB20" s="60"/>
      <c r="AC20" s="60"/>
      <c r="AD20" s="60"/>
      <c r="AE20" s="60"/>
      <c r="AF20" s="60"/>
      <c r="AG20" s="60"/>
      <c r="AH20" s="60"/>
      <c r="AI20" s="60"/>
      <c r="AJ20" s="60"/>
      <c r="AK20" s="60"/>
      <c r="AL20" s="60"/>
      <c r="AM20" s="60"/>
      <c r="AN20" s="60"/>
      <c r="AO20" s="60"/>
      <c r="AP20" s="60"/>
      <c r="AQ20" s="60"/>
      <c r="AR20" s="60"/>
      <c r="AS20" s="60"/>
      <c r="AT20" s="60"/>
      <c r="AU20" s="60"/>
      <c r="AV20" s="60"/>
      <c r="AW20" s="60"/>
      <c r="AX20" s="60"/>
      <c r="AY20" s="60"/>
      <c r="AZ20" s="60"/>
      <c r="BA20" s="60"/>
      <c r="BB20" s="60"/>
      <c r="BC20" s="60"/>
      <c r="BD20" s="60"/>
      <c r="BE20" s="60"/>
      <c r="BF20" s="60"/>
      <c r="BG20" s="60"/>
      <c r="BH20" s="60"/>
      <c r="BI20" s="60"/>
      <c r="BJ20" s="60"/>
      <c r="BK20" s="60"/>
      <c r="BL20" s="60"/>
      <c r="BM20" s="60"/>
    </row>
    <row r="21" spans="1:76" ht="18.75" customHeight="1" x14ac:dyDescent="0.15">
      <c r="A21" s="650"/>
      <c r="B21" s="303">
        <v>4</v>
      </c>
      <c r="C21" s="557"/>
      <c r="D21" s="558"/>
      <c r="E21" s="210"/>
      <c r="F21" s="557"/>
      <c r="G21" s="558"/>
      <c r="H21" s="558"/>
      <c r="I21" s="558"/>
      <c r="J21" s="558"/>
      <c r="K21" s="560"/>
      <c r="L21" s="303">
        <v>8</v>
      </c>
      <c r="M21" s="557"/>
      <c r="N21" s="558"/>
      <c r="O21" s="210"/>
      <c r="P21" s="557"/>
      <c r="Q21" s="558"/>
      <c r="R21" s="558"/>
      <c r="S21" s="558"/>
      <c r="T21" s="558"/>
      <c r="U21" s="558"/>
      <c r="V21" s="558"/>
      <c r="W21" s="558"/>
      <c r="X21" s="559"/>
      <c r="Z21" s="594"/>
      <c r="AA21" s="61" t="s">
        <v>82</v>
      </c>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0"/>
      <c r="BB21" s="60"/>
      <c r="BC21" s="60"/>
      <c r="BD21" s="60"/>
      <c r="BE21" s="60"/>
      <c r="BF21" s="60"/>
      <c r="BG21" s="60"/>
      <c r="BH21" s="60"/>
      <c r="BI21" s="60"/>
      <c r="BJ21" s="60"/>
      <c r="BK21" s="60"/>
      <c r="BL21" s="60"/>
      <c r="BM21" s="60"/>
    </row>
    <row r="22" spans="1:76" ht="49.5" customHeight="1" x14ac:dyDescent="0.15">
      <c r="A22" s="708" t="s">
        <v>83</v>
      </c>
      <c r="B22" s="709"/>
      <c r="C22" s="692"/>
      <c r="D22" s="557"/>
      <c r="E22" s="558"/>
      <c r="F22" s="558"/>
      <c r="G22" s="558"/>
      <c r="H22" s="558"/>
      <c r="I22" s="558"/>
      <c r="J22" s="558"/>
      <c r="K22" s="558"/>
      <c r="L22" s="558"/>
      <c r="M22" s="558"/>
      <c r="N22" s="558"/>
      <c r="O22" s="558"/>
      <c r="P22" s="558"/>
      <c r="Q22" s="558"/>
      <c r="R22" s="558"/>
      <c r="S22" s="558"/>
      <c r="T22" s="558"/>
      <c r="U22" s="558"/>
      <c r="V22" s="558"/>
      <c r="W22" s="558"/>
      <c r="X22" s="559"/>
      <c r="Z22" s="705" t="s">
        <v>4045</v>
      </c>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5"/>
      <c r="AY22" s="705"/>
      <c r="AZ22" s="705"/>
      <c r="BA22" s="705"/>
      <c r="BB22" s="705"/>
      <c r="BC22" s="705"/>
      <c r="BD22" s="705"/>
      <c r="BE22" s="705"/>
      <c r="BF22" s="705"/>
      <c r="BG22" s="705"/>
      <c r="BH22" s="705"/>
      <c r="BI22" s="705"/>
      <c r="BJ22" s="705"/>
      <c r="BK22" s="705"/>
      <c r="BL22" s="705"/>
      <c r="BM22" s="705"/>
      <c r="BN22" s="705"/>
      <c r="BO22" s="705"/>
      <c r="BP22" s="705"/>
      <c r="BQ22" s="705"/>
      <c r="BR22" s="705"/>
      <c r="BS22" s="705"/>
      <c r="BT22" s="705"/>
      <c r="BU22" s="705"/>
      <c r="BV22" s="705"/>
      <c r="BW22" s="705"/>
      <c r="BX22" s="705"/>
    </row>
    <row r="23" spans="1:76" ht="18.75" customHeight="1" x14ac:dyDescent="0.15">
      <c r="A23" s="573" t="s">
        <v>295</v>
      </c>
      <c r="B23" s="574"/>
      <c r="C23" s="574"/>
      <c r="D23" s="568" t="s">
        <v>310</v>
      </c>
      <c r="E23" s="568"/>
      <c r="F23" s="568"/>
      <c r="G23" s="568"/>
      <c r="H23" s="540" t="s">
        <v>311</v>
      </c>
      <c r="I23" s="541"/>
      <c r="J23" s="308"/>
      <c r="K23" s="309" t="s">
        <v>85</v>
      </c>
      <c r="L23" s="540" t="s">
        <v>313</v>
      </c>
      <c r="M23" s="541"/>
      <c r="N23" s="557"/>
      <c r="O23" s="558"/>
      <c r="P23" s="558"/>
      <c r="Q23" s="558"/>
      <c r="R23" s="558"/>
      <c r="S23" s="560"/>
      <c r="T23" s="691" t="s">
        <v>314</v>
      </c>
      <c r="U23" s="692"/>
      <c r="V23" s="675"/>
      <c r="W23" s="675"/>
      <c r="X23" s="307" t="s">
        <v>86</v>
      </c>
      <c r="Z23" s="61" t="s">
        <v>297</v>
      </c>
      <c r="AA23" s="60"/>
      <c r="AB23" s="60"/>
      <c r="AC23" s="60"/>
      <c r="AD23" s="60"/>
      <c r="AE23" s="60"/>
      <c r="AF23" s="60"/>
      <c r="AG23" s="60"/>
      <c r="AH23" s="60"/>
      <c r="AI23" s="60"/>
      <c r="AJ23" s="60"/>
      <c r="AK23" s="60"/>
      <c r="AL23" s="60"/>
      <c r="AM23" s="60"/>
      <c r="AN23" s="60"/>
      <c r="AO23" s="60"/>
      <c r="AP23" s="60"/>
      <c r="AQ23" s="60"/>
      <c r="AR23" s="60"/>
      <c r="AS23" s="60"/>
      <c r="AT23" s="60"/>
      <c r="AU23" s="60"/>
      <c r="AV23" s="60"/>
      <c r="AW23" s="60"/>
      <c r="AX23" s="60"/>
      <c r="AY23" s="60"/>
      <c r="AZ23" s="60"/>
      <c r="BA23" s="60"/>
      <c r="BB23" s="60"/>
      <c r="BC23" s="60"/>
      <c r="BD23" s="60"/>
      <c r="BE23" s="60"/>
      <c r="BF23" s="60"/>
      <c r="BG23" s="60"/>
      <c r="BH23" s="60"/>
      <c r="BI23" s="60"/>
      <c r="BJ23" s="60"/>
      <c r="BK23" s="60"/>
      <c r="BL23" s="60"/>
      <c r="BM23" s="60"/>
    </row>
    <row r="24" spans="1:76" ht="18.75" customHeight="1" x14ac:dyDescent="0.15">
      <c r="A24" s="730"/>
      <c r="B24" s="731"/>
      <c r="C24" s="731"/>
      <c r="D24" s="568"/>
      <c r="E24" s="568"/>
      <c r="F24" s="568"/>
      <c r="G24" s="568"/>
      <c r="H24" s="540" t="s">
        <v>312</v>
      </c>
      <c r="I24" s="541"/>
      <c r="J24" s="675"/>
      <c r="K24" s="675"/>
      <c r="L24" s="675"/>
      <c r="M24" s="706" t="s">
        <v>3842</v>
      </c>
      <c r="N24" s="707"/>
      <c r="O24" s="707"/>
      <c r="P24" s="577"/>
      <c r="Q24" s="577"/>
      <c r="R24" s="577"/>
      <c r="S24" s="577"/>
      <c r="T24" s="577"/>
      <c r="U24" s="577"/>
      <c r="V24" s="577"/>
      <c r="W24" s="577"/>
      <c r="X24" s="578"/>
      <c r="Z24" s="61" t="s">
        <v>87</v>
      </c>
      <c r="AA24" s="60"/>
      <c r="AB24" s="60"/>
      <c r="AC24" s="60"/>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c r="BK24" s="60"/>
      <c r="BL24" s="60"/>
      <c r="BM24" s="60"/>
    </row>
    <row r="25" spans="1:76" ht="15.75" customHeight="1" x14ac:dyDescent="0.15">
      <c r="A25" s="569" t="s">
        <v>294</v>
      </c>
      <c r="B25" s="570"/>
      <c r="C25" s="570"/>
      <c r="D25" s="615" t="s">
        <v>88</v>
      </c>
      <c r="E25" s="615"/>
      <c r="F25" s="616"/>
      <c r="G25" s="211"/>
      <c r="H25" s="545" t="s">
        <v>89</v>
      </c>
      <c r="I25" s="545"/>
      <c r="J25" s="545"/>
      <c r="K25" s="545"/>
      <c r="L25" s="545"/>
      <c r="M25" s="545"/>
      <c r="N25" s="545"/>
      <c r="O25" s="545"/>
      <c r="P25" s="545"/>
      <c r="Q25" s="545"/>
      <c r="R25" s="545"/>
      <c r="S25" s="545"/>
      <c r="T25" s="545"/>
      <c r="U25" s="545"/>
      <c r="V25" s="545"/>
      <c r="W25" s="545"/>
      <c r="X25" s="546"/>
      <c r="Y25" s="27"/>
      <c r="Z25" s="61"/>
      <c r="AA25" s="63"/>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0"/>
      <c r="BM25" s="60"/>
    </row>
    <row r="26" spans="1:76" ht="15.75" customHeight="1" x14ac:dyDescent="0.15">
      <c r="A26" s="571"/>
      <c r="B26" s="572"/>
      <c r="C26" s="572"/>
      <c r="D26" s="596"/>
      <c r="E26" s="596"/>
      <c r="F26" s="597"/>
      <c r="G26" s="29"/>
      <c r="H26" s="547" t="s">
        <v>90</v>
      </c>
      <c r="I26" s="547"/>
      <c r="J26" s="547"/>
      <c r="K26" s="547"/>
      <c r="L26" s="547"/>
      <c r="M26" s="547"/>
      <c r="N26" s="547"/>
      <c r="O26" s="547"/>
      <c r="P26" s="547"/>
      <c r="Q26" s="547"/>
      <c r="R26" s="547"/>
      <c r="S26" s="547"/>
      <c r="T26" s="547"/>
      <c r="U26" s="547"/>
      <c r="V26" s="547"/>
      <c r="W26" s="547"/>
      <c r="X26" s="548"/>
      <c r="Y26" s="27"/>
      <c r="Z26" s="61"/>
      <c r="AA26" s="63"/>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0"/>
      <c r="BM26" s="60"/>
    </row>
    <row r="27" spans="1:76" ht="15.75" customHeight="1" x14ac:dyDescent="0.15">
      <c r="A27" s="562" t="s">
        <v>91</v>
      </c>
      <c r="B27" s="563"/>
      <c r="C27" s="563"/>
      <c r="D27" s="596"/>
      <c r="E27" s="596"/>
      <c r="F27" s="597"/>
      <c r="G27" s="212"/>
      <c r="H27" s="213" t="s">
        <v>296</v>
      </c>
      <c r="I27" s="212"/>
      <c r="J27" s="213"/>
      <c r="K27" s="212"/>
      <c r="L27" s="212"/>
      <c r="M27" s="212"/>
      <c r="N27" s="212"/>
      <c r="O27" s="212"/>
      <c r="P27" s="212"/>
      <c r="Q27" s="212"/>
      <c r="R27" s="212"/>
      <c r="S27" s="212"/>
      <c r="T27" s="212"/>
      <c r="U27" s="212"/>
      <c r="V27" s="212"/>
      <c r="W27" s="212"/>
      <c r="X27" s="214"/>
      <c r="Y27" s="27"/>
      <c r="Z27" s="63"/>
      <c r="AA27" s="63"/>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0"/>
      <c r="BM27" s="60"/>
    </row>
    <row r="28" spans="1:76" ht="15.75" customHeight="1" x14ac:dyDescent="0.15">
      <c r="A28" s="562"/>
      <c r="B28" s="563"/>
      <c r="C28" s="563"/>
      <c r="D28" s="596" t="s">
        <v>92</v>
      </c>
      <c r="E28" s="596"/>
      <c r="F28" s="597"/>
      <c r="G28" s="215"/>
      <c r="H28" s="549" t="s">
        <v>93</v>
      </c>
      <c r="I28" s="549"/>
      <c r="J28" s="549"/>
      <c r="K28" s="549"/>
      <c r="L28" s="549"/>
      <c r="M28" s="549"/>
      <c r="N28" s="549"/>
      <c r="O28" s="549"/>
      <c r="P28" s="549"/>
      <c r="Q28" s="549"/>
      <c r="R28" s="549"/>
      <c r="S28" s="549"/>
      <c r="T28" s="549"/>
      <c r="U28" s="549"/>
      <c r="V28" s="549"/>
      <c r="W28" s="549"/>
      <c r="X28" s="550"/>
      <c r="Y28" s="27"/>
      <c r="Z28" s="61" t="s">
        <v>298</v>
      </c>
      <c r="AA28" s="63"/>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c r="BM28" s="60"/>
    </row>
    <row r="29" spans="1:76" ht="15.75" customHeight="1" x14ac:dyDescent="0.15">
      <c r="A29" s="562"/>
      <c r="B29" s="563"/>
      <c r="C29" s="563"/>
      <c r="D29" s="596"/>
      <c r="E29" s="596"/>
      <c r="F29" s="597"/>
      <c r="G29" s="27"/>
      <c r="H29" s="547" t="s">
        <v>3896</v>
      </c>
      <c r="I29" s="547"/>
      <c r="J29" s="547"/>
      <c r="K29" s="547"/>
      <c r="L29" s="547"/>
      <c r="M29" s="547"/>
      <c r="N29" s="547"/>
      <c r="O29" s="547"/>
      <c r="P29" s="547"/>
      <c r="Q29" s="547"/>
      <c r="R29" s="547"/>
      <c r="S29" s="547"/>
      <c r="T29" s="547"/>
      <c r="U29" s="547"/>
      <c r="V29" s="547"/>
      <c r="W29" s="547"/>
      <c r="X29" s="548"/>
      <c r="Y29" s="27"/>
      <c r="Z29" s="63"/>
      <c r="AA29" s="63"/>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row>
    <row r="30" spans="1:76" s="26" customFormat="1" ht="15" customHeight="1" x14ac:dyDescent="0.4">
      <c r="A30" s="722"/>
      <c r="B30" s="723"/>
      <c r="C30" s="723"/>
      <c r="D30" s="598"/>
      <c r="E30" s="598"/>
      <c r="F30" s="599"/>
      <c r="H30" s="543" t="s">
        <v>94</v>
      </c>
      <c r="I30" s="543"/>
      <c r="J30" s="543"/>
      <c r="K30" s="543"/>
      <c r="L30" s="543"/>
      <c r="M30" s="543"/>
      <c r="N30" s="543"/>
      <c r="O30" s="543"/>
      <c r="P30" s="543"/>
      <c r="Q30" s="543"/>
      <c r="R30" s="543"/>
      <c r="S30" s="543"/>
      <c r="T30" s="543"/>
      <c r="U30" s="543"/>
      <c r="V30" s="543"/>
      <c r="W30" s="543"/>
      <c r="X30" s="544"/>
      <c r="Z30" s="63"/>
      <c r="AA30" s="63"/>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row>
    <row r="31" spans="1:76" ht="22.5" customHeight="1" x14ac:dyDescent="0.15">
      <c r="A31" s="724"/>
      <c r="B31" s="725"/>
      <c r="C31" s="725"/>
      <c r="D31" s="561" t="s">
        <v>95</v>
      </c>
      <c r="E31" s="561"/>
      <c r="F31" s="561"/>
      <c r="G31" s="551"/>
      <c r="H31" s="552"/>
      <c r="I31" s="552"/>
      <c r="J31" s="552"/>
      <c r="K31" s="552"/>
      <c r="L31" s="552"/>
      <c r="M31" s="552"/>
      <c r="N31" s="553"/>
      <c r="O31" s="554" t="str">
        <f>IF(OR(A30="ウ",OR(A30="エ",OR(A30="オ"))),"許諾書（コピー）の提出（A4）が必要です。","")</f>
        <v/>
      </c>
      <c r="P31" s="555" t="str">
        <f t="shared" ref="P31:X31" si="1">IF(OR(P28&gt;=21,P29&gt;=21,P30&gt;=21),"変更願の提出が必要です。","")</f>
        <v/>
      </c>
      <c r="Q31" s="555" t="str">
        <f t="shared" si="1"/>
        <v/>
      </c>
      <c r="R31" s="555" t="str">
        <f t="shared" si="1"/>
        <v/>
      </c>
      <c r="S31" s="555" t="str">
        <f t="shared" si="1"/>
        <v/>
      </c>
      <c r="T31" s="555" t="str">
        <f t="shared" si="1"/>
        <v/>
      </c>
      <c r="U31" s="555" t="str">
        <f t="shared" si="1"/>
        <v/>
      </c>
      <c r="V31" s="555" t="str">
        <f t="shared" si="1"/>
        <v/>
      </c>
      <c r="W31" s="555" t="str">
        <f t="shared" si="1"/>
        <v/>
      </c>
      <c r="X31" s="556" t="str">
        <f t="shared" si="1"/>
        <v/>
      </c>
      <c r="Z31" s="61" t="s">
        <v>96</v>
      </c>
      <c r="AA31" s="63"/>
      <c r="AB31" s="60"/>
      <c r="AC31" s="60"/>
      <c r="AD31" s="64"/>
      <c r="AE31" s="65"/>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0"/>
      <c r="BM31" s="60"/>
    </row>
    <row r="32" spans="1:76" ht="22.5" customHeight="1" x14ac:dyDescent="0.15">
      <c r="A32" s="588" t="s">
        <v>3838</v>
      </c>
      <c r="B32" s="589"/>
      <c r="C32" s="697" t="s">
        <v>97</v>
      </c>
      <c r="D32" s="697"/>
      <c r="E32" s="581">
        <f>+アンコン参加申込書!D11</f>
        <v>0</v>
      </c>
      <c r="F32" s="582"/>
      <c r="G32" s="582"/>
      <c r="H32" s="582"/>
      <c r="I32" s="582"/>
      <c r="J32" s="582"/>
      <c r="K32" s="582"/>
      <c r="L32" s="582"/>
      <c r="M32" s="582"/>
      <c r="N32" s="583"/>
      <c r="O32" s="699" t="s">
        <v>4</v>
      </c>
      <c r="P32" s="699"/>
      <c r="Q32" s="699"/>
      <c r="R32" s="699"/>
      <c r="S32" s="699"/>
      <c r="T32" s="699"/>
      <c r="U32" s="699"/>
      <c r="V32" s="699"/>
      <c r="W32" s="699"/>
      <c r="X32" s="700"/>
      <c r="Z32" s="61"/>
      <c r="AA32" s="63"/>
      <c r="AB32" s="60"/>
      <c r="AC32" s="60"/>
      <c r="AD32" s="64"/>
      <c r="AE32" s="66"/>
      <c r="AF32" s="60"/>
      <c r="AG32" s="60"/>
      <c r="AH32" s="60"/>
      <c r="AI32" s="60"/>
      <c r="AJ32" s="60"/>
      <c r="AK32" s="60"/>
      <c r="AL32" s="60"/>
      <c r="AM32" s="60"/>
      <c r="AN32" s="60"/>
      <c r="AO32" s="60"/>
      <c r="AP32" s="60"/>
      <c r="AQ32" s="60"/>
      <c r="AR32" s="60"/>
      <c r="AS32" s="60"/>
      <c r="AT32" s="60"/>
      <c r="AU32" s="60"/>
      <c r="AV32" s="60"/>
      <c r="AW32" s="60"/>
      <c r="AX32" s="60"/>
      <c r="AY32" s="60"/>
      <c r="AZ32" s="60"/>
      <c r="BA32" s="60"/>
      <c r="BB32" s="60"/>
      <c r="BC32" s="60"/>
      <c r="BD32" s="60"/>
      <c r="BE32" s="60"/>
      <c r="BF32" s="60"/>
      <c r="BG32" s="60"/>
      <c r="BH32" s="60"/>
      <c r="BI32" s="60"/>
      <c r="BJ32" s="60"/>
      <c r="BK32" s="60"/>
      <c r="BL32" s="60"/>
      <c r="BM32" s="60"/>
    </row>
    <row r="33" spans="1:65" ht="26.25" customHeight="1" x14ac:dyDescent="0.15">
      <c r="A33" s="590"/>
      <c r="B33" s="591"/>
      <c r="C33" s="698" t="s">
        <v>291</v>
      </c>
      <c r="D33" s="698"/>
      <c r="E33" s="584">
        <f>+アンコン参加申込書!D12</f>
        <v>0</v>
      </c>
      <c r="F33" s="585"/>
      <c r="G33" s="585"/>
      <c r="H33" s="585"/>
      <c r="I33" s="585"/>
      <c r="J33" s="585"/>
      <c r="K33" s="585"/>
      <c r="L33" s="585"/>
      <c r="M33" s="585"/>
      <c r="N33" s="586"/>
      <c r="O33" s="701">
        <f>+アンコン参加申込書!I12</f>
        <v>0</v>
      </c>
      <c r="P33" s="702"/>
      <c r="Q33" s="702"/>
      <c r="R33" s="702"/>
      <c r="S33" s="702"/>
      <c r="T33" s="702"/>
      <c r="U33" s="702"/>
      <c r="V33" s="702"/>
      <c r="W33" s="702"/>
      <c r="X33" s="703"/>
      <c r="Z33" s="594" t="s">
        <v>42</v>
      </c>
      <c r="AA33" s="63"/>
      <c r="AB33" s="60"/>
      <c r="AC33" s="60"/>
      <c r="AD33" s="64"/>
      <c r="AE33" s="67"/>
      <c r="AF33" s="60"/>
      <c r="AG33" s="60"/>
      <c r="AH33" s="60"/>
      <c r="AI33" s="60"/>
      <c r="AJ33" s="60"/>
      <c r="AK33" s="60"/>
      <c r="AL33" s="60"/>
      <c r="AM33" s="60"/>
      <c r="AN33" s="60"/>
      <c r="AO33" s="60"/>
      <c r="AP33" s="60"/>
      <c r="AQ33" s="60"/>
      <c r="AR33" s="60"/>
      <c r="AS33" s="60"/>
      <c r="AT33" s="60"/>
      <c r="AU33" s="60"/>
      <c r="AV33" s="60"/>
      <c r="AW33" s="60"/>
      <c r="AX33" s="60"/>
      <c r="AY33" s="60"/>
      <c r="AZ33" s="60"/>
      <c r="BA33" s="60"/>
      <c r="BB33" s="60"/>
      <c r="BC33" s="60"/>
      <c r="BD33" s="60"/>
      <c r="BE33" s="60"/>
      <c r="BF33" s="60"/>
      <c r="BG33" s="60"/>
      <c r="BH33" s="60"/>
      <c r="BI33" s="60"/>
      <c r="BJ33" s="60"/>
      <c r="BK33" s="60"/>
      <c r="BL33" s="60"/>
      <c r="BM33" s="60"/>
    </row>
    <row r="34" spans="1:65" ht="22.5" customHeight="1" thickBot="1" x14ac:dyDescent="0.2">
      <c r="A34" s="592"/>
      <c r="B34" s="593"/>
      <c r="C34" s="715" t="s">
        <v>293</v>
      </c>
      <c r="D34" s="715"/>
      <c r="E34" s="715"/>
      <c r="F34" s="715"/>
      <c r="G34" s="716">
        <f>+アンコン参加申込書!E13</f>
        <v>0</v>
      </c>
      <c r="H34" s="716"/>
      <c r="I34" s="716"/>
      <c r="J34" s="716"/>
      <c r="K34" s="716"/>
      <c r="L34" s="716"/>
      <c r="M34" s="716"/>
      <c r="N34" s="716"/>
      <c r="O34" s="716"/>
      <c r="P34" s="716"/>
      <c r="Q34" s="716"/>
      <c r="R34" s="716"/>
      <c r="S34" s="716"/>
      <c r="T34" s="716"/>
      <c r="U34" s="716"/>
      <c r="V34" s="716"/>
      <c r="W34" s="716"/>
      <c r="X34" s="717"/>
      <c r="Z34" s="594"/>
      <c r="AA34" s="600" t="s">
        <v>3840</v>
      </c>
      <c r="AB34" s="600"/>
      <c r="AC34" s="600"/>
      <c r="AD34" s="600"/>
      <c r="AE34" s="600"/>
      <c r="AF34" s="600"/>
      <c r="AG34" s="600"/>
      <c r="AH34" s="600"/>
      <c r="AI34" s="600"/>
      <c r="AJ34" s="600"/>
      <c r="AK34" s="600"/>
      <c r="AL34" s="600"/>
      <c r="AM34" s="600"/>
      <c r="AN34" s="600"/>
      <c r="AO34" s="600"/>
      <c r="AP34" s="600"/>
      <c r="AQ34" s="600"/>
      <c r="AR34" s="600"/>
      <c r="AS34" s="600"/>
      <c r="AT34" s="600"/>
      <c r="AU34" s="600"/>
      <c r="AV34" s="600"/>
      <c r="AW34" s="600"/>
      <c r="AX34" s="600"/>
      <c r="AY34" s="600"/>
      <c r="AZ34" s="600"/>
      <c r="BA34" s="600"/>
      <c r="BB34" s="60"/>
      <c r="BC34" s="60"/>
      <c r="BD34" s="60"/>
      <c r="BE34" s="60"/>
      <c r="BF34" s="60"/>
      <c r="BG34" s="60"/>
      <c r="BH34" s="60"/>
      <c r="BI34" s="60"/>
      <c r="BJ34" s="60"/>
      <c r="BK34" s="60"/>
      <c r="BL34" s="60"/>
      <c r="BM34" s="60"/>
    </row>
    <row r="35" spans="1:65" ht="22.5" customHeight="1" thickTop="1" x14ac:dyDescent="0.15">
      <c r="A35" s="711" t="s">
        <v>3839</v>
      </c>
      <c r="B35" s="712"/>
      <c r="C35" s="577" t="s">
        <v>5</v>
      </c>
      <c r="D35" s="577"/>
      <c r="E35" s="694" t="e">
        <f>+アンコン参加申込書!D8</f>
        <v>#N/A</v>
      </c>
      <c r="F35" s="694"/>
      <c r="G35" s="694"/>
      <c r="H35" s="694"/>
      <c r="I35" s="704" t="s">
        <v>306</v>
      </c>
      <c r="J35" s="704"/>
      <c r="K35" s="579" t="e">
        <f>+アンコン参加申込書!D10</f>
        <v>#N/A</v>
      </c>
      <c r="L35" s="579"/>
      <c r="M35" s="579"/>
      <c r="N35" s="579"/>
      <c r="O35" s="579"/>
      <c r="P35" s="704" t="s">
        <v>307</v>
      </c>
      <c r="Q35" s="704"/>
      <c r="R35" s="695" t="e">
        <f>+アンコン参加申込書!J10</f>
        <v>#N/A</v>
      </c>
      <c r="S35" s="695"/>
      <c r="T35" s="695"/>
      <c r="U35" s="695"/>
      <c r="V35" s="695"/>
      <c r="W35" s="695"/>
      <c r="X35" s="696"/>
      <c r="Z35" s="594"/>
      <c r="AA35" s="600"/>
      <c r="AB35" s="600"/>
      <c r="AC35" s="600"/>
      <c r="AD35" s="600"/>
      <c r="AE35" s="600"/>
      <c r="AF35" s="600"/>
      <c r="AG35" s="600"/>
      <c r="AH35" s="600"/>
      <c r="AI35" s="600"/>
      <c r="AJ35" s="600"/>
      <c r="AK35" s="600"/>
      <c r="AL35" s="600"/>
      <c r="AM35" s="600"/>
      <c r="AN35" s="600"/>
      <c r="AO35" s="600"/>
      <c r="AP35" s="600"/>
      <c r="AQ35" s="600"/>
      <c r="AR35" s="600"/>
      <c r="AS35" s="600"/>
      <c r="AT35" s="600"/>
      <c r="AU35" s="600"/>
      <c r="AV35" s="600"/>
      <c r="AW35" s="600"/>
      <c r="AX35" s="600"/>
      <c r="AY35" s="600"/>
      <c r="AZ35" s="600"/>
      <c r="BA35" s="600"/>
      <c r="BB35" s="60"/>
      <c r="BC35" s="60"/>
      <c r="BD35" s="60"/>
      <c r="BE35" s="60"/>
      <c r="BF35" s="60"/>
      <c r="BG35" s="60"/>
      <c r="BH35" s="60"/>
      <c r="BI35" s="60"/>
      <c r="BJ35" s="60"/>
      <c r="BK35" s="60"/>
      <c r="BL35" s="60"/>
      <c r="BM35" s="60"/>
    </row>
    <row r="36" spans="1:65" s="30" customFormat="1" ht="22.5" customHeight="1" thickBot="1" x14ac:dyDescent="0.2">
      <c r="A36" s="713"/>
      <c r="B36" s="714"/>
      <c r="C36" s="715" t="s">
        <v>292</v>
      </c>
      <c r="D36" s="715"/>
      <c r="E36" s="718" t="e">
        <f>+アンコン参加申込書!D9</f>
        <v>#N/A</v>
      </c>
      <c r="F36" s="719"/>
      <c r="G36" s="719"/>
      <c r="H36" s="719"/>
      <c r="I36" s="719"/>
      <c r="J36" s="719"/>
      <c r="K36" s="719"/>
      <c r="L36" s="719"/>
      <c r="M36" s="719"/>
      <c r="N36" s="719"/>
      <c r="O36" s="719"/>
      <c r="P36" s="719"/>
      <c r="Q36" s="719"/>
      <c r="R36" s="719"/>
      <c r="S36" s="719"/>
      <c r="T36" s="719"/>
      <c r="U36" s="719"/>
      <c r="V36" s="719"/>
      <c r="W36" s="719"/>
      <c r="X36" s="720"/>
      <c r="Z36" s="594"/>
      <c r="AA36" s="600"/>
      <c r="AB36" s="600"/>
      <c r="AC36" s="600"/>
      <c r="AD36" s="600"/>
      <c r="AE36" s="600"/>
      <c r="AF36" s="600"/>
      <c r="AG36" s="600"/>
      <c r="AH36" s="600"/>
      <c r="AI36" s="600"/>
      <c r="AJ36" s="600"/>
      <c r="AK36" s="600"/>
      <c r="AL36" s="600"/>
      <c r="AM36" s="600"/>
      <c r="AN36" s="600"/>
      <c r="AO36" s="600"/>
      <c r="AP36" s="600"/>
      <c r="AQ36" s="600"/>
      <c r="AR36" s="600"/>
      <c r="AS36" s="600"/>
      <c r="AT36" s="600"/>
      <c r="AU36" s="600"/>
      <c r="AV36" s="600"/>
      <c r="AW36" s="600"/>
      <c r="AX36" s="600"/>
      <c r="AY36" s="600"/>
      <c r="AZ36" s="600"/>
      <c r="BA36" s="600"/>
      <c r="BB36" s="68"/>
      <c r="BC36" s="68"/>
      <c r="BD36" s="68"/>
      <c r="BE36" s="68"/>
      <c r="BF36" s="68"/>
      <c r="BG36" s="68"/>
      <c r="BH36" s="68"/>
      <c r="BI36" s="68"/>
      <c r="BJ36" s="68"/>
      <c r="BK36" s="68"/>
      <c r="BL36" s="68"/>
      <c r="BM36" s="68"/>
    </row>
    <row r="37" spans="1:65" s="30" customFormat="1" ht="18.75" customHeight="1" thickTop="1" x14ac:dyDescent="0.15">
      <c r="A37" s="31" t="s">
        <v>4010</v>
      </c>
      <c r="X37" s="33"/>
      <c r="Z37" s="63"/>
      <c r="AA37" s="63"/>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row>
    <row r="38" spans="1:65" ht="18.75" customHeight="1" x14ac:dyDescent="0.2">
      <c r="A38" s="314" t="s">
        <v>4011</v>
      </c>
      <c r="B38" s="32"/>
      <c r="C38" s="30"/>
      <c r="D38" s="30"/>
      <c r="E38" s="536">
        <f>+アンコン参加申込書!D31</f>
        <v>0</v>
      </c>
      <c r="F38" s="536"/>
      <c r="G38" s="30" t="s">
        <v>3966</v>
      </c>
      <c r="H38" s="216">
        <f>+アンコン参加申込書!F31</f>
        <v>0</v>
      </c>
      <c r="I38" s="217" t="s">
        <v>100</v>
      </c>
      <c r="J38" s="30"/>
      <c r="K38" s="217"/>
      <c r="L38" s="30"/>
      <c r="M38" s="30"/>
      <c r="N38" s="30"/>
      <c r="O38" s="30"/>
      <c r="P38" s="30"/>
      <c r="Q38" s="30"/>
      <c r="R38" s="30"/>
      <c r="S38" s="30"/>
      <c r="T38" s="30"/>
      <c r="U38" s="580" t="s">
        <v>98</v>
      </c>
      <c r="V38" s="580"/>
      <c r="W38" s="30"/>
      <c r="X38" s="33"/>
      <c r="Z38" s="61"/>
      <c r="AA38" s="63"/>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0"/>
      <c r="BM38" s="60"/>
    </row>
    <row r="39" spans="1:65" s="30" customFormat="1" ht="18.75" customHeight="1" x14ac:dyDescent="0.2">
      <c r="A39" s="34"/>
      <c r="B39" s="24"/>
      <c r="C39" s="24"/>
      <c r="D39" s="24"/>
      <c r="E39" s="24"/>
      <c r="F39" s="24"/>
      <c r="G39" s="24"/>
      <c r="H39" s="26" t="s">
        <v>4022</v>
      </c>
      <c r="I39" s="24"/>
      <c r="J39" s="24"/>
      <c r="K39" s="24"/>
      <c r="L39" s="587">
        <f>+アンコン参加申込書!D12</f>
        <v>0</v>
      </c>
      <c r="M39" s="587"/>
      <c r="N39" s="587"/>
      <c r="O39" s="587"/>
      <c r="P39" s="587"/>
      <c r="Q39" s="587"/>
      <c r="R39" s="587"/>
      <c r="S39" s="587"/>
      <c r="T39" s="587"/>
      <c r="U39" s="580"/>
      <c r="V39" s="580"/>
      <c r="X39" s="218"/>
      <c r="Z39" s="57" t="s">
        <v>4023</v>
      </c>
      <c r="AA39" s="63"/>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row>
    <row r="40" spans="1:65" s="30" customFormat="1" ht="18.75" customHeight="1" x14ac:dyDescent="0.15">
      <c r="A40" s="31"/>
      <c r="C40" s="32"/>
      <c r="X40" s="33"/>
      <c r="Z40" s="57"/>
      <c r="AA40" s="63"/>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row>
    <row r="41" spans="1:65" ht="18.75" customHeight="1" thickBot="1" x14ac:dyDescent="0.2">
      <c r="A41" s="35"/>
      <c r="B41" s="36"/>
      <c r="C41" s="37" t="str">
        <f>+アンコン参加申込書!B35</f>
        <v>相模原吹奏楽連盟　理事長　　小磯　　滋　様</v>
      </c>
      <c r="D41" s="36"/>
      <c r="E41" s="36"/>
      <c r="F41" s="36"/>
      <c r="G41" s="36"/>
      <c r="H41" s="36"/>
      <c r="I41" s="36"/>
      <c r="J41" s="36"/>
      <c r="K41" s="36"/>
      <c r="L41" s="36"/>
      <c r="M41" s="36"/>
      <c r="N41" s="36"/>
      <c r="O41" s="36"/>
      <c r="P41" s="36"/>
      <c r="Q41" s="36"/>
      <c r="R41" s="36"/>
      <c r="S41" s="36"/>
      <c r="T41" s="36"/>
      <c r="U41" s="36"/>
      <c r="V41" s="36"/>
      <c r="W41" s="36"/>
      <c r="X41" s="38"/>
      <c r="Z41" s="57" t="s">
        <v>3841</v>
      </c>
      <c r="AA41" s="63"/>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row>
    <row r="42" spans="1:65" ht="16.5" customHeight="1" x14ac:dyDescent="0.15">
      <c r="A42" s="29" t="s">
        <v>359</v>
      </c>
      <c r="Z42" s="28"/>
      <c r="AA42" s="28"/>
    </row>
    <row r="43" spans="1:65" ht="16.5" customHeight="1" x14ac:dyDescent="0.35">
      <c r="A43" s="721" t="s">
        <v>4048</v>
      </c>
      <c r="B43" s="721"/>
      <c r="C43" s="721"/>
      <c r="D43" s="721"/>
      <c r="E43" s="721"/>
      <c r="F43" s="721"/>
      <c r="G43" s="721"/>
      <c r="H43" s="721"/>
      <c r="I43" s="721"/>
      <c r="J43" s="721"/>
      <c r="K43" s="721"/>
      <c r="L43" s="721"/>
      <c r="M43" s="721"/>
      <c r="N43" s="721"/>
      <c r="O43" s="721"/>
      <c r="P43" s="721"/>
      <c r="Q43" s="721"/>
      <c r="R43" s="721"/>
      <c r="S43" s="721"/>
      <c r="T43" s="721"/>
      <c r="U43" s="721"/>
      <c r="V43" s="721"/>
      <c r="W43" s="721"/>
      <c r="X43" s="721"/>
      <c r="Z43" s="28"/>
      <c r="AA43" s="28"/>
      <c r="AC43" s="39"/>
    </row>
    <row r="44" spans="1:65" ht="16.5" customHeight="1" x14ac:dyDescent="0.15">
      <c r="A44" s="29" t="s">
        <v>3889</v>
      </c>
      <c r="Z44" s="28"/>
      <c r="AA44" s="28"/>
    </row>
    <row r="45" spans="1:65" ht="16.5" customHeight="1" x14ac:dyDescent="0.15">
      <c r="A45" s="29" t="s">
        <v>3890</v>
      </c>
      <c r="Z45" s="28"/>
      <c r="AA45" s="28"/>
    </row>
    <row r="46" spans="1:65" ht="16.5" customHeight="1" x14ac:dyDescent="0.15">
      <c r="A46" s="29" t="s">
        <v>3891</v>
      </c>
      <c r="Z46" s="28"/>
      <c r="AA46" s="28"/>
    </row>
    <row r="47" spans="1:65" ht="16.5" customHeight="1" x14ac:dyDescent="0.15">
      <c r="A47" s="29" t="s">
        <v>3892</v>
      </c>
      <c r="Z47" s="28"/>
      <c r="AA47" s="28"/>
    </row>
    <row r="48" spans="1:65" ht="16.5" customHeight="1" x14ac:dyDescent="0.15">
      <c r="A48" s="29" t="s">
        <v>3893</v>
      </c>
      <c r="Z48" s="28"/>
      <c r="AA48" s="28"/>
    </row>
    <row r="49" spans="1:27" x14ac:dyDescent="0.15">
      <c r="A49" s="29" t="s">
        <v>348</v>
      </c>
      <c r="Z49" s="28"/>
      <c r="AA49" s="28"/>
    </row>
    <row r="50" spans="1:27" x14ac:dyDescent="0.15">
      <c r="A50" s="29" t="s">
        <v>101</v>
      </c>
    </row>
    <row r="51" spans="1:27" x14ac:dyDescent="0.15">
      <c r="A51" s="29" t="s">
        <v>102</v>
      </c>
    </row>
  </sheetData>
  <mergeCells count="122">
    <mergeCell ref="AA34:BA36"/>
    <mergeCell ref="A32:B34"/>
    <mergeCell ref="C34:F34"/>
    <mergeCell ref="G34:X34"/>
    <mergeCell ref="A35:B36"/>
    <mergeCell ref="C35:D35"/>
    <mergeCell ref="E35:H35"/>
    <mergeCell ref="I35:J35"/>
    <mergeCell ref="K35:O35"/>
    <mergeCell ref="P35:Q35"/>
    <mergeCell ref="R35:X35"/>
    <mergeCell ref="C36:D36"/>
    <mergeCell ref="E36:X36"/>
    <mergeCell ref="O32:X32"/>
    <mergeCell ref="B9:C11"/>
    <mergeCell ref="F11:X11"/>
    <mergeCell ref="B12:C13"/>
    <mergeCell ref="D12:E12"/>
    <mergeCell ref="W13:X13"/>
    <mergeCell ref="D11:E11"/>
    <mergeCell ref="D13:E13"/>
    <mergeCell ref="A17:A21"/>
    <mergeCell ref="L13:M13"/>
    <mergeCell ref="N13:P13"/>
    <mergeCell ref="S13:V13"/>
    <mergeCell ref="F12:K12"/>
    <mergeCell ref="F13:K13"/>
    <mergeCell ref="C21:D21"/>
    <mergeCell ref="C20:D20"/>
    <mergeCell ref="F21:K21"/>
    <mergeCell ref="M21:N21"/>
    <mergeCell ref="P21:X21"/>
    <mergeCell ref="C17:E17"/>
    <mergeCell ref="U38:V39"/>
    <mergeCell ref="E32:N32"/>
    <mergeCell ref="E33:N33"/>
    <mergeCell ref="A24:C24"/>
    <mergeCell ref="H24:I24"/>
    <mergeCell ref="M24:O24"/>
    <mergeCell ref="P24:X24"/>
    <mergeCell ref="N23:S23"/>
    <mergeCell ref="T23:U23"/>
    <mergeCell ref="C33:D33"/>
    <mergeCell ref="A23:C23"/>
    <mergeCell ref="H23:I23"/>
    <mergeCell ref="L23:M23"/>
    <mergeCell ref="V23:W23"/>
    <mergeCell ref="C18:D18"/>
    <mergeCell ref="C19:D19"/>
    <mergeCell ref="B14:C15"/>
    <mergeCell ref="D14:E14"/>
    <mergeCell ref="F14:K14"/>
    <mergeCell ref="L14:M14"/>
    <mergeCell ref="N14:X14"/>
    <mergeCell ref="D15:E15"/>
    <mergeCell ref="F15:K15"/>
    <mergeCell ref="L15:X15"/>
    <mergeCell ref="B16:C16"/>
    <mergeCell ref="D16:E16"/>
    <mergeCell ref="F16:S16"/>
    <mergeCell ref="T16:X16"/>
    <mergeCell ref="AA6:BA7"/>
    <mergeCell ref="A7:C7"/>
    <mergeCell ref="D7:X7"/>
    <mergeCell ref="A8:C8"/>
    <mergeCell ref="D8:I8"/>
    <mergeCell ref="V8:X8"/>
    <mergeCell ref="D9:E9"/>
    <mergeCell ref="F9:X9"/>
    <mergeCell ref="D10:E10"/>
    <mergeCell ref="Z5:Z8"/>
    <mergeCell ref="A6:C6"/>
    <mergeCell ref="D6:X6"/>
    <mergeCell ref="J8:R8"/>
    <mergeCell ref="S8:U8"/>
    <mergeCell ref="Z9:BP10"/>
    <mergeCell ref="A5:C5"/>
    <mergeCell ref="F10:X10"/>
    <mergeCell ref="D5:M5"/>
    <mergeCell ref="N5:Q5"/>
    <mergeCell ref="R5:T5"/>
    <mergeCell ref="V5:X5"/>
    <mergeCell ref="A9:A16"/>
    <mergeCell ref="L12:M12"/>
    <mergeCell ref="N12:X12"/>
    <mergeCell ref="Z17:Z21"/>
    <mergeCell ref="F17:K17"/>
    <mergeCell ref="F18:K18"/>
    <mergeCell ref="M18:N18"/>
    <mergeCell ref="P18:X18"/>
    <mergeCell ref="F19:K19"/>
    <mergeCell ref="M19:N19"/>
    <mergeCell ref="P19:X19"/>
    <mergeCell ref="F20:K20"/>
    <mergeCell ref="M20:N20"/>
    <mergeCell ref="P20:X20"/>
    <mergeCell ref="M17:O17"/>
    <mergeCell ref="P17:X17"/>
    <mergeCell ref="A43:X43"/>
    <mergeCell ref="J24:L24"/>
    <mergeCell ref="O33:X33"/>
    <mergeCell ref="Z33:Z36"/>
    <mergeCell ref="C32:D32"/>
    <mergeCell ref="A22:C22"/>
    <mergeCell ref="D22:X22"/>
    <mergeCell ref="L39:T39"/>
    <mergeCell ref="A25:C26"/>
    <mergeCell ref="D25:F27"/>
    <mergeCell ref="H25:X25"/>
    <mergeCell ref="H26:X26"/>
    <mergeCell ref="A27:C29"/>
    <mergeCell ref="D28:F30"/>
    <mergeCell ref="H28:X28"/>
    <mergeCell ref="H29:X29"/>
    <mergeCell ref="A30:C31"/>
    <mergeCell ref="H30:X30"/>
    <mergeCell ref="D31:F31"/>
    <mergeCell ref="G31:N31"/>
    <mergeCell ref="D23:G24"/>
    <mergeCell ref="O31:X31"/>
    <mergeCell ref="E38:F38"/>
    <mergeCell ref="Z22:BX22"/>
  </mergeCells>
  <phoneticPr fontId="1"/>
  <conditionalFormatting sqref="D5:M5 D6:X7 J8:U8 F9:X11 N12:X12 F12:K15 N13:P13 S13:V13 N14:X14 F16:X16 C18:K21 M18:X21 D22:X22 A24:C24 A30:C31 G31:N31 O33:X33 G34:X34 E35:H35 K35:O35 R35:X35 E36:X36 L39:T39 C41">
    <cfRule type="containsBlanks" dxfId="11" priority="12">
      <formula>LEN(TRIM(A5))=0</formula>
    </cfRule>
  </conditionalFormatting>
  <conditionalFormatting sqref="E32">
    <cfRule type="expression" dxfId="10" priority="3">
      <formula>$E$32:$L$32&lt;&gt;0</formula>
    </cfRule>
  </conditionalFormatting>
  <conditionalFormatting sqref="E32:E33">
    <cfRule type="containsBlanks" dxfId="9" priority="1">
      <formula>LEN(TRIM(E32))=0</formula>
    </cfRule>
  </conditionalFormatting>
  <conditionalFormatting sqref="E33">
    <cfRule type="expression" dxfId="8" priority="2">
      <formula>$E$33:$L$33&lt;&gt;0</formula>
    </cfRule>
  </conditionalFormatting>
  <conditionalFormatting sqref="H38">
    <cfRule type="containsBlanks" dxfId="7" priority="10">
      <formula>LEN(TRIM(H38))=0</formula>
    </cfRule>
    <cfRule type="expression" dxfId="6" priority="11">
      <formula>$H$38&lt;&gt;0</formula>
    </cfRule>
  </conditionalFormatting>
  <conditionalFormatting sqref="J23 N23:S23 V23:W23 J24:L24 P24:X24">
    <cfRule type="containsBlanks" dxfId="5" priority="4">
      <formula>LEN(TRIM(J23))=0</formula>
    </cfRule>
  </conditionalFormatting>
  <conditionalFormatting sqref="J23">
    <cfRule type="expression" dxfId="4" priority="9">
      <formula>$J$23&lt;&gt;0</formula>
    </cfRule>
  </conditionalFormatting>
  <conditionalFormatting sqref="J24:L24">
    <cfRule type="expression" dxfId="3" priority="6">
      <formula>$J$24:$L$24&lt;&gt;0</formula>
    </cfRule>
  </conditionalFormatting>
  <conditionalFormatting sqref="N23:S23">
    <cfRule type="expression" dxfId="2" priority="8">
      <formula>$N$23:$S$23&lt;&gt;0</formula>
    </cfRule>
  </conditionalFormatting>
  <conditionalFormatting sqref="P24:X24">
    <cfRule type="expression" dxfId="1" priority="5">
      <formula>$P$24:$X$24&lt;&gt;0</formula>
    </cfRule>
  </conditionalFormatting>
  <conditionalFormatting sqref="V23:W23">
    <cfRule type="expression" dxfId="0" priority="7">
      <formula>$V$23:$W$23&lt;&gt;0</formula>
    </cfRule>
  </conditionalFormatting>
  <dataValidations count="4">
    <dataValidation type="list" allowBlank="1" showInputMessage="1" showErrorMessage="1" sqref="J24:L24" xr:uid="{F7FEA0B4-91DC-4883-BDAC-95B70BD0FCE0}">
      <formula1>$CY$1:$CY$3</formula1>
    </dataValidation>
    <dataValidation type="list" allowBlank="1" showInputMessage="1" showErrorMessage="1" sqref="A24:C24" xr:uid="{00000000-0002-0000-0300-000001000000}">
      <formula1>$CV$1:$CV$2</formula1>
    </dataValidation>
    <dataValidation type="list" allowBlank="1" showInputMessage="1" showErrorMessage="1" sqref="T16:X16" xr:uid="{00000000-0002-0000-0300-000002000000}">
      <formula1>$CR$1:$CR$3</formula1>
    </dataValidation>
    <dataValidation type="list" allowBlank="1" showInputMessage="1" showErrorMessage="1" sqref="A30" xr:uid="{00000000-0002-0000-0300-000003000000}">
      <formula1>$DB$1:$DB$5</formula1>
    </dataValidation>
  </dataValidations>
  <printOptions horizontalCentered="1" verticalCentered="1"/>
  <pageMargins left="0.39370078740157483" right="0.39370078740157483" top="0" bottom="0.39370078740157483" header="0" footer="0"/>
  <pageSetup paperSize="9" scale="77" fitToWidth="0" orientation="portrait" r:id="rId1"/>
  <headerFooter alignWithMargins="0">
    <oddFooter xml:space="preserve">&amp;C&amp;8 &amp;10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C000"/>
  </sheetPr>
  <dimension ref="A1:I87"/>
  <sheetViews>
    <sheetView zoomScaleNormal="100" workbookViewId="0"/>
  </sheetViews>
  <sheetFormatPr defaultColWidth="9" defaultRowHeight="24" x14ac:dyDescent="0.25"/>
  <cols>
    <col min="1" max="1" width="22.375" style="178" customWidth="1"/>
    <col min="2" max="2" width="20.25" style="40" customWidth="1"/>
    <col min="3" max="16384" width="9" style="40"/>
  </cols>
  <sheetData>
    <row r="1" spans="1:2" ht="17.25" x14ac:dyDescent="0.2">
      <c r="A1" s="181" t="s">
        <v>305</v>
      </c>
    </row>
    <row r="2" spans="1:2" ht="17.25" x14ac:dyDescent="0.2">
      <c r="A2" s="181" t="s">
        <v>103</v>
      </c>
      <c r="B2" s="40" t="s">
        <v>104</v>
      </c>
    </row>
    <row r="3" spans="1:2" x14ac:dyDescent="0.25">
      <c r="A3" s="179" t="s">
        <v>105</v>
      </c>
      <c r="B3" s="40" t="s">
        <v>106</v>
      </c>
    </row>
    <row r="4" spans="1:2" x14ac:dyDescent="0.25">
      <c r="A4" s="179" t="s">
        <v>107</v>
      </c>
      <c r="B4" s="40" t="s">
        <v>108</v>
      </c>
    </row>
    <row r="5" spans="1:2" x14ac:dyDescent="0.25">
      <c r="A5" s="179" t="s">
        <v>109</v>
      </c>
      <c r="B5" s="40" t="s">
        <v>110</v>
      </c>
    </row>
    <row r="6" spans="1:2" x14ac:dyDescent="0.25">
      <c r="A6" s="179" t="s">
        <v>111</v>
      </c>
      <c r="B6" s="40" t="s">
        <v>112</v>
      </c>
    </row>
    <row r="7" spans="1:2" x14ac:dyDescent="0.25">
      <c r="A7" s="179" t="s">
        <v>113</v>
      </c>
      <c r="B7" s="40" t="s">
        <v>114</v>
      </c>
    </row>
    <row r="8" spans="1:2" x14ac:dyDescent="0.25">
      <c r="A8" s="179" t="s">
        <v>115</v>
      </c>
      <c r="B8" s="40" t="s">
        <v>116</v>
      </c>
    </row>
    <row r="9" spans="1:2" x14ac:dyDescent="0.25">
      <c r="A9" s="179" t="s">
        <v>117</v>
      </c>
      <c r="B9" s="40" t="s">
        <v>118</v>
      </c>
    </row>
    <row r="10" spans="1:2" x14ac:dyDescent="0.25">
      <c r="A10" s="179" t="s">
        <v>119</v>
      </c>
      <c r="B10" s="40" t="s">
        <v>120</v>
      </c>
    </row>
    <row r="11" spans="1:2" x14ac:dyDescent="0.25">
      <c r="A11" s="179" t="s">
        <v>121</v>
      </c>
      <c r="B11" s="40" t="s">
        <v>122</v>
      </c>
    </row>
    <row r="12" spans="1:2" x14ac:dyDescent="0.25">
      <c r="A12" s="179" t="s">
        <v>123</v>
      </c>
      <c r="B12" s="40" t="s">
        <v>124</v>
      </c>
    </row>
    <row r="13" spans="1:2" x14ac:dyDescent="0.25">
      <c r="A13" s="179" t="s">
        <v>125</v>
      </c>
      <c r="B13" s="40" t="s">
        <v>126</v>
      </c>
    </row>
    <row r="14" spans="1:2" x14ac:dyDescent="0.25">
      <c r="A14" s="179" t="s">
        <v>127</v>
      </c>
      <c r="B14" s="40" t="s">
        <v>128</v>
      </c>
    </row>
    <row r="15" spans="1:2" x14ac:dyDescent="0.25">
      <c r="A15" s="179" t="s">
        <v>129</v>
      </c>
      <c r="B15" s="40" t="s">
        <v>130</v>
      </c>
    </row>
    <row r="16" spans="1:2" x14ac:dyDescent="0.25">
      <c r="A16" s="179" t="s">
        <v>131</v>
      </c>
      <c r="B16" s="40" t="s">
        <v>132</v>
      </c>
    </row>
    <row r="17" spans="1:3" x14ac:dyDescent="0.25">
      <c r="A17" s="179" t="s">
        <v>133</v>
      </c>
      <c r="B17" s="40" t="s">
        <v>134</v>
      </c>
    </row>
    <row r="18" spans="1:3" x14ac:dyDescent="0.25">
      <c r="A18" s="179" t="s">
        <v>135</v>
      </c>
      <c r="B18" s="40" t="s">
        <v>136</v>
      </c>
    </row>
    <row r="19" spans="1:3" x14ac:dyDescent="0.25">
      <c r="A19" s="179" t="s">
        <v>137</v>
      </c>
      <c r="B19" s="40" t="s">
        <v>138</v>
      </c>
    </row>
    <row r="20" spans="1:3" x14ac:dyDescent="0.25">
      <c r="A20" s="179" t="s">
        <v>139</v>
      </c>
      <c r="B20" s="40" t="s">
        <v>140</v>
      </c>
    </row>
    <row r="21" spans="1:3" x14ac:dyDescent="0.25">
      <c r="A21" s="179" t="s">
        <v>141</v>
      </c>
      <c r="B21" s="40" t="s">
        <v>142</v>
      </c>
    </row>
    <row r="22" spans="1:3" x14ac:dyDescent="0.25">
      <c r="A22" s="179" t="s">
        <v>143</v>
      </c>
      <c r="B22" s="40" t="s">
        <v>144</v>
      </c>
    </row>
    <row r="23" spans="1:3" x14ac:dyDescent="0.25">
      <c r="A23" s="179" t="s">
        <v>145</v>
      </c>
      <c r="B23" s="40" t="s">
        <v>146</v>
      </c>
    </row>
    <row r="24" spans="1:3" x14ac:dyDescent="0.25">
      <c r="A24" s="179" t="s">
        <v>147</v>
      </c>
      <c r="B24" s="40" t="s">
        <v>148</v>
      </c>
    </row>
    <row r="25" spans="1:3" x14ac:dyDescent="0.25">
      <c r="A25" s="179" t="s">
        <v>149</v>
      </c>
      <c r="B25" s="40" t="s">
        <v>150</v>
      </c>
    </row>
    <row r="26" spans="1:3" x14ac:dyDescent="0.25">
      <c r="A26" s="179" t="s">
        <v>151</v>
      </c>
      <c r="B26" s="40" t="s">
        <v>152</v>
      </c>
    </row>
    <row r="27" spans="1:3" x14ac:dyDescent="0.25">
      <c r="A27" s="179" t="s">
        <v>153</v>
      </c>
      <c r="B27" s="40" t="s">
        <v>154</v>
      </c>
    </row>
    <row r="28" spans="1:3" x14ac:dyDescent="0.25">
      <c r="A28" s="179" t="s">
        <v>155</v>
      </c>
      <c r="B28" s="40" t="s">
        <v>156</v>
      </c>
    </row>
    <row r="29" spans="1:3" x14ac:dyDescent="0.25">
      <c r="A29" s="179" t="s">
        <v>157</v>
      </c>
      <c r="B29" s="40" t="s">
        <v>158</v>
      </c>
    </row>
    <row r="30" spans="1:3" x14ac:dyDescent="0.25">
      <c r="A30" s="179" t="s">
        <v>159</v>
      </c>
      <c r="B30" s="40" t="s">
        <v>160</v>
      </c>
    </row>
    <row r="31" spans="1:3" x14ac:dyDescent="0.25">
      <c r="A31" s="179" t="s">
        <v>161</v>
      </c>
      <c r="B31" s="40" t="s">
        <v>162</v>
      </c>
      <c r="C31" s="40" t="s">
        <v>163</v>
      </c>
    </row>
    <row r="32" spans="1:3" x14ac:dyDescent="0.25">
      <c r="A32" s="179" t="s">
        <v>164</v>
      </c>
      <c r="B32" s="40" t="s">
        <v>165</v>
      </c>
    </row>
    <row r="33" spans="1:2" x14ac:dyDescent="0.25">
      <c r="A33" s="179" t="s">
        <v>166</v>
      </c>
      <c r="B33" s="40" t="s">
        <v>167</v>
      </c>
    </row>
    <row r="34" spans="1:2" x14ac:dyDescent="0.25">
      <c r="A34" s="179" t="s">
        <v>168</v>
      </c>
      <c r="B34" s="40" t="s">
        <v>169</v>
      </c>
    </row>
    <row r="35" spans="1:2" x14ac:dyDescent="0.25">
      <c r="A35" s="179" t="s">
        <v>170</v>
      </c>
      <c r="B35" s="40" t="s">
        <v>171</v>
      </c>
    </row>
    <row r="36" spans="1:2" x14ac:dyDescent="0.25">
      <c r="A36" s="179" t="s">
        <v>172</v>
      </c>
      <c r="B36" s="40" t="s">
        <v>173</v>
      </c>
    </row>
    <row r="37" spans="1:2" x14ac:dyDescent="0.25">
      <c r="A37" s="179" t="s">
        <v>174</v>
      </c>
      <c r="B37" s="40" t="s">
        <v>175</v>
      </c>
    </row>
    <row r="38" spans="1:2" x14ac:dyDescent="0.25">
      <c r="A38" s="179" t="s">
        <v>176</v>
      </c>
      <c r="B38" s="40" t="s">
        <v>177</v>
      </c>
    </row>
    <row r="39" spans="1:2" x14ac:dyDescent="0.25">
      <c r="A39" s="179" t="s">
        <v>178</v>
      </c>
      <c r="B39" s="40" t="s">
        <v>179</v>
      </c>
    </row>
    <row r="40" spans="1:2" x14ac:dyDescent="0.25">
      <c r="A40" s="179" t="s">
        <v>180</v>
      </c>
      <c r="B40" s="40" t="s">
        <v>181</v>
      </c>
    </row>
    <row r="41" spans="1:2" x14ac:dyDescent="0.25">
      <c r="A41" s="180" t="s">
        <v>182</v>
      </c>
    </row>
    <row r="42" spans="1:2" x14ac:dyDescent="0.25">
      <c r="A42" s="179"/>
    </row>
    <row r="43" spans="1:2" ht="17.25" x14ac:dyDescent="0.2">
      <c r="A43" s="181" t="s">
        <v>183</v>
      </c>
    </row>
    <row r="44" spans="1:2" x14ac:dyDescent="0.25">
      <c r="A44" s="179" t="s">
        <v>184</v>
      </c>
      <c r="B44" s="40" t="s">
        <v>185</v>
      </c>
    </row>
    <row r="45" spans="1:2" x14ac:dyDescent="0.25">
      <c r="A45" s="179" t="s">
        <v>186</v>
      </c>
      <c r="B45" s="40" t="s">
        <v>187</v>
      </c>
    </row>
    <row r="46" spans="1:2" x14ac:dyDescent="0.25">
      <c r="A46" s="179" t="s">
        <v>188</v>
      </c>
      <c r="B46" s="40" t="s">
        <v>189</v>
      </c>
    </row>
    <row r="47" spans="1:2" x14ac:dyDescent="0.25">
      <c r="A47" s="179" t="s">
        <v>190</v>
      </c>
      <c r="B47" s="40" t="s">
        <v>191</v>
      </c>
    </row>
    <row r="48" spans="1:2" x14ac:dyDescent="0.25">
      <c r="A48" s="179" t="s">
        <v>192</v>
      </c>
      <c r="B48" s="40" t="s">
        <v>193</v>
      </c>
    </row>
    <row r="49" spans="1:2" x14ac:dyDescent="0.25">
      <c r="A49" s="179" t="s">
        <v>194</v>
      </c>
      <c r="B49" s="40" t="s">
        <v>195</v>
      </c>
    </row>
    <row r="50" spans="1:2" x14ac:dyDescent="0.25">
      <c r="A50" s="179" t="s">
        <v>196</v>
      </c>
      <c r="B50" s="40" t="s">
        <v>197</v>
      </c>
    </row>
    <row r="51" spans="1:2" x14ac:dyDescent="0.25">
      <c r="A51" s="179" t="s">
        <v>198</v>
      </c>
      <c r="B51" s="40" t="s">
        <v>199</v>
      </c>
    </row>
    <row r="52" spans="1:2" x14ac:dyDescent="0.25">
      <c r="A52" s="179" t="s">
        <v>200</v>
      </c>
      <c r="B52" s="40" t="s">
        <v>201</v>
      </c>
    </row>
    <row r="53" spans="1:2" x14ac:dyDescent="0.25">
      <c r="A53" s="179" t="s">
        <v>202</v>
      </c>
      <c r="B53" s="40" t="s">
        <v>202</v>
      </c>
    </row>
    <row r="54" spans="1:2" x14ac:dyDescent="0.25">
      <c r="A54" s="179" t="s">
        <v>203</v>
      </c>
      <c r="B54" s="40" t="s">
        <v>204</v>
      </c>
    </row>
    <row r="55" spans="1:2" x14ac:dyDescent="0.25">
      <c r="A55" s="179" t="s">
        <v>205</v>
      </c>
      <c r="B55" s="40" t="s">
        <v>205</v>
      </c>
    </row>
    <row r="56" spans="1:2" x14ac:dyDescent="0.25">
      <c r="A56" s="179" t="s">
        <v>206</v>
      </c>
      <c r="B56" s="40" t="s">
        <v>207</v>
      </c>
    </row>
    <row r="57" spans="1:2" x14ac:dyDescent="0.25">
      <c r="A57" s="179" t="s">
        <v>208</v>
      </c>
      <c r="B57" s="40" t="s">
        <v>208</v>
      </c>
    </row>
    <row r="58" spans="1:2" x14ac:dyDescent="0.25">
      <c r="A58" s="179" t="s">
        <v>209</v>
      </c>
      <c r="B58" s="40" t="s">
        <v>209</v>
      </c>
    </row>
    <row r="59" spans="1:2" x14ac:dyDescent="0.25">
      <c r="A59" s="179" t="s">
        <v>210</v>
      </c>
      <c r="B59" s="40" t="s">
        <v>210</v>
      </c>
    </row>
    <row r="60" spans="1:2" x14ac:dyDescent="0.25">
      <c r="A60" s="179" t="s">
        <v>211</v>
      </c>
      <c r="B60" s="40" t="s">
        <v>212</v>
      </c>
    </row>
    <row r="61" spans="1:2" x14ac:dyDescent="0.25">
      <c r="A61" s="179" t="s">
        <v>213</v>
      </c>
      <c r="B61" s="40" t="s">
        <v>214</v>
      </c>
    </row>
    <row r="62" spans="1:2" x14ac:dyDescent="0.25">
      <c r="A62" s="179" t="s">
        <v>215</v>
      </c>
      <c r="B62" s="40" t="s">
        <v>215</v>
      </c>
    </row>
    <row r="63" spans="1:2" x14ac:dyDescent="0.25">
      <c r="A63" s="179" t="s">
        <v>216</v>
      </c>
      <c r="B63" s="40" t="s">
        <v>216</v>
      </c>
    </row>
    <row r="64" spans="1:2" x14ac:dyDescent="0.25">
      <c r="A64" s="179" t="s">
        <v>217</v>
      </c>
      <c r="B64" s="40" t="s">
        <v>218</v>
      </c>
    </row>
    <row r="65" spans="1:2" x14ac:dyDescent="0.25">
      <c r="A65" s="179" t="s">
        <v>219</v>
      </c>
      <c r="B65" s="40" t="s">
        <v>219</v>
      </c>
    </row>
    <row r="66" spans="1:2" x14ac:dyDescent="0.25">
      <c r="A66" s="179" t="s">
        <v>220</v>
      </c>
      <c r="B66" s="40" t="s">
        <v>220</v>
      </c>
    </row>
    <row r="67" spans="1:2" x14ac:dyDescent="0.25">
      <c r="A67" s="179" t="s">
        <v>221</v>
      </c>
      <c r="B67" s="40" t="s">
        <v>222</v>
      </c>
    </row>
    <row r="68" spans="1:2" x14ac:dyDescent="0.25">
      <c r="A68" s="179" t="s">
        <v>223</v>
      </c>
      <c r="B68" s="40" t="s">
        <v>222</v>
      </c>
    </row>
    <row r="69" spans="1:2" x14ac:dyDescent="0.25">
      <c r="A69" s="179" t="s">
        <v>224</v>
      </c>
      <c r="B69" s="40" t="s">
        <v>224</v>
      </c>
    </row>
    <row r="70" spans="1:2" x14ac:dyDescent="0.25">
      <c r="A70" s="179" t="s">
        <v>225</v>
      </c>
      <c r="B70" s="40" t="s">
        <v>225</v>
      </c>
    </row>
    <row r="71" spans="1:2" x14ac:dyDescent="0.25">
      <c r="A71" s="179" t="s">
        <v>226</v>
      </c>
      <c r="B71" s="40" t="s">
        <v>226</v>
      </c>
    </row>
    <row r="72" spans="1:2" x14ac:dyDescent="0.25">
      <c r="A72" s="179" t="s">
        <v>227</v>
      </c>
      <c r="B72" s="40" t="s">
        <v>228</v>
      </c>
    </row>
    <row r="73" spans="1:2" x14ac:dyDescent="0.25">
      <c r="A73" s="179" t="s">
        <v>229</v>
      </c>
      <c r="B73" s="40" t="s">
        <v>229</v>
      </c>
    </row>
    <row r="74" spans="1:2" x14ac:dyDescent="0.25">
      <c r="A74" s="179" t="s">
        <v>230</v>
      </c>
      <c r="B74" s="40" t="s">
        <v>230</v>
      </c>
    </row>
    <row r="75" spans="1:2" x14ac:dyDescent="0.25">
      <c r="A75" s="179" t="s">
        <v>231</v>
      </c>
      <c r="B75" s="40" t="s">
        <v>231</v>
      </c>
    </row>
    <row r="76" spans="1:2" x14ac:dyDescent="0.25">
      <c r="A76" s="179" t="s">
        <v>232</v>
      </c>
      <c r="B76" s="40" t="s">
        <v>232</v>
      </c>
    </row>
    <row r="77" spans="1:2" x14ac:dyDescent="0.25">
      <c r="A77" s="179" t="s">
        <v>233</v>
      </c>
      <c r="B77" s="40" t="s">
        <v>234</v>
      </c>
    </row>
    <row r="78" spans="1:2" x14ac:dyDescent="0.25">
      <c r="A78" s="179" t="s">
        <v>235</v>
      </c>
      <c r="B78" s="40" t="s">
        <v>236</v>
      </c>
    </row>
    <row r="79" spans="1:2" x14ac:dyDescent="0.25">
      <c r="A79" s="179" t="s">
        <v>237</v>
      </c>
      <c r="B79" s="40" t="s">
        <v>237</v>
      </c>
    </row>
    <row r="80" spans="1:2" x14ac:dyDescent="0.25">
      <c r="A80" s="179" t="s">
        <v>239</v>
      </c>
      <c r="B80" s="40" t="s">
        <v>239</v>
      </c>
    </row>
    <row r="81" spans="1:9" x14ac:dyDescent="0.25">
      <c r="A81" s="179" t="s">
        <v>315</v>
      </c>
      <c r="B81" s="40" t="s">
        <v>238</v>
      </c>
    </row>
    <row r="82" spans="1:9" x14ac:dyDescent="0.25">
      <c r="A82" s="179" t="s">
        <v>240</v>
      </c>
      <c r="B82" s="40" t="s">
        <v>241</v>
      </c>
    </row>
    <row r="83" spans="1:9" x14ac:dyDescent="0.25">
      <c r="A83" s="179" t="s">
        <v>242</v>
      </c>
      <c r="B83" s="40" t="s">
        <v>243</v>
      </c>
    </row>
    <row r="84" spans="1:9" x14ac:dyDescent="0.25">
      <c r="A84" s="179" t="s">
        <v>244</v>
      </c>
      <c r="B84" s="40" t="s">
        <v>245</v>
      </c>
    </row>
    <row r="85" spans="1:9" x14ac:dyDescent="0.25">
      <c r="A85" s="179" t="s">
        <v>246</v>
      </c>
      <c r="B85" s="40" t="s">
        <v>246</v>
      </c>
      <c r="H85" s="40" t="s">
        <v>182</v>
      </c>
      <c r="I85" s="40" t="s">
        <v>182</v>
      </c>
    </row>
    <row r="86" spans="1:9" x14ac:dyDescent="0.25">
      <c r="A86" s="179" t="s">
        <v>247</v>
      </c>
      <c r="B86" s="40" t="s">
        <v>247</v>
      </c>
    </row>
    <row r="87" spans="1:9" x14ac:dyDescent="0.25">
      <c r="A87" s="179" t="s">
        <v>248</v>
      </c>
      <c r="B87" s="40" t="s">
        <v>248</v>
      </c>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6699"/>
  </sheetPr>
  <dimension ref="A1:W1046745"/>
  <sheetViews>
    <sheetView zoomScale="150" zoomScaleNormal="150" workbookViewId="0">
      <pane xSplit="2" ySplit="4" topLeftCell="D5" activePane="bottomRight" state="frozen"/>
      <selection pane="topRight" activeCell="C1" sqref="C1"/>
      <selection pane="bottomLeft" activeCell="A4" sqref="A4"/>
      <selection pane="bottomRight" activeCell="K3" sqref="K3"/>
    </sheetView>
  </sheetViews>
  <sheetFormatPr defaultColWidth="9" defaultRowHeight="13.5" x14ac:dyDescent="0.4"/>
  <cols>
    <col min="1" max="2" width="6.25" style="46" customWidth="1"/>
    <col min="3" max="3" width="2.5" style="46" hidden="1" customWidth="1"/>
    <col min="4" max="4" width="6.25" style="46" customWidth="1"/>
    <col min="5" max="5" width="2.625" style="46" hidden="1" customWidth="1"/>
    <col min="6" max="6" width="6.25" style="46" hidden="1" customWidth="1"/>
    <col min="7" max="7" width="4" style="46" customWidth="1"/>
    <col min="8" max="9" width="26.875" style="46" customWidth="1"/>
    <col min="10" max="10" width="9" style="46"/>
    <col min="11" max="11" width="30.375" style="46" customWidth="1"/>
    <col min="12" max="13" width="9" style="131"/>
    <col min="14" max="16384" width="9" style="46"/>
  </cols>
  <sheetData>
    <row r="1" spans="1:13" x14ac:dyDescent="0.4">
      <c r="A1" s="48">
        <v>1</v>
      </c>
      <c r="B1" s="48">
        <v>2</v>
      </c>
      <c r="C1" s="48">
        <v>3</v>
      </c>
      <c r="D1" s="48">
        <v>4</v>
      </c>
      <c r="E1" s="48">
        <v>5</v>
      </c>
      <c r="F1" s="48">
        <v>6</v>
      </c>
      <c r="G1" s="48">
        <v>7</v>
      </c>
      <c r="H1" s="48">
        <v>8</v>
      </c>
      <c r="I1" s="48">
        <v>9</v>
      </c>
      <c r="J1" s="48">
        <v>10</v>
      </c>
      <c r="K1" s="130">
        <v>11</v>
      </c>
      <c r="L1" s="130">
        <v>12</v>
      </c>
      <c r="M1" s="48">
        <v>13</v>
      </c>
    </row>
    <row r="2" spans="1:13" ht="18.75" customHeight="1" x14ac:dyDescent="0.4">
      <c r="A2" s="738" t="s">
        <v>3883</v>
      </c>
      <c r="B2" s="201" t="s">
        <v>3880</v>
      </c>
      <c r="C2" s="48"/>
      <c r="D2" s="48"/>
      <c r="E2" s="48"/>
      <c r="F2" s="48"/>
      <c r="G2" s="48"/>
      <c r="H2" s="48"/>
      <c r="I2" s="279" t="s">
        <v>3968</v>
      </c>
      <c r="J2" s="48"/>
      <c r="K2" s="130"/>
      <c r="L2" s="130"/>
      <c r="M2" s="48"/>
    </row>
    <row r="3" spans="1:13" ht="15" customHeight="1" x14ac:dyDescent="0.4">
      <c r="A3" s="738"/>
      <c r="G3" s="46" t="s">
        <v>410</v>
      </c>
    </row>
    <row r="4" spans="1:13" s="132" customFormat="1" ht="15" customHeight="1" x14ac:dyDescent="0.15">
      <c r="A4" s="738"/>
      <c r="B4" s="132" t="s">
        <v>411</v>
      </c>
      <c r="C4" s="133" t="s">
        <v>412</v>
      </c>
      <c r="D4" s="132" t="s">
        <v>413</v>
      </c>
      <c r="E4" s="134" t="s">
        <v>414</v>
      </c>
      <c r="F4" s="132" t="s">
        <v>415</v>
      </c>
      <c r="G4" s="135" t="s">
        <v>416</v>
      </c>
      <c r="H4" s="136" t="s">
        <v>417</v>
      </c>
      <c r="I4" s="136" t="s">
        <v>22</v>
      </c>
      <c r="J4" s="137" t="s">
        <v>5</v>
      </c>
      <c r="K4" s="137" t="s">
        <v>418</v>
      </c>
      <c r="L4" s="137" t="s">
        <v>419</v>
      </c>
      <c r="M4" s="137" t="s">
        <v>420</v>
      </c>
    </row>
    <row r="5" spans="1:13" s="132" customFormat="1" ht="15" customHeight="1" x14ac:dyDescent="0.15">
      <c r="A5" s="132">
        <f t="shared" ref="A5:A68" si="0">+C5*10000+E5*1000+F5</f>
        <v>12001</v>
      </c>
      <c r="B5" s="132" t="s">
        <v>421</v>
      </c>
      <c r="C5" s="132">
        <v>1</v>
      </c>
      <c r="D5" s="132" t="s">
        <v>423</v>
      </c>
      <c r="E5" s="132">
        <v>2</v>
      </c>
      <c r="F5" s="132">
        <v>1</v>
      </c>
      <c r="G5" s="135">
        <v>1</v>
      </c>
      <c r="H5" s="138" t="s">
        <v>424</v>
      </c>
      <c r="I5" s="138" t="s">
        <v>425</v>
      </c>
      <c r="J5" s="139" t="s">
        <v>426</v>
      </c>
      <c r="K5" s="139" t="s">
        <v>427</v>
      </c>
      <c r="L5" s="137" t="s">
        <v>428</v>
      </c>
      <c r="M5" s="137" t="s">
        <v>429</v>
      </c>
    </row>
    <row r="6" spans="1:13" s="132" customFormat="1" ht="15" customHeight="1" x14ac:dyDescent="0.15">
      <c r="A6" s="132">
        <f t="shared" si="0"/>
        <v>12002</v>
      </c>
      <c r="B6" s="132" t="s">
        <v>421</v>
      </c>
      <c r="C6" s="132">
        <v>1</v>
      </c>
      <c r="D6" s="132" t="s">
        <v>423</v>
      </c>
      <c r="E6" s="132">
        <v>2</v>
      </c>
      <c r="F6" s="132">
        <v>2</v>
      </c>
      <c r="G6" s="135">
        <v>2</v>
      </c>
      <c r="H6" s="138" t="s">
        <v>430</v>
      </c>
      <c r="I6" s="138" t="s">
        <v>431</v>
      </c>
      <c r="J6" s="139" t="s">
        <v>432</v>
      </c>
      <c r="K6" s="139" t="s">
        <v>433</v>
      </c>
      <c r="L6" s="137" t="s">
        <v>434</v>
      </c>
      <c r="M6" s="137" t="s">
        <v>435</v>
      </c>
    </row>
    <row r="7" spans="1:13" s="132" customFormat="1" ht="15" customHeight="1" x14ac:dyDescent="0.15">
      <c r="A7" s="132">
        <f t="shared" si="0"/>
        <v>12003</v>
      </c>
      <c r="B7" s="132" t="s">
        <v>421</v>
      </c>
      <c r="C7" s="132">
        <v>1</v>
      </c>
      <c r="D7" s="132" t="s">
        <v>423</v>
      </c>
      <c r="E7" s="132">
        <v>2</v>
      </c>
      <c r="F7" s="132">
        <v>3</v>
      </c>
      <c r="G7" s="135">
        <v>3</v>
      </c>
      <c r="H7" s="138" t="s">
        <v>436</v>
      </c>
      <c r="I7" s="138" t="s">
        <v>437</v>
      </c>
      <c r="J7" s="139" t="s">
        <v>438</v>
      </c>
      <c r="K7" s="139" t="s">
        <v>439</v>
      </c>
      <c r="L7" s="137" t="s">
        <v>440</v>
      </c>
      <c r="M7" s="137" t="s">
        <v>441</v>
      </c>
    </row>
    <row r="8" spans="1:13" s="132" customFormat="1" ht="15" customHeight="1" x14ac:dyDescent="0.15">
      <c r="A8" s="132">
        <f t="shared" si="0"/>
        <v>12004</v>
      </c>
      <c r="B8" s="132" t="s">
        <v>421</v>
      </c>
      <c r="C8" s="132">
        <v>1</v>
      </c>
      <c r="D8" s="132" t="s">
        <v>423</v>
      </c>
      <c r="E8" s="132">
        <v>2</v>
      </c>
      <c r="F8" s="132">
        <v>4</v>
      </c>
      <c r="G8" s="135">
        <v>4</v>
      </c>
      <c r="H8" s="138" t="s">
        <v>442</v>
      </c>
      <c r="I8" s="138" t="s">
        <v>443</v>
      </c>
      <c r="J8" s="139" t="s">
        <v>444</v>
      </c>
      <c r="K8" s="139" t="s">
        <v>445</v>
      </c>
      <c r="L8" s="137" t="s">
        <v>446</v>
      </c>
      <c r="M8" s="137" t="s">
        <v>447</v>
      </c>
    </row>
    <row r="9" spans="1:13" s="132" customFormat="1" ht="15" customHeight="1" x14ac:dyDescent="0.15">
      <c r="A9" s="132">
        <f t="shared" si="0"/>
        <v>12005</v>
      </c>
      <c r="B9" s="132" t="s">
        <v>421</v>
      </c>
      <c r="C9" s="132">
        <v>1</v>
      </c>
      <c r="D9" s="132" t="s">
        <v>423</v>
      </c>
      <c r="E9" s="132">
        <v>2</v>
      </c>
      <c r="F9" s="132">
        <v>5</v>
      </c>
      <c r="G9" s="135">
        <v>5</v>
      </c>
      <c r="H9" s="138" t="s">
        <v>448</v>
      </c>
      <c r="I9" s="138" t="s">
        <v>449</v>
      </c>
      <c r="J9" s="139" t="s">
        <v>450</v>
      </c>
      <c r="K9" s="139" t="s">
        <v>451</v>
      </c>
      <c r="L9" s="137" t="s">
        <v>452</v>
      </c>
      <c r="M9" s="137" t="s">
        <v>453</v>
      </c>
    </row>
    <row r="10" spans="1:13" s="132" customFormat="1" ht="15" customHeight="1" x14ac:dyDescent="0.15">
      <c r="A10" s="132">
        <f t="shared" si="0"/>
        <v>12006</v>
      </c>
      <c r="B10" s="132" t="s">
        <v>421</v>
      </c>
      <c r="C10" s="132">
        <v>1</v>
      </c>
      <c r="D10" s="132" t="s">
        <v>423</v>
      </c>
      <c r="E10" s="132">
        <v>2</v>
      </c>
      <c r="F10" s="132">
        <v>6</v>
      </c>
      <c r="G10" s="135">
        <v>6</v>
      </c>
      <c r="H10" s="138" t="s">
        <v>454</v>
      </c>
      <c r="I10" s="138" t="s">
        <v>455</v>
      </c>
      <c r="J10" s="139" t="s">
        <v>456</v>
      </c>
      <c r="K10" s="139" t="s">
        <v>457</v>
      </c>
      <c r="L10" s="137" t="s">
        <v>458</v>
      </c>
      <c r="M10" s="137" t="s">
        <v>459</v>
      </c>
    </row>
    <row r="11" spans="1:13" s="132" customFormat="1" ht="15" customHeight="1" x14ac:dyDescent="0.15">
      <c r="A11" s="132">
        <f t="shared" si="0"/>
        <v>12007</v>
      </c>
      <c r="B11" s="132" t="s">
        <v>421</v>
      </c>
      <c r="C11" s="132">
        <v>1</v>
      </c>
      <c r="D11" s="132" t="s">
        <v>423</v>
      </c>
      <c r="E11" s="132">
        <v>2</v>
      </c>
      <c r="F11" s="132">
        <v>7</v>
      </c>
      <c r="G11" s="135">
        <v>7</v>
      </c>
      <c r="H11" s="138" t="s">
        <v>460</v>
      </c>
      <c r="I11" s="138" t="s">
        <v>461</v>
      </c>
      <c r="J11" s="139" t="s">
        <v>462</v>
      </c>
      <c r="K11" s="139" t="s">
        <v>463</v>
      </c>
      <c r="L11" s="137" t="s">
        <v>464</v>
      </c>
      <c r="M11" s="137" t="s">
        <v>465</v>
      </c>
    </row>
    <row r="12" spans="1:13" s="140" customFormat="1" ht="15" customHeight="1" x14ac:dyDescent="0.2">
      <c r="A12" s="132">
        <f t="shared" si="0"/>
        <v>12008</v>
      </c>
      <c r="B12" s="132" t="s">
        <v>421</v>
      </c>
      <c r="C12" s="132">
        <v>1</v>
      </c>
      <c r="D12" s="132" t="s">
        <v>423</v>
      </c>
      <c r="E12" s="132">
        <v>2</v>
      </c>
      <c r="F12" s="132">
        <v>8</v>
      </c>
      <c r="G12" s="135">
        <v>8</v>
      </c>
      <c r="H12" s="138" t="s">
        <v>466</v>
      </c>
      <c r="I12" s="138" t="s">
        <v>467</v>
      </c>
      <c r="J12" s="139" t="s">
        <v>468</v>
      </c>
      <c r="K12" s="139" t="s">
        <v>469</v>
      </c>
      <c r="L12" s="137" t="s">
        <v>470</v>
      </c>
      <c r="M12" s="137" t="s">
        <v>471</v>
      </c>
    </row>
    <row r="13" spans="1:13" s="132" customFormat="1" ht="15" customHeight="1" x14ac:dyDescent="0.15">
      <c r="A13" s="132">
        <f t="shared" si="0"/>
        <v>12009</v>
      </c>
      <c r="B13" s="132" t="s">
        <v>421</v>
      </c>
      <c r="C13" s="132">
        <v>1</v>
      </c>
      <c r="D13" s="132" t="s">
        <v>423</v>
      </c>
      <c r="E13" s="132">
        <v>2</v>
      </c>
      <c r="F13" s="132">
        <v>9</v>
      </c>
      <c r="G13" s="135">
        <v>9</v>
      </c>
      <c r="H13" s="138" t="s">
        <v>472</v>
      </c>
      <c r="I13" s="138" t="s">
        <v>473</v>
      </c>
      <c r="J13" s="139" t="s">
        <v>474</v>
      </c>
      <c r="K13" s="139" t="s">
        <v>475</v>
      </c>
      <c r="L13" s="137" t="s">
        <v>476</v>
      </c>
      <c r="M13" s="137" t="s">
        <v>477</v>
      </c>
    </row>
    <row r="14" spans="1:13" s="132" customFormat="1" ht="15" customHeight="1" x14ac:dyDescent="0.15">
      <c r="A14" s="132">
        <f t="shared" si="0"/>
        <v>12010</v>
      </c>
      <c r="B14" s="132" t="s">
        <v>421</v>
      </c>
      <c r="C14" s="132">
        <v>1</v>
      </c>
      <c r="D14" s="132" t="s">
        <v>423</v>
      </c>
      <c r="E14" s="132">
        <v>2</v>
      </c>
      <c r="F14" s="132">
        <v>10</v>
      </c>
      <c r="G14" s="135">
        <v>10</v>
      </c>
      <c r="H14" s="138" t="s">
        <v>478</v>
      </c>
      <c r="I14" s="138" t="s">
        <v>479</v>
      </c>
      <c r="J14" s="139" t="s">
        <v>480</v>
      </c>
      <c r="K14" s="139" t="s">
        <v>481</v>
      </c>
      <c r="L14" s="137" t="s">
        <v>482</v>
      </c>
      <c r="M14" s="137" t="s">
        <v>483</v>
      </c>
    </row>
    <row r="15" spans="1:13" s="132" customFormat="1" ht="15" customHeight="1" x14ac:dyDescent="0.15">
      <c r="A15" s="132">
        <f t="shared" si="0"/>
        <v>12011</v>
      </c>
      <c r="B15" s="132" t="s">
        <v>421</v>
      </c>
      <c r="C15" s="132">
        <v>1</v>
      </c>
      <c r="D15" s="132" t="s">
        <v>423</v>
      </c>
      <c r="E15" s="132">
        <v>2</v>
      </c>
      <c r="F15" s="132">
        <v>11</v>
      </c>
      <c r="G15" s="135">
        <v>11</v>
      </c>
      <c r="H15" s="138" t="s">
        <v>484</v>
      </c>
      <c r="I15" s="138" t="s">
        <v>485</v>
      </c>
      <c r="J15" s="139" t="s">
        <v>486</v>
      </c>
      <c r="K15" s="139" t="s">
        <v>487</v>
      </c>
      <c r="L15" s="137" t="s">
        <v>488</v>
      </c>
      <c r="M15" s="137" t="s">
        <v>489</v>
      </c>
    </row>
    <row r="16" spans="1:13" s="132" customFormat="1" ht="15" customHeight="1" x14ac:dyDescent="0.15">
      <c r="A16" s="132">
        <f t="shared" si="0"/>
        <v>12012</v>
      </c>
      <c r="B16" s="132" t="s">
        <v>421</v>
      </c>
      <c r="C16" s="132">
        <v>1</v>
      </c>
      <c r="D16" s="132" t="s">
        <v>423</v>
      </c>
      <c r="E16" s="132">
        <v>2</v>
      </c>
      <c r="F16" s="132">
        <v>12</v>
      </c>
      <c r="G16" s="135">
        <v>12</v>
      </c>
      <c r="H16" s="138" t="s">
        <v>490</v>
      </c>
      <c r="I16" s="138" t="s">
        <v>491</v>
      </c>
      <c r="J16" s="139" t="s">
        <v>492</v>
      </c>
      <c r="K16" s="139" t="s">
        <v>493</v>
      </c>
      <c r="L16" s="137" t="s">
        <v>494</v>
      </c>
      <c r="M16" s="137" t="s">
        <v>495</v>
      </c>
    </row>
    <row r="17" spans="1:13" s="132" customFormat="1" ht="15" customHeight="1" x14ac:dyDescent="0.15">
      <c r="A17" s="132">
        <f t="shared" si="0"/>
        <v>12013</v>
      </c>
      <c r="B17" s="132" t="s">
        <v>421</v>
      </c>
      <c r="C17" s="132">
        <v>1</v>
      </c>
      <c r="D17" s="132" t="s">
        <v>423</v>
      </c>
      <c r="E17" s="132">
        <v>2</v>
      </c>
      <c r="F17" s="132">
        <v>13</v>
      </c>
      <c r="G17" s="135">
        <v>13</v>
      </c>
      <c r="H17" s="138" t="s">
        <v>496</v>
      </c>
      <c r="I17" s="138" t="s">
        <v>497</v>
      </c>
      <c r="J17" s="139" t="s">
        <v>498</v>
      </c>
      <c r="K17" s="139" t="s">
        <v>499</v>
      </c>
      <c r="L17" s="137" t="s">
        <v>500</v>
      </c>
      <c r="M17" s="137" t="s">
        <v>501</v>
      </c>
    </row>
    <row r="18" spans="1:13" s="132" customFormat="1" ht="15" customHeight="1" x14ac:dyDescent="0.15">
      <c r="A18" s="132">
        <f t="shared" si="0"/>
        <v>12014</v>
      </c>
      <c r="B18" s="132" t="s">
        <v>421</v>
      </c>
      <c r="C18" s="132">
        <v>1</v>
      </c>
      <c r="D18" s="132" t="s">
        <v>423</v>
      </c>
      <c r="E18" s="132">
        <v>2</v>
      </c>
      <c r="F18" s="132">
        <v>14</v>
      </c>
      <c r="G18" s="135">
        <v>14</v>
      </c>
      <c r="H18" s="138" t="s">
        <v>502</v>
      </c>
      <c r="I18" s="138" t="s">
        <v>503</v>
      </c>
      <c r="J18" s="139" t="s">
        <v>504</v>
      </c>
      <c r="K18" s="139" t="s">
        <v>505</v>
      </c>
      <c r="L18" s="137" t="s">
        <v>506</v>
      </c>
      <c r="M18" s="137" t="s">
        <v>507</v>
      </c>
    </row>
    <row r="19" spans="1:13" s="132" customFormat="1" ht="15" customHeight="1" x14ac:dyDescent="0.15">
      <c r="A19" s="132">
        <f t="shared" si="0"/>
        <v>12015</v>
      </c>
      <c r="B19" s="132" t="s">
        <v>421</v>
      </c>
      <c r="C19" s="132">
        <v>1</v>
      </c>
      <c r="D19" s="132" t="s">
        <v>423</v>
      </c>
      <c r="E19" s="132">
        <v>2</v>
      </c>
      <c r="F19" s="132">
        <v>15</v>
      </c>
      <c r="G19" s="135">
        <v>15</v>
      </c>
      <c r="H19" s="138" t="s">
        <v>508</v>
      </c>
      <c r="I19" s="138" t="s">
        <v>509</v>
      </c>
      <c r="J19" s="139" t="s">
        <v>510</v>
      </c>
      <c r="K19" s="139" t="s">
        <v>511</v>
      </c>
      <c r="L19" s="137" t="s">
        <v>512</v>
      </c>
      <c r="M19" s="137" t="s">
        <v>513</v>
      </c>
    </row>
    <row r="20" spans="1:13" s="132" customFormat="1" ht="15" customHeight="1" x14ac:dyDescent="0.15">
      <c r="A20" s="132">
        <f t="shared" si="0"/>
        <v>12016</v>
      </c>
      <c r="B20" s="132" t="s">
        <v>421</v>
      </c>
      <c r="C20" s="132">
        <v>1</v>
      </c>
      <c r="D20" s="132" t="s">
        <v>423</v>
      </c>
      <c r="E20" s="132">
        <v>2</v>
      </c>
      <c r="F20" s="132">
        <v>16</v>
      </c>
      <c r="G20" s="135">
        <v>16</v>
      </c>
      <c r="H20" s="138" t="s">
        <v>514</v>
      </c>
      <c r="I20" s="138" t="s">
        <v>515</v>
      </c>
      <c r="J20" s="139" t="s">
        <v>516</v>
      </c>
      <c r="K20" s="139" t="s">
        <v>517</v>
      </c>
      <c r="L20" s="137" t="s">
        <v>518</v>
      </c>
      <c r="M20" s="137" t="s">
        <v>519</v>
      </c>
    </row>
    <row r="21" spans="1:13" s="132" customFormat="1" ht="15" customHeight="1" x14ac:dyDescent="0.15">
      <c r="A21" s="132">
        <f t="shared" si="0"/>
        <v>12017</v>
      </c>
      <c r="B21" s="132" t="s">
        <v>421</v>
      </c>
      <c r="C21" s="132">
        <v>1</v>
      </c>
      <c r="D21" s="132" t="s">
        <v>423</v>
      </c>
      <c r="E21" s="132">
        <v>2</v>
      </c>
      <c r="F21" s="132">
        <v>17</v>
      </c>
      <c r="G21" s="135">
        <v>17</v>
      </c>
      <c r="H21" s="138" t="s">
        <v>520</v>
      </c>
      <c r="I21" s="138" t="s">
        <v>521</v>
      </c>
      <c r="J21" s="139" t="s">
        <v>522</v>
      </c>
      <c r="K21" s="139" t="s">
        <v>523</v>
      </c>
      <c r="L21" s="137" t="s">
        <v>524</v>
      </c>
      <c r="M21" s="137" t="s">
        <v>525</v>
      </c>
    </row>
    <row r="22" spans="1:13" s="132" customFormat="1" ht="15" customHeight="1" x14ac:dyDescent="0.15">
      <c r="A22" s="132">
        <f t="shared" si="0"/>
        <v>12018</v>
      </c>
      <c r="B22" s="132" t="s">
        <v>421</v>
      </c>
      <c r="C22" s="132">
        <v>1</v>
      </c>
      <c r="D22" s="132" t="s">
        <v>423</v>
      </c>
      <c r="E22" s="132">
        <v>2</v>
      </c>
      <c r="F22" s="132">
        <v>18</v>
      </c>
      <c r="G22" s="135">
        <v>18</v>
      </c>
      <c r="H22" s="138" t="s">
        <v>526</v>
      </c>
      <c r="I22" s="138" t="s">
        <v>527</v>
      </c>
      <c r="J22" s="139" t="s">
        <v>528</v>
      </c>
      <c r="K22" s="139" t="s">
        <v>529</v>
      </c>
      <c r="L22" s="137" t="s">
        <v>530</v>
      </c>
      <c r="M22" s="137" t="s">
        <v>531</v>
      </c>
    </row>
    <row r="23" spans="1:13" s="132" customFormat="1" ht="15" customHeight="1" x14ac:dyDescent="0.15">
      <c r="A23" s="132">
        <f t="shared" si="0"/>
        <v>12019</v>
      </c>
      <c r="B23" s="132" t="s">
        <v>421</v>
      </c>
      <c r="C23" s="132">
        <v>1</v>
      </c>
      <c r="D23" s="132" t="s">
        <v>423</v>
      </c>
      <c r="E23" s="132">
        <v>2</v>
      </c>
      <c r="F23" s="132">
        <v>19</v>
      </c>
      <c r="G23" s="135">
        <v>19</v>
      </c>
      <c r="H23" s="138" t="s">
        <v>532</v>
      </c>
      <c r="I23" s="138" t="s">
        <v>533</v>
      </c>
      <c r="J23" s="139" t="s">
        <v>534</v>
      </c>
      <c r="K23" s="139" t="s">
        <v>535</v>
      </c>
      <c r="L23" s="137" t="s">
        <v>536</v>
      </c>
      <c r="M23" s="137" t="s">
        <v>537</v>
      </c>
    </row>
    <row r="24" spans="1:13" s="132" customFormat="1" ht="15" customHeight="1" x14ac:dyDescent="0.15">
      <c r="A24" s="132">
        <f t="shared" si="0"/>
        <v>12020</v>
      </c>
      <c r="B24" s="132" t="s">
        <v>421</v>
      </c>
      <c r="C24" s="132">
        <v>1</v>
      </c>
      <c r="D24" s="132" t="s">
        <v>423</v>
      </c>
      <c r="E24" s="132">
        <v>2</v>
      </c>
      <c r="F24" s="132">
        <v>20</v>
      </c>
      <c r="G24" s="135">
        <v>20</v>
      </c>
      <c r="H24" s="138" t="s">
        <v>538</v>
      </c>
      <c r="I24" s="138" t="s">
        <v>539</v>
      </c>
      <c r="J24" s="139" t="s">
        <v>540</v>
      </c>
      <c r="K24" s="139" t="s">
        <v>541</v>
      </c>
      <c r="L24" s="137" t="s">
        <v>542</v>
      </c>
      <c r="M24" s="137" t="s">
        <v>543</v>
      </c>
    </row>
    <row r="25" spans="1:13" s="132" customFormat="1" ht="15" customHeight="1" x14ac:dyDescent="0.15">
      <c r="A25" s="132">
        <f t="shared" si="0"/>
        <v>12021</v>
      </c>
      <c r="B25" s="132" t="s">
        <v>421</v>
      </c>
      <c r="C25" s="132">
        <v>1</v>
      </c>
      <c r="D25" s="132" t="s">
        <v>423</v>
      </c>
      <c r="E25" s="132">
        <v>2</v>
      </c>
      <c r="F25" s="132">
        <v>21</v>
      </c>
      <c r="G25" s="135">
        <v>21</v>
      </c>
      <c r="H25" s="138" t="s">
        <v>544</v>
      </c>
      <c r="I25" s="138" t="s">
        <v>545</v>
      </c>
      <c r="J25" s="139" t="s">
        <v>546</v>
      </c>
      <c r="K25" s="139" t="s">
        <v>547</v>
      </c>
      <c r="L25" s="137" t="s">
        <v>548</v>
      </c>
      <c r="M25" s="137" t="s">
        <v>549</v>
      </c>
    </row>
    <row r="26" spans="1:13" s="132" customFormat="1" ht="15" customHeight="1" x14ac:dyDescent="0.15">
      <c r="A26" s="132">
        <f t="shared" si="0"/>
        <v>12022</v>
      </c>
      <c r="B26" s="132" t="s">
        <v>421</v>
      </c>
      <c r="C26" s="132">
        <v>1</v>
      </c>
      <c r="D26" s="132" t="s">
        <v>423</v>
      </c>
      <c r="E26" s="132">
        <v>2</v>
      </c>
      <c r="F26" s="132">
        <v>22</v>
      </c>
      <c r="G26" s="135">
        <v>22</v>
      </c>
      <c r="H26" s="138" t="s">
        <v>550</v>
      </c>
      <c r="I26" s="138" t="s">
        <v>551</v>
      </c>
      <c r="J26" s="139" t="s">
        <v>552</v>
      </c>
      <c r="K26" s="139" t="s">
        <v>553</v>
      </c>
      <c r="L26" s="137" t="s">
        <v>554</v>
      </c>
      <c r="M26" s="137" t="s">
        <v>555</v>
      </c>
    </row>
    <row r="27" spans="1:13" s="132" customFormat="1" ht="15" customHeight="1" x14ac:dyDescent="0.15">
      <c r="A27" s="132">
        <f t="shared" si="0"/>
        <v>12023</v>
      </c>
      <c r="B27" s="132" t="s">
        <v>421</v>
      </c>
      <c r="C27" s="132">
        <v>1</v>
      </c>
      <c r="D27" s="132" t="s">
        <v>423</v>
      </c>
      <c r="E27" s="132">
        <v>2</v>
      </c>
      <c r="F27" s="132">
        <v>23</v>
      </c>
      <c r="G27" s="135">
        <v>23</v>
      </c>
      <c r="H27" s="138" t="s">
        <v>556</v>
      </c>
      <c r="I27" s="138" t="s">
        <v>557</v>
      </c>
      <c r="J27" s="139" t="s">
        <v>558</v>
      </c>
      <c r="K27" s="139" t="s">
        <v>559</v>
      </c>
      <c r="L27" s="137" t="s">
        <v>560</v>
      </c>
      <c r="M27" s="137" t="s">
        <v>561</v>
      </c>
    </row>
    <row r="28" spans="1:13" s="132" customFormat="1" ht="15" customHeight="1" x14ac:dyDescent="0.15">
      <c r="A28" s="132">
        <f t="shared" si="0"/>
        <v>12024</v>
      </c>
      <c r="B28" s="132" t="s">
        <v>421</v>
      </c>
      <c r="C28" s="132">
        <v>1</v>
      </c>
      <c r="D28" s="132" t="s">
        <v>423</v>
      </c>
      <c r="E28" s="132">
        <v>2</v>
      </c>
      <c r="F28" s="132">
        <v>24</v>
      </c>
      <c r="G28" s="135">
        <v>24</v>
      </c>
      <c r="H28" s="138" t="s">
        <v>562</v>
      </c>
      <c r="I28" s="138" t="s">
        <v>563</v>
      </c>
      <c r="J28" s="139" t="s">
        <v>564</v>
      </c>
      <c r="K28" s="139" t="s">
        <v>565</v>
      </c>
      <c r="L28" s="137" t="s">
        <v>566</v>
      </c>
      <c r="M28" s="137" t="s">
        <v>567</v>
      </c>
    </row>
    <row r="29" spans="1:13" s="132" customFormat="1" ht="15" customHeight="1" x14ac:dyDescent="0.15">
      <c r="A29" s="132">
        <f t="shared" si="0"/>
        <v>12025</v>
      </c>
      <c r="B29" s="132" t="s">
        <v>421</v>
      </c>
      <c r="C29" s="132">
        <v>1</v>
      </c>
      <c r="D29" s="132" t="s">
        <v>423</v>
      </c>
      <c r="E29" s="132">
        <v>2</v>
      </c>
      <c r="F29" s="132">
        <v>25</v>
      </c>
      <c r="G29" s="135">
        <v>25</v>
      </c>
      <c r="H29" s="138" t="s">
        <v>568</v>
      </c>
      <c r="I29" s="138" t="s">
        <v>569</v>
      </c>
      <c r="J29" s="139" t="s">
        <v>570</v>
      </c>
      <c r="K29" s="139" t="s">
        <v>571</v>
      </c>
      <c r="L29" s="137" t="s">
        <v>572</v>
      </c>
      <c r="M29" s="137" t="s">
        <v>573</v>
      </c>
    </row>
    <row r="30" spans="1:13" s="132" customFormat="1" ht="15" customHeight="1" x14ac:dyDescent="0.15">
      <c r="A30" s="132">
        <f t="shared" si="0"/>
        <v>12026</v>
      </c>
      <c r="B30" s="132" t="s">
        <v>421</v>
      </c>
      <c r="C30" s="132">
        <v>1</v>
      </c>
      <c r="D30" s="132" t="s">
        <v>423</v>
      </c>
      <c r="E30" s="132">
        <v>2</v>
      </c>
      <c r="F30" s="132">
        <v>26</v>
      </c>
      <c r="G30" s="135">
        <v>26</v>
      </c>
      <c r="H30" s="138" t="s">
        <v>574</v>
      </c>
      <c r="I30" s="138" t="s">
        <v>575</v>
      </c>
      <c r="J30" s="139" t="s">
        <v>576</v>
      </c>
      <c r="K30" s="139" t="s">
        <v>577</v>
      </c>
      <c r="L30" s="137" t="s">
        <v>578</v>
      </c>
      <c r="M30" s="137" t="s">
        <v>579</v>
      </c>
    </row>
    <row r="31" spans="1:13" s="132" customFormat="1" ht="15" customHeight="1" x14ac:dyDescent="0.15">
      <c r="A31" s="132">
        <f t="shared" si="0"/>
        <v>12027</v>
      </c>
      <c r="B31" s="132" t="s">
        <v>421</v>
      </c>
      <c r="C31" s="132">
        <v>1</v>
      </c>
      <c r="D31" s="132" t="s">
        <v>423</v>
      </c>
      <c r="E31" s="132">
        <v>2</v>
      </c>
      <c r="F31" s="132">
        <v>27</v>
      </c>
      <c r="G31" s="135">
        <v>27</v>
      </c>
      <c r="H31" s="138" t="s">
        <v>580</v>
      </c>
      <c r="I31" s="138" t="s">
        <v>581</v>
      </c>
      <c r="J31" s="139" t="s">
        <v>582</v>
      </c>
      <c r="K31" s="139" t="s">
        <v>583</v>
      </c>
      <c r="L31" s="137" t="s">
        <v>584</v>
      </c>
      <c r="M31" s="137" t="s">
        <v>585</v>
      </c>
    </row>
    <row r="32" spans="1:13" s="132" customFormat="1" ht="15" customHeight="1" x14ac:dyDescent="0.15">
      <c r="A32" s="132">
        <f t="shared" si="0"/>
        <v>12028</v>
      </c>
      <c r="B32" s="132" t="s">
        <v>421</v>
      </c>
      <c r="C32" s="132">
        <v>1</v>
      </c>
      <c r="D32" s="132" t="s">
        <v>423</v>
      </c>
      <c r="E32" s="132">
        <v>2</v>
      </c>
      <c r="F32" s="132">
        <v>28</v>
      </c>
      <c r="G32" s="135">
        <v>28</v>
      </c>
      <c r="H32" s="138" t="s">
        <v>586</v>
      </c>
      <c r="I32" s="138" t="s">
        <v>587</v>
      </c>
      <c r="J32" s="139" t="s">
        <v>588</v>
      </c>
      <c r="K32" s="139" t="s">
        <v>589</v>
      </c>
      <c r="L32" s="137" t="s">
        <v>590</v>
      </c>
      <c r="M32" s="137" t="s">
        <v>591</v>
      </c>
    </row>
    <row r="33" spans="1:13" s="132" customFormat="1" ht="15" customHeight="1" x14ac:dyDescent="0.15">
      <c r="A33" s="132">
        <f t="shared" si="0"/>
        <v>12029</v>
      </c>
      <c r="B33" s="132" t="s">
        <v>421</v>
      </c>
      <c r="C33" s="132">
        <v>1</v>
      </c>
      <c r="D33" s="132" t="s">
        <v>423</v>
      </c>
      <c r="E33" s="132">
        <v>2</v>
      </c>
      <c r="F33" s="132">
        <v>29</v>
      </c>
      <c r="G33" s="135">
        <v>29</v>
      </c>
      <c r="H33" s="138" t="s">
        <v>592</v>
      </c>
      <c r="I33" s="138" t="s">
        <v>593</v>
      </c>
      <c r="J33" s="139" t="s">
        <v>594</v>
      </c>
      <c r="K33" s="139" t="s">
        <v>595</v>
      </c>
      <c r="L33" s="137" t="s">
        <v>596</v>
      </c>
      <c r="M33" s="137" t="s">
        <v>597</v>
      </c>
    </row>
    <row r="34" spans="1:13" s="132" customFormat="1" ht="15" customHeight="1" x14ac:dyDescent="0.15">
      <c r="A34" s="132">
        <f t="shared" si="0"/>
        <v>12030</v>
      </c>
      <c r="B34" s="132" t="s">
        <v>421</v>
      </c>
      <c r="C34" s="132">
        <v>1</v>
      </c>
      <c r="D34" s="132" t="s">
        <v>423</v>
      </c>
      <c r="E34" s="132">
        <v>2</v>
      </c>
      <c r="F34" s="132">
        <v>30</v>
      </c>
      <c r="G34" s="135">
        <v>30</v>
      </c>
      <c r="H34" s="138" t="s">
        <v>598</v>
      </c>
      <c r="I34" s="138" t="s">
        <v>599</v>
      </c>
      <c r="J34" s="139" t="s">
        <v>600</v>
      </c>
      <c r="K34" s="139" t="s">
        <v>601</v>
      </c>
      <c r="L34" s="137" t="s">
        <v>602</v>
      </c>
      <c r="M34" s="137" t="s">
        <v>603</v>
      </c>
    </row>
    <row r="35" spans="1:13" s="132" customFormat="1" ht="15" customHeight="1" x14ac:dyDescent="0.15">
      <c r="A35" s="132">
        <f t="shared" si="0"/>
        <v>12031</v>
      </c>
      <c r="B35" s="132" t="s">
        <v>421</v>
      </c>
      <c r="C35" s="132">
        <v>1</v>
      </c>
      <c r="D35" s="132" t="s">
        <v>423</v>
      </c>
      <c r="E35" s="132">
        <v>2</v>
      </c>
      <c r="F35" s="132">
        <v>31</v>
      </c>
      <c r="G35" s="135">
        <v>31</v>
      </c>
      <c r="H35" s="138" t="s">
        <v>604</v>
      </c>
      <c r="I35" s="138" t="s">
        <v>605</v>
      </c>
      <c r="J35" s="139" t="s">
        <v>422</v>
      </c>
      <c r="K35" s="139" t="s">
        <v>606</v>
      </c>
      <c r="L35" s="137" t="s">
        <v>607</v>
      </c>
      <c r="M35" s="137" t="s">
        <v>608</v>
      </c>
    </row>
    <row r="36" spans="1:13" s="132" customFormat="1" ht="15" customHeight="1" x14ac:dyDescent="0.15">
      <c r="A36" s="132">
        <f t="shared" si="0"/>
        <v>12032</v>
      </c>
      <c r="B36" s="132" t="s">
        <v>421</v>
      </c>
      <c r="C36" s="132">
        <v>1</v>
      </c>
      <c r="D36" s="132" t="s">
        <v>423</v>
      </c>
      <c r="E36" s="132">
        <v>2</v>
      </c>
      <c r="F36" s="132">
        <v>32</v>
      </c>
      <c r="G36" s="135">
        <v>32</v>
      </c>
      <c r="H36" s="138" t="s">
        <v>609</v>
      </c>
      <c r="I36" s="138" t="s">
        <v>610</v>
      </c>
      <c r="J36" s="139" t="s">
        <v>611</v>
      </c>
      <c r="K36" s="139" t="s">
        <v>612</v>
      </c>
      <c r="L36" s="137" t="s">
        <v>613</v>
      </c>
      <c r="M36" s="137" t="s">
        <v>614</v>
      </c>
    </row>
    <row r="37" spans="1:13" s="132" customFormat="1" ht="15" customHeight="1" x14ac:dyDescent="0.15">
      <c r="A37" s="132">
        <f t="shared" si="0"/>
        <v>12033</v>
      </c>
      <c r="B37" s="132" t="s">
        <v>421</v>
      </c>
      <c r="C37" s="132">
        <v>1</v>
      </c>
      <c r="D37" s="132" t="s">
        <v>423</v>
      </c>
      <c r="E37" s="132">
        <v>2</v>
      </c>
      <c r="F37" s="132">
        <v>33</v>
      </c>
      <c r="G37" s="135">
        <v>33</v>
      </c>
      <c r="H37" s="138" t="s">
        <v>615</v>
      </c>
      <c r="I37" s="138" t="s">
        <v>616</v>
      </c>
      <c r="J37" s="139" t="s">
        <v>422</v>
      </c>
      <c r="K37" s="139" t="s">
        <v>617</v>
      </c>
      <c r="L37" s="137" t="s">
        <v>618</v>
      </c>
      <c r="M37" s="137" t="s">
        <v>619</v>
      </c>
    </row>
    <row r="38" spans="1:13" s="132" customFormat="1" ht="15" customHeight="1" x14ac:dyDescent="0.15">
      <c r="A38" s="132">
        <f t="shared" si="0"/>
        <v>12034</v>
      </c>
      <c r="B38" s="132" t="s">
        <v>421</v>
      </c>
      <c r="C38" s="132">
        <v>1</v>
      </c>
      <c r="D38" s="132" t="s">
        <v>423</v>
      </c>
      <c r="E38" s="132">
        <v>2</v>
      </c>
      <c r="F38" s="132">
        <v>34</v>
      </c>
      <c r="G38" s="135">
        <v>34</v>
      </c>
      <c r="H38" s="138" t="s">
        <v>620</v>
      </c>
      <c r="I38" s="138" t="s">
        <v>621</v>
      </c>
      <c r="J38" s="139" t="s">
        <v>622</v>
      </c>
      <c r="K38" s="139" t="s">
        <v>623</v>
      </c>
      <c r="L38" s="137" t="s">
        <v>624</v>
      </c>
      <c r="M38" s="137" t="s">
        <v>625</v>
      </c>
    </row>
    <row r="39" spans="1:13" s="132" customFormat="1" ht="15" customHeight="1" x14ac:dyDescent="0.15">
      <c r="A39" s="132">
        <f t="shared" si="0"/>
        <v>12035</v>
      </c>
      <c r="B39" s="132" t="s">
        <v>421</v>
      </c>
      <c r="C39" s="132">
        <v>1</v>
      </c>
      <c r="D39" s="132" t="s">
        <v>423</v>
      </c>
      <c r="E39" s="132">
        <v>2</v>
      </c>
      <c r="F39" s="132">
        <v>35</v>
      </c>
      <c r="G39" s="135">
        <v>35</v>
      </c>
      <c r="H39" s="138" t="s">
        <v>626</v>
      </c>
      <c r="I39" s="138" t="s">
        <v>627</v>
      </c>
      <c r="J39" s="139" t="s">
        <v>628</v>
      </c>
      <c r="K39" s="139" t="s">
        <v>629</v>
      </c>
      <c r="L39" s="137" t="s">
        <v>630</v>
      </c>
      <c r="M39" s="137" t="s">
        <v>631</v>
      </c>
    </row>
    <row r="40" spans="1:13" s="132" customFormat="1" ht="15" customHeight="1" x14ac:dyDescent="0.15">
      <c r="A40" s="132">
        <f t="shared" si="0"/>
        <v>12036</v>
      </c>
      <c r="B40" s="132" t="s">
        <v>421</v>
      </c>
      <c r="C40" s="132">
        <v>1</v>
      </c>
      <c r="D40" s="132" t="s">
        <v>423</v>
      </c>
      <c r="E40" s="132">
        <v>2</v>
      </c>
      <c r="F40" s="132">
        <v>36</v>
      </c>
      <c r="G40" s="135">
        <v>36</v>
      </c>
      <c r="H40" s="138" t="s">
        <v>632</v>
      </c>
      <c r="I40" s="138" t="s">
        <v>633</v>
      </c>
      <c r="J40" s="139" t="s">
        <v>634</v>
      </c>
      <c r="K40" s="139" t="s">
        <v>635</v>
      </c>
      <c r="L40" s="137" t="s">
        <v>636</v>
      </c>
      <c r="M40" s="137" t="s">
        <v>637</v>
      </c>
    </row>
    <row r="41" spans="1:13" s="132" customFormat="1" ht="15" customHeight="1" x14ac:dyDescent="0.15">
      <c r="A41" s="132">
        <f t="shared" si="0"/>
        <v>12037</v>
      </c>
      <c r="B41" s="132" t="s">
        <v>421</v>
      </c>
      <c r="C41" s="132">
        <v>1</v>
      </c>
      <c r="D41" s="132" t="s">
        <v>423</v>
      </c>
      <c r="E41" s="132">
        <v>2</v>
      </c>
      <c r="F41" s="132">
        <v>37</v>
      </c>
      <c r="G41" s="135">
        <v>37</v>
      </c>
      <c r="H41" s="138" t="s">
        <v>638</v>
      </c>
      <c r="I41" s="138" t="s">
        <v>639</v>
      </c>
      <c r="J41" s="139" t="s">
        <v>640</v>
      </c>
      <c r="K41" s="139" t="s">
        <v>641</v>
      </c>
      <c r="L41" s="137" t="s">
        <v>642</v>
      </c>
      <c r="M41" s="137" t="s">
        <v>643</v>
      </c>
    </row>
    <row r="42" spans="1:13" s="132" customFormat="1" ht="15" customHeight="1" x14ac:dyDescent="0.15">
      <c r="A42" s="132">
        <f t="shared" si="0"/>
        <v>12038</v>
      </c>
      <c r="B42" s="132" t="s">
        <v>421</v>
      </c>
      <c r="C42" s="132">
        <v>1</v>
      </c>
      <c r="D42" s="132" t="s">
        <v>423</v>
      </c>
      <c r="E42" s="132">
        <v>2</v>
      </c>
      <c r="F42" s="132">
        <v>38</v>
      </c>
      <c r="G42" s="135">
        <v>38</v>
      </c>
      <c r="H42" s="138" t="s">
        <v>644</v>
      </c>
      <c r="I42" s="138" t="s">
        <v>645</v>
      </c>
      <c r="J42" s="139" t="s">
        <v>646</v>
      </c>
      <c r="K42" s="139" t="s">
        <v>647</v>
      </c>
      <c r="L42" s="137" t="s">
        <v>648</v>
      </c>
      <c r="M42" s="137" t="s">
        <v>649</v>
      </c>
    </row>
    <row r="43" spans="1:13" s="132" customFormat="1" ht="15" customHeight="1" x14ac:dyDescent="0.15">
      <c r="A43" s="132">
        <f t="shared" si="0"/>
        <v>12039</v>
      </c>
      <c r="B43" s="132" t="s">
        <v>421</v>
      </c>
      <c r="C43" s="132">
        <v>1</v>
      </c>
      <c r="D43" s="132" t="s">
        <v>423</v>
      </c>
      <c r="E43" s="132">
        <v>2</v>
      </c>
      <c r="F43" s="132">
        <v>39</v>
      </c>
      <c r="G43" s="135">
        <v>39</v>
      </c>
      <c r="H43" s="138" t="s">
        <v>650</v>
      </c>
      <c r="I43" s="138" t="s">
        <v>651</v>
      </c>
      <c r="J43" s="139" t="s">
        <v>652</v>
      </c>
      <c r="K43" s="139" t="s">
        <v>653</v>
      </c>
      <c r="L43" s="137" t="s">
        <v>654</v>
      </c>
      <c r="M43" s="137" t="s">
        <v>655</v>
      </c>
    </row>
    <row r="44" spans="1:13" s="132" customFormat="1" ht="15" customHeight="1" x14ac:dyDescent="0.15">
      <c r="A44" s="132">
        <f t="shared" si="0"/>
        <v>12040</v>
      </c>
      <c r="B44" s="132" t="s">
        <v>421</v>
      </c>
      <c r="C44" s="132">
        <v>1</v>
      </c>
      <c r="D44" s="132" t="s">
        <v>423</v>
      </c>
      <c r="E44" s="132">
        <v>2</v>
      </c>
      <c r="F44" s="132">
        <v>40</v>
      </c>
      <c r="G44" s="135">
        <v>40</v>
      </c>
      <c r="H44" s="138" t="s">
        <v>656</v>
      </c>
      <c r="I44" s="138" t="s">
        <v>657</v>
      </c>
      <c r="J44" s="139" t="s">
        <v>658</v>
      </c>
      <c r="K44" s="139" t="s">
        <v>659</v>
      </c>
      <c r="L44" s="137" t="s">
        <v>660</v>
      </c>
      <c r="M44" s="137" t="s">
        <v>661</v>
      </c>
    </row>
    <row r="45" spans="1:13" s="132" customFormat="1" ht="15" customHeight="1" x14ac:dyDescent="0.15">
      <c r="A45" s="132">
        <f t="shared" si="0"/>
        <v>12041</v>
      </c>
      <c r="B45" s="132" t="s">
        <v>421</v>
      </c>
      <c r="C45" s="132">
        <v>1</v>
      </c>
      <c r="D45" s="132" t="s">
        <v>423</v>
      </c>
      <c r="E45" s="132">
        <v>2</v>
      </c>
      <c r="F45" s="132">
        <v>41</v>
      </c>
      <c r="G45" s="135">
        <v>41</v>
      </c>
      <c r="H45" s="138" t="s">
        <v>662</v>
      </c>
      <c r="I45" s="138" t="s">
        <v>663</v>
      </c>
      <c r="J45" s="139" t="s">
        <v>664</v>
      </c>
      <c r="K45" s="139" t="s">
        <v>665</v>
      </c>
      <c r="L45" s="137" t="s">
        <v>666</v>
      </c>
      <c r="M45" s="137" t="s">
        <v>667</v>
      </c>
    </row>
    <row r="46" spans="1:13" s="132" customFormat="1" ht="15" customHeight="1" x14ac:dyDescent="0.15">
      <c r="A46" s="132">
        <f t="shared" si="0"/>
        <v>12042</v>
      </c>
      <c r="B46" s="132" t="s">
        <v>421</v>
      </c>
      <c r="C46" s="132">
        <v>1</v>
      </c>
      <c r="D46" s="132" t="s">
        <v>423</v>
      </c>
      <c r="E46" s="132">
        <v>2</v>
      </c>
      <c r="F46" s="132">
        <v>42</v>
      </c>
      <c r="G46" s="135">
        <v>42</v>
      </c>
      <c r="H46" s="138" t="s">
        <v>668</v>
      </c>
      <c r="I46" s="138" t="s">
        <v>669</v>
      </c>
      <c r="J46" s="139" t="s">
        <v>670</v>
      </c>
      <c r="K46" s="139" t="s">
        <v>671</v>
      </c>
      <c r="L46" s="137" t="s">
        <v>672</v>
      </c>
      <c r="M46" s="137" t="s">
        <v>673</v>
      </c>
    </row>
    <row r="47" spans="1:13" s="132" customFormat="1" ht="15" customHeight="1" x14ac:dyDescent="0.15">
      <c r="A47" s="132">
        <f t="shared" si="0"/>
        <v>12043</v>
      </c>
      <c r="B47" s="132" t="s">
        <v>421</v>
      </c>
      <c r="C47" s="132">
        <v>1</v>
      </c>
      <c r="D47" s="132" t="s">
        <v>423</v>
      </c>
      <c r="E47" s="132">
        <v>2</v>
      </c>
      <c r="F47" s="132">
        <v>43</v>
      </c>
      <c r="G47" s="135">
        <v>43</v>
      </c>
      <c r="H47" s="138" t="s">
        <v>674</v>
      </c>
      <c r="I47" s="138" t="s">
        <v>675</v>
      </c>
      <c r="J47" s="139" t="s">
        <v>676</v>
      </c>
      <c r="K47" s="139" t="s">
        <v>677</v>
      </c>
      <c r="L47" s="137" t="s">
        <v>678</v>
      </c>
      <c r="M47" s="137" t="s">
        <v>679</v>
      </c>
    </row>
    <row r="48" spans="1:13" s="132" customFormat="1" ht="15" customHeight="1" x14ac:dyDescent="0.15">
      <c r="A48" s="132">
        <f t="shared" si="0"/>
        <v>12044</v>
      </c>
      <c r="B48" s="132" t="s">
        <v>421</v>
      </c>
      <c r="C48" s="132">
        <v>1</v>
      </c>
      <c r="D48" s="132" t="s">
        <v>423</v>
      </c>
      <c r="E48" s="132">
        <v>2</v>
      </c>
      <c r="F48" s="132">
        <v>44</v>
      </c>
      <c r="G48" s="135">
        <v>44</v>
      </c>
      <c r="H48" s="138" t="s">
        <v>680</v>
      </c>
      <c r="I48" s="138" t="s">
        <v>681</v>
      </c>
      <c r="J48" s="139" t="s">
        <v>682</v>
      </c>
      <c r="K48" s="139" t="s">
        <v>683</v>
      </c>
      <c r="L48" s="137" t="s">
        <v>684</v>
      </c>
      <c r="M48" s="137" t="s">
        <v>685</v>
      </c>
    </row>
    <row r="49" spans="1:13" s="132" customFormat="1" ht="15" customHeight="1" x14ac:dyDescent="0.15">
      <c r="A49" s="132">
        <f t="shared" si="0"/>
        <v>12045</v>
      </c>
      <c r="B49" s="132" t="s">
        <v>421</v>
      </c>
      <c r="C49" s="132">
        <v>1</v>
      </c>
      <c r="D49" s="132" t="s">
        <v>423</v>
      </c>
      <c r="E49" s="132">
        <v>2</v>
      </c>
      <c r="F49" s="132">
        <v>45</v>
      </c>
      <c r="G49" s="135">
        <v>45</v>
      </c>
      <c r="H49" s="138" t="s">
        <v>686</v>
      </c>
      <c r="I49" s="138" t="s">
        <v>687</v>
      </c>
      <c r="J49" s="139" t="s">
        <v>688</v>
      </c>
      <c r="K49" s="139" t="s">
        <v>689</v>
      </c>
      <c r="L49" s="137" t="s">
        <v>690</v>
      </c>
      <c r="M49" s="137" t="s">
        <v>691</v>
      </c>
    </row>
    <row r="50" spans="1:13" s="132" customFormat="1" ht="15" customHeight="1" x14ac:dyDescent="0.15">
      <c r="A50" s="132">
        <f t="shared" si="0"/>
        <v>12046</v>
      </c>
      <c r="B50" s="132" t="s">
        <v>421</v>
      </c>
      <c r="C50" s="132">
        <v>1</v>
      </c>
      <c r="D50" s="132" t="s">
        <v>423</v>
      </c>
      <c r="E50" s="132">
        <v>2</v>
      </c>
      <c r="F50" s="132">
        <v>46</v>
      </c>
      <c r="G50" s="135">
        <v>46</v>
      </c>
      <c r="H50" s="138" t="s">
        <v>692</v>
      </c>
      <c r="I50" s="138" t="s">
        <v>693</v>
      </c>
      <c r="J50" s="139" t="s">
        <v>694</v>
      </c>
      <c r="K50" s="139" t="s">
        <v>695</v>
      </c>
      <c r="L50" s="137" t="s">
        <v>696</v>
      </c>
      <c r="M50" s="137" t="s">
        <v>697</v>
      </c>
    </row>
    <row r="51" spans="1:13" s="132" customFormat="1" ht="15" customHeight="1" x14ac:dyDescent="0.15">
      <c r="A51" s="132">
        <f t="shared" si="0"/>
        <v>12047</v>
      </c>
      <c r="B51" s="132" t="s">
        <v>421</v>
      </c>
      <c r="C51" s="132">
        <v>1</v>
      </c>
      <c r="D51" s="132" t="s">
        <v>423</v>
      </c>
      <c r="E51" s="132">
        <v>2</v>
      </c>
      <c r="F51" s="132">
        <v>47</v>
      </c>
      <c r="G51" s="135">
        <v>47</v>
      </c>
      <c r="H51" s="138" t="s">
        <v>698</v>
      </c>
      <c r="I51" s="138" t="s">
        <v>699</v>
      </c>
      <c r="J51" s="139" t="s">
        <v>700</v>
      </c>
      <c r="K51" s="139" t="s">
        <v>701</v>
      </c>
      <c r="L51" s="137" t="s">
        <v>702</v>
      </c>
      <c r="M51" s="137" t="s">
        <v>703</v>
      </c>
    </row>
    <row r="52" spans="1:13" s="132" customFormat="1" ht="15" customHeight="1" x14ac:dyDescent="0.15">
      <c r="A52" s="132">
        <f t="shared" si="0"/>
        <v>12048</v>
      </c>
      <c r="B52" s="132" t="s">
        <v>421</v>
      </c>
      <c r="C52" s="132">
        <v>1</v>
      </c>
      <c r="D52" s="132" t="s">
        <v>423</v>
      </c>
      <c r="E52" s="132">
        <v>2</v>
      </c>
      <c r="F52" s="132">
        <v>48</v>
      </c>
      <c r="G52" s="135">
        <v>48</v>
      </c>
      <c r="H52" s="138" t="s">
        <v>704</v>
      </c>
      <c r="I52" s="138" t="s">
        <v>705</v>
      </c>
      <c r="J52" s="139" t="s">
        <v>706</v>
      </c>
      <c r="K52" s="139" t="s">
        <v>707</v>
      </c>
      <c r="L52" s="137" t="s">
        <v>708</v>
      </c>
      <c r="M52" s="137" t="s">
        <v>709</v>
      </c>
    </row>
    <row r="53" spans="1:13" s="132" customFormat="1" ht="15" customHeight="1" x14ac:dyDescent="0.15">
      <c r="A53" s="132">
        <f t="shared" si="0"/>
        <v>12049</v>
      </c>
      <c r="B53" s="132" t="s">
        <v>421</v>
      </c>
      <c r="C53" s="132">
        <v>1</v>
      </c>
      <c r="D53" s="132" t="s">
        <v>423</v>
      </c>
      <c r="E53" s="132">
        <v>2</v>
      </c>
      <c r="F53" s="132">
        <v>49</v>
      </c>
      <c r="G53" s="135">
        <v>49</v>
      </c>
      <c r="H53" s="138" t="s">
        <v>710</v>
      </c>
      <c r="I53" s="138" t="s">
        <v>711</v>
      </c>
      <c r="J53" s="139" t="s">
        <v>712</v>
      </c>
      <c r="K53" s="139" t="s">
        <v>713</v>
      </c>
      <c r="L53" s="137" t="s">
        <v>714</v>
      </c>
      <c r="M53" s="137" t="s">
        <v>715</v>
      </c>
    </row>
    <row r="54" spans="1:13" s="132" customFormat="1" ht="15" customHeight="1" x14ac:dyDescent="0.15">
      <c r="A54" s="132">
        <f t="shared" si="0"/>
        <v>12050</v>
      </c>
      <c r="B54" s="132" t="s">
        <v>421</v>
      </c>
      <c r="C54" s="132">
        <v>1</v>
      </c>
      <c r="D54" s="132" t="s">
        <v>423</v>
      </c>
      <c r="E54" s="132">
        <v>2</v>
      </c>
      <c r="F54" s="132">
        <v>50</v>
      </c>
      <c r="G54" s="135">
        <v>50</v>
      </c>
      <c r="H54" s="138" t="s">
        <v>716</v>
      </c>
      <c r="I54" s="138" t="s">
        <v>717</v>
      </c>
      <c r="J54" s="139" t="s">
        <v>718</v>
      </c>
      <c r="K54" s="139" t="s">
        <v>719</v>
      </c>
      <c r="L54" s="137" t="s">
        <v>720</v>
      </c>
      <c r="M54" s="137" t="s">
        <v>721</v>
      </c>
    </row>
    <row r="55" spans="1:13" s="132" customFormat="1" ht="15" customHeight="1" x14ac:dyDescent="0.15">
      <c r="A55" s="132">
        <f t="shared" si="0"/>
        <v>12051</v>
      </c>
      <c r="B55" s="132" t="s">
        <v>421</v>
      </c>
      <c r="C55" s="132">
        <v>1</v>
      </c>
      <c r="D55" s="132" t="s">
        <v>423</v>
      </c>
      <c r="E55" s="132">
        <v>2</v>
      </c>
      <c r="F55" s="132">
        <v>51</v>
      </c>
      <c r="G55" s="135">
        <v>51</v>
      </c>
      <c r="H55" s="138" t="s">
        <v>722</v>
      </c>
      <c r="I55" s="138" t="s">
        <v>723</v>
      </c>
      <c r="J55" s="139" t="s">
        <v>724</v>
      </c>
      <c r="K55" s="139" t="s">
        <v>725</v>
      </c>
      <c r="L55" s="137" t="s">
        <v>726</v>
      </c>
      <c r="M55" s="137" t="s">
        <v>727</v>
      </c>
    </row>
    <row r="56" spans="1:13" s="132" customFormat="1" ht="15" customHeight="1" x14ac:dyDescent="0.15">
      <c r="A56" s="132">
        <f t="shared" si="0"/>
        <v>12052</v>
      </c>
      <c r="B56" s="132" t="s">
        <v>421</v>
      </c>
      <c r="C56" s="132">
        <v>1</v>
      </c>
      <c r="D56" s="132" t="s">
        <v>423</v>
      </c>
      <c r="E56" s="132">
        <v>2</v>
      </c>
      <c r="F56" s="132">
        <v>52</v>
      </c>
      <c r="G56" s="135">
        <v>52</v>
      </c>
      <c r="H56" s="138" t="s">
        <v>728</v>
      </c>
      <c r="I56" s="138" t="s">
        <v>729</v>
      </c>
      <c r="J56" s="139" t="s">
        <v>730</v>
      </c>
      <c r="K56" s="139" t="s">
        <v>731</v>
      </c>
      <c r="L56" s="137" t="s">
        <v>732</v>
      </c>
      <c r="M56" s="137" t="s">
        <v>733</v>
      </c>
    </row>
    <row r="57" spans="1:13" s="132" customFormat="1" ht="15" customHeight="1" x14ac:dyDescent="0.15">
      <c r="A57" s="132">
        <f t="shared" si="0"/>
        <v>12053</v>
      </c>
      <c r="B57" s="132" t="s">
        <v>421</v>
      </c>
      <c r="C57" s="132">
        <v>1</v>
      </c>
      <c r="D57" s="132" t="s">
        <v>423</v>
      </c>
      <c r="E57" s="132">
        <v>2</v>
      </c>
      <c r="F57" s="132">
        <v>53</v>
      </c>
      <c r="G57" s="135">
        <v>53</v>
      </c>
      <c r="H57" s="138" t="s">
        <v>734</v>
      </c>
      <c r="I57" s="138" t="s">
        <v>735</v>
      </c>
      <c r="J57" s="139" t="s">
        <v>736</v>
      </c>
      <c r="K57" s="139" t="s">
        <v>737</v>
      </c>
      <c r="L57" s="137" t="s">
        <v>738</v>
      </c>
      <c r="M57" s="137" t="s">
        <v>739</v>
      </c>
    </row>
    <row r="58" spans="1:13" s="132" customFormat="1" ht="15" customHeight="1" x14ac:dyDescent="0.15">
      <c r="A58" s="132">
        <f t="shared" si="0"/>
        <v>12054</v>
      </c>
      <c r="B58" s="132" t="s">
        <v>421</v>
      </c>
      <c r="C58" s="132">
        <v>1</v>
      </c>
      <c r="D58" s="132" t="s">
        <v>423</v>
      </c>
      <c r="E58" s="132">
        <v>2</v>
      </c>
      <c r="F58" s="132">
        <v>54</v>
      </c>
      <c r="G58" s="135">
        <v>54</v>
      </c>
      <c r="H58" s="138" t="s">
        <v>740</v>
      </c>
      <c r="I58" s="138" t="s">
        <v>741</v>
      </c>
      <c r="J58" s="139" t="s">
        <v>742</v>
      </c>
      <c r="K58" s="139" t="s">
        <v>743</v>
      </c>
      <c r="L58" s="137" t="s">
        <v>744</v>
      </c>
      <c r="M58" s="137" t="s">
        <v>745</v>
      </c>
    </row>
    <row r="59" spans="1:13" s="132" customFormat="1" ht="15" customHeight="1" x14ac:dyDescent="0.15">
      <c r="A59" s="132">
        <f t="shared" si="0"/>
        <v>12055</v>
      </c>
      <c r="B59" s="132" t="s">
        <v>421</v>
      </c>
      <c r="C59" s="132">
        <v>1</v>
      </c>
      <c r="D59" s="132" t="s">
        <v>423</v>
      </c>
      <c r="E59" s="132">
        <v>2</v>
      </c>
      <c r="F59" s="132">
        <v>55</v>
      </c>
      <c r="G59" s="135">
        <v>55</v>
      </c>
      <c r="H59" s="138" t="s">
        <v>746</v>
      </c>
      <c r="I59" s="138" t="s">
        <v>747</v>
      </c>
      <c r="J59" s="139" t="s">
        <v>748</v>
      </c>
      <c r="K59" s="139" t="s">
        <v>749</v>
      </c>
      <c r="L59" s="137" t="s">
        <v>750</v>
      </c>
      <c r="M59" s="137" t="s">
        <v>751</v>
      </c>
    </row>
    <row r="60" spans="1:13" s="132" customFormat="1" ht="15" customHeight="1" x14ac:dyDescent="0.15">
      <c r="A60" s="132">
        <f t="shared" si="0"/>
        <v>12056</v>
      </c>
      <c r="B60" s="132" t="s">
        <v>421</v>
      </c>
      <c r="C60" s="132">
        <v>1</v>
      </c>
      <c r="D60" s="132" t="s">
        <v>423</v>
      </c>
      <c r="E60" s="132">
        <v>2</v>
      </c>
      <c r="F60" s="132">
        <v>56</v>
      </c>
      <c r="G60" s="135">
        <v>56</v>
      </c>
      <c r="H60" s="138" t="s">
        <v>752</v>
      </c>
      <c r="I60" s="138" t="s">
        <v>753</v>
      </c>
      <c r="J60" s="139" t="s">
        <v>754</v>
      </c>
      <c r="K60" s="139" t="s">
        <v>755</v>
      </c>
      <c r="L60" s="137" t="s">
        <v>756</v>
      </c>
      <c r="M60" s="137" t="s">
        <v>757</v>
      </c>
    </row>
    <row r="61" spans="1:13" s="132" customFormat="1" ht="15" customHeight="1" x14ac:dyDescent="0.15">
      <c r="A61" s="132">
        <f t="shared" si="0"/>
        <v>12057</v>
      </c>
      <c r="B61" s="132" t="s">
        <v>421</v>
      </c>
      <c r="C61" s="132">
        <v>1</v>
      </c>
      <c r="D61" s="132" t="s">
        <v>423</v>
      </c>
      <c r="E61" s="132">
        <v>2</v>
      </c>
      <c r="F61" s="132">
        <v>57</v>
      </c>
      <c r="G61" s="135">
        <v>57</v>
      </c>
      <c r="H61" s="138" t="s">
        <v>758</v>
      </c>
      <c r="I61" s="138" t="s">
        <v>759</v>
      </c>
      <c r="J61" s="139" t="s">
        <v>760</v>
      </c>
      <c r="K61" s="139" t="s">
        <v>761</v>
      </c>
      <c r="L61" s="137" t="s">
        <v>762</v>
      </c>
      <c r="M61" s="137" t="s">
        <v>763</v>
      </c>
    </row>
    <row r="62" spans="1:13" s="132" customFormat="1" ht="15" customHeight="1" x14ac:dyDescent="0.15">
      <c r="A62" s="132">
        <f t="shared" si="0"/>
        <v>12058</v>
      </c>
      <c r="B62" s="132" t="s">
        <v>421</v>
      </c>
      <c r="C62" s="132">
        <v>1</v>
      </c>
      <c r="D62" s="132" t="s">
        <v>423</v>
      </c>
      <c r="E62" s="132">
        <v>2</v>
      </c>
      <c r="F62" s="132">
        <v>58</v>
      </c>
      <c r="G62" s="135">
        <v>58</v>
      </c>
      <c r="H62" s="138" t="s">
        <v>764</v>
      </c>
      <c r="I62" s="138" t="s">
        <v>765</v>
      </c>
      <c r="J62" s="139" t="s">
        <v>766</v>
      </c>
      <c r="K62" s="139" t="s">
        <v>767</v>
      </c>
      <c r="L62" s="137" t="s">
        <v>768</v>
      </c>
      <c r="M62" s="137" t="s">
        <v>769</v>
      </c>
    </row>
    <row r="63" spans="1:13" s="132" customFormat="1" ht="15" customHeight="1" x14ac:dyDescent="0.15">
      <c r="A63" s="132">
        <f t="shared" si="0"/>
        <v>12059</v>
      </c>
      <c r="B63" s="132" t="s">
        <v>421</v>
      </c>
      <c r="C63" s="132">
        <v>1</v>
      </c>
      <c r="D63" s="132" t="s">
        <v>423</v>
      </c>
      <c r="E63" s="132">
        <v>2</v>
      </c>
      <c r="F63" s="132">
        <v>59</v>
      </c>
      <c r="G63" s="135">
        <v>59</v>
      </c>
      <c r="H63" s="138" t="s">
        <v>770</v>
      </c>
      <c r="I63" s="138" t="s">
        <v>771</v>
      </c>
      <c r="J63" s="139" t="s">
        <v>772</v>
      </c>
      <c r="K63" s="139" t="s">
        <v>773</v>
      </c>
      <c r="L63" s="137" t="s">
        <v>774</v>
      </c>
      <c r="M63" s="137" t="s">
        <v>775</v>
      </c>
    </row>
    <row r="64" spans="1:13" s="132" customFormat="1" ht="15" customHeight="1" x14ac:dyDescent="0.15">
      <c r="A64" s="132">
        <f t="shared" si="0"/>
        <v>12060</v>
      </c>
      <c r="B64" s="132" t="s">
        <v>421</v>
      </c>
      <c r="C64" s="132">
        <v>1</v>
      </c>
      <c r="D64" s="132" t="s">
        <v>423</v>
      </c>
      <c r="E64" s="132">
        <v>2</v>
      </c>
      <c r="F64" s="132">
        <v>60</v>
      </c>
      <c r="G64" s="135">
        <v>60</v>
      </c>
      <c r="H64" s="138" t="s">
        <v>776</v>
      </c>
      <c r="I64" s="138" t="s">
        <v>777</v>
      </c>
      <c r="J64" s="139" t="s">
        <v>778</v>
      </c>
      <c r="K64" s="139" t="s">
        <v>779</v>
      </c>
      <c r="L64" s="137" t="s">
        <v>780</v>
      </c>
      <c r="M64" s="137" t="s">
        <v>781</v>
      </c>
    </row>
    <row r="65" spans="1:13" s="132" customFormat="1" ht="15" customHeight="1" x14ac:dyDescent="0.15">
      <c r="A65" s="132">
        <f t="shared" si="0"/>
        <v>12061</v>
      </c>
      <c r="B65" s="132" t="s">
        <v>421</v>
      </c>
      <c r="C65" s="132">
        <v>1</v>
      </c>
      <c r="D65" s="132" t="s">
        <v>423</v>
      </c>
      <c r="E65" s="132">
        <v>2</v>
      </c>
      <c r="F65" s="132">
        <v>61</v>
      </c>
      <c r="G65" s="135">
        <v>61</v>
      </c>
      <c r="H65" s="138" t="s">
        <v>782</v>
      </c>
      <c r="I65" s="138" t="s">
        <v>783</v>
      </c>
      <c r="J65" s="139" t="s">
        <v>784</v>
      </c>
      <c r="K65" s="139" t="s">
        <v>785</v>
      </c>
      <c r="L65" s="137" t="s">
        <v>786</v>
      </c>
      <c r="M65" s="137" t="s">
        <v>787</v>
      </c>
    </row>
    <row r="66" spans="1:13" s="132" customFormat="1" ht="15" customHeight="1" x14ac:dyDescent="0.15">
      <c r="A66" s="132">
        <f t="shared" si="0"/>
        <v>12062</v>
      </c>
      <c r="B66" s="132" t="s">
        <v>421</v>
      </c>
      <c r="C66" s="132">
        <v>1</v>
      </c>
      <c r="D66" s="132" t="s">
        <v>423</v>
      </c>
      <c r="E66" s="132">
        <v>2</v>
      </c>
      <c r="F66" s="132">
        <v>62</v>
      </c>
      <c r="G66" s="135">
        <v>62</v>
      </c>
      <c r="H66" s="138" t="s">
        <v>788</v>
      </c>
      <c r="I66" s="138" t="s">
        <v>789</v>
      </c>
      <c r="J66" s="139" t="s">
        <v>790</v>
      </c>
      <c r="K66" s="139" t="s">
        <v>791</v>
      </c>
      <c r="L66" s="137" t="s">
        <v>792</v>
      </c>
      <c r="M66" s="137" t="s">
        <v>793</v>
      </c>
    </row>
    <row r="67" spans="1:13" s="132" customFormat="1" ht="15" customHeight="1" x14ac:dyDescent="0.15">
      <c r="A67" s="132">
        <f t="shared" si="0"/>
        <v>12063</v>
      </c>
      <c r="B67" s="132" t="s">
        <v>421</v>
      </c>
      <c r="C67" s="132">
        <v>1</v>
      </c>
      <c r="D67" s="132" t="s">
        <v>423</v>
      </c>
      <c r="E67" s="132">
        <v>2</v>
      </c>
      <c r="F67" s="132">
        <v>63</v>
      </c>
      <c r="G67" s="135">
        <v>63</v>
      </c>
      <c r="H67" s="138" t="s">
        <v>794</v>
      </c>
      <c r="I67" s="138" t="s">
        <v>795</v>
      </c>
      <c r="J67" s="139" t="s">
        <v>796</v>
      </c>
      <c r="K67" s="139" t="s">
        <v>797</v>
      </c>
      <c r="L67" s="137" t="s">
        <v>798</v>
      </c>
      <c r="M67" s="137" t="s">
        <v>799</v>
      </c>
    </row>
    <row r="68" spans="1:13" s="132" customFormat="1" ht="15" customHeight="1" x14ac:dyDescent="0.15">
      <c r="A68" s="132">
        <f t="shared" si="0"/>
        <v>12064</v>
      </c>
      <c r="B68" s="132" t="s">
        <v>421</v>
      </c>
      <c r="C68" s="132">
        <v>1</v>
      </c>
      <c r="D68" s="132" t="s">
        <v>423</v>
      </c>
      <c r="E68" s="132">
        <v>2</v>
      </c>
      <c r="F68" s="132">
        <v>64</v>
      </c>
      <c r="G68" s="135">
        <v>64</v>
      </c>
      <c r="H68" s="138" t="s">
        <v>800</v>
      </c>
      <c r="I68" s="138" t="s">
        <v>801</v>
      </c>
      <c r="J68" s="139" t="s">
        <v>802</v>
      </c>
      <c r="K68" s="139" t="s">
        <v>803</v>
      </c>
      <c r="L68" s="137" t="s">
        <v>804</v>
      </c>
      <c r="M68" s="137" t="s">
        <v>805</v>
      </c>
    </row>
    <row r="69" spans="1:13" s="132" customFormat="1" ht="15" customHeight="1" x14ac:dyDescent="0.15">
      <c r="A69" s="132">
        <f t="shared" ref="A69:A132" si="1">+C69*10000+E69*1000+F69</f>
        <v>12065</v>
      </c>
      <c r="B69" s="132" t="s">
        <v>421</v>
      </c>
      <c r="C69" s="132">
        <v>1</v>
      </c>
      <c r="D69" s="132" t="s">
        <v>423</v>
      </c>
      <c r="E69" s="132">
        <v>2</v>
      </c>
      <c r="F69" s="132">
        <v>65</v>
      </c>
      <c r="G69" s="135">
        <v>65</v>
      </c>
      <c r="H69" s="138" t="s">
        <v>806</v>
      </c>
      <c r="I69" s="138" t="s">
        <v>807</v>
      </c>
      <c r="J69" s="139" t="s">
        <v>808</v>
      </c>
      <c r="K69" s="139" t="s">
        <v>809</v>
      </c>
      <c r="L69" s="137" t="s">
        <v>810</v>
      </c>
      <c r="M69" s="137" t="s">
        <v>811</v>
      </c>
    </row>
    <row r="70" spans="1:13" s="132" customFormat="1" ht="15" customHeight="1" x14ac:dyDescent="0.15">
      <c r="A70" s="132">
        <f t="shared" si="1"/>
        <v>12066</v>
      </c>
      <c r="B70" s="132" t="s">
        <v>421</v>
      </c>
      <c r="C70" s="132">
        <v>1</v>
      </c>
      <c r="D70" s="132" t="s">
        <v>423</v>
      </c>
      <c r="E70" s="132">
        <v>2</v>
      </c>
      <c r="F70" s="132">
        <v>66</v>
      </c>
      <c r="G70" s="135">
        <v>66</v>
      </c>
      <c r="H70" s="138" t="s">
        <v>812</v>
      </c>
      <c r="I70" s="138" t="s">
        <v>813</v>
      </c>
      <c r="J70" s="139" t="s">
        <v>814</v>
      </c>
      <c r="K70" s="139" t="s">
        <v>815</v>
      </c>
      <c r="L70" s="137" t="s">
        <v>816</v>
      </c>
      <c r="M70" s="137" t="s">
        <v>817</v>
      </c>
    </row>
    <row r="71" spans="1:13" s="132" customFormat="1" ht="15" customHeight="1" x14ac:dyDescent="0.15">
      <c r="A71" s="132">
        <f t="shared" si="1"/>
        <v>12067</v>
      </c>
      <c r="B71" s="132" t="s">
        <v>421</v>
      </c>
      <c r="C71" s="132">
        <v>1</v>
      </c>
      <c r="D71" s="132" t="s">
        <v>423</v>
      </c>
      <c r="E71" s="132">
        <v>2</v>
      </c>
      <c r="F71" s="132">
        <v>67</v>
      </c>
      <c r="G71" s="135">
        <v>67</v>
      </c>
      <c r="H71" s="138" t="s">
        <v>818</v>
      </c>
      <c r="I71" s="138" t="s">
        <v>819</v>
      </c>
      <c r="J71" s="139" t="s">
        <v>820</v>
      </c>
      <c r="K71" s="139" t="s">
        <v>821</v>
      </c>
      <c r="L71" s="137" t="s">
        <v>822</v>
      </c>
      <c r="M71" s="137" t="s">
        <v>823</v>
      </c>
    </row>
    <row r="72" spans="1:13" s="132" customFormat="1" ht="15" customHeight="1" x14ac:dyDescent="0.15">
      <c r="A72" s="132">
        <f t="shared" si="1"/>
        <v>12068</v>
      </c>
      <c r="B72" s="132" t="s">
        <v>421</v>
      </c>
      <c r="C72" s="132">
        <v>1</v>
      </c>
      <c r="D72" s="132" t="s">
        <v>423</v>
      </c>
      <c r="E72" s="132">
        <v>2</v>
      </c>
      <c r="F72" s="132">
        <v>68</v>
      </c>
      <c r="G72" s="135">
        <v>68</v>
      </c>
      <c r="H72" s="138" t="s">
        <v>824</v>
      </c>
      <c r="I72" s="138" t="s">
        <v>825</v>
      </c>
      <c r="J72" s="139" t="s">
        <v>826</v>
      </c>
      <c r="K72" s="139" t="s">
        <v>827</v>
      </c>
      <c r="L72" s="137" t="s">
        <v>828</v>
      </c>
      <c r="M72" s="137" t="s">
        <v>829</v>
      </c>
    </row>
    <row r="73" spans="1:13" s="132" customFormat="1" ht="15" customHeight="1" x14ac:dyDescent="0.15">
      <c r="A73" s="132">
        <f t="shared" si="1"/>
        <v>12069</v>
      </c>
      <c r="B73" s="132" t="s">
        <v>421</v>
      </c>
      <c r="C73" s="132">
        <v>1</v>
      </c>
      <c r="D73" s="132" t="s">
        <v>423</v>
      </c>
      <c r="E73" s="132">
        <v>2</v>
      </c>
      <c r="F73" s="132">
        <v>69</v>
      </c>
      <c r="G73" s="135">
        <v>69</v>
      </c>
      <c r="H73" s="138" t="s">
        <v>830</v>
      </c>
      <c r="I73" s="138" t="s">
        <v>831</v>
      </c>
      <c r="J73" s="139" t="s">
        <v>832</v>
      </c>
      <c r="K73" s="139" t="s">
        <v>833</v>
      </c>
      <c r="L73" s="137" t="s">
        <v>834</v>
      </c>
      <c r="M73" s="137" t="s">
        <v>835</v>
      </c>
    </row>
    <row r="74" spans="1:13" s="132" customFormat="1" ht="15" customHeight="1" x14ac:dyDescent="0.15">
      <c r="A74" s="132">
        <f t="shared" si="1"/>
        <v>12070</v>
      </c>
      <c r="B74" s="132" t="s">
        <v>421</v>
      </c>
      <c r="C74" s="132">
        <v>1</v>
      </c>
      <c r="D74" s="132" t="s">
        <v>423</v>
      </c>
      <c r="E74" s="132">
        <v>2</v>
      </c>
      <c r="F74" s="132">
        <v>70</v>
      </c>
      <c r="G74" s="135">
        <v>70</v>
      </c>
      <c r="H74" s="138" t="s">
        <v>836</v>
      </c>
      <c r="I74" s="138" t="s">
        <v>837</v>
      </c>
      <c r="J74" s="139" t="s">
        <v>838</v>
      </c>
      <c r="K74" s="139" t="s">
        <v>839</v>
      </c>
      <c r="L74" s="137" t="s">
        <v>840</v>
      </c>
      <c r="M74" s="137" t="s">
        <v>841</v>
      </c>
    </row>
    <row r="75" spans="1:13" s="132" customFormat="1" ht="15" customHeight="1" x14ac:dyDescent="0.15">
      <c r="A75" s="132">
        <f t="shared" si="1"/>
        <v>12071</v>
      </c>
      <c r="B75" s="132" t="s">
        <v>421</v>
      </c>
      <c r="C75" s="132">
        <v>1</v>
      </c>
      <c r="D75" s="132" t="s">
        <v>423</v>
      </c>
      <c r="E75" s="132">
        <v>2</v>
      </c>
      <c r="F75" s="132">
        <v>71</v>
      </c>
      <c r="G75" s="135">
        <v>71</v>
      </c>
      <c r="H75" s="138" t="s">
        <v>842</v>
      </c>
      <c r="I75" s="138" t="s">
        <v>843</v>
      </c>
      <c r="J75" s="139" t="s">
        <v>844</v>
      </c>
      <c r="K75" s="139" t="s">
        <v>845</v>
      </c>
      <c r="L75" s="137" t="s">
        <v>846</v>
      </c>
      <c r="M75" s="137" t="s">
        <v>847</v>
      </c>
    </row>
    <row r="76" spans="1:13" s="132" customFormat="1" ht="15" customHeight="1" x14ac:dyDescent="0.15">
      <c r="A76" s="132">
        <f t="shared" si="1"/>
        <v>12072</v>
      </c>
      <c r="B76" s="132" t="s">
        <v>421</v>
      </c>
      <c r="C76" s="132">
        <v>1</v>
      </c>
      <c r="D76" s="132" t="s">
        <v>423</v>
      </c>
      <c r="E76" s="132">
        <v>2</v>
      </c>
      <c r="F76" s="132">
        <v>72</v>
      </c>
      <c r="G76" s="135">
        <v>72</v>
      </c>
      <c r="H76" s="138" t="s">
        <v>848</v>
      </c>
      <c r="I76" s="138" t="s">
        <v>849</v>
      </c>
      <c r="J76" s="139" t="s">
        <v>820</v>
      </c>
      <c r="K76" s="139" t="s">
        <v>850</v>
      </c>
      <c r="L76" s="137" t="s">
        <v>851</v>
      </c>
      <c r="M76" s="137" t="s">
        <v>852</v>
      </c>
    </row>
    <row r="77" spans="1:13" s="132" customFormat="1" ht="15" customHeight="1" x14ac:dyDescent="0.15">
      <c r="A77" s="132">
        <f t="shared" si="1"/>
        <v>12073</v>
      </c>
      <c r="B77" s="132" t="s">
        <v>421</v>
      </c>
      <c r="C77" s="132">
        <v>1</v>
      </c>
      <c r="D77" s="132" t="s">
        <v>423</v>
      </c>
      <c r="E77" s="132">
        <v>2</v>
      </c>
      <c r="F77" s="132">
        <v>73</v>
      </c>
      <c r="G77" s="135">
        <v>73</v>
      </c>
      <c r="H77" s="138" t="s">
        <v>853</v>
      </c>
      <c r="I77" s="138" t="s">
        <v>854</v>
      </c>
      <c r="J77" s="139" t="s">
        <v>855</v>
      </c>
      <c r="K77" s="139" t="s">
        <v>856</v>
      </c>
      <c r="L77" s="137" t="s">
        <v>857</v>
      </c>
      <c r="M77" s="137" t="s">
        <v>858</v>
      </c>
    </row>
    <row r="78" spans="1:13" s="132" customFormat="1" ht="15" customHeight="1" x14ac:dyDescent="0.15">
      <c r="A78" s="132">
        <f t="shared" si="1"/>
        <v>12074</v>
      </c>
      <c r="B78" s="132" t="s">
        <v>421</v>
      </c>
      <c r="C78" s="132">
        <v>1</v>
      </c>
      <c r="D78" s="132" t="s">
        <v>423</v>
      </c>
      <c r="E78" s="132">
        <v>2</v>
      </c>
      <c r="F78" s="132">
        <v>74</v>
      </c>
      <c r="G78" s="135">
        <v>74</v>
      </c>
      <c r="H78" s="138" t="s">
        <v>859</v>
      </c>
      <c r="I78" s="138" t="s">
        <v>860</v>
      </c>
      <c r="J78" s="139" t="s">
        <v>838</v>
      </c>
      <c r="K78" s="139" t="s">
        <v>861</v>
      </c>
      <c r="L78" s="137" t="s">
        <v>862</v>
      </c>
      <c r="M78" s="137" t="s">
        <v>863</v>
      </c>
    </row>
    <row r="79" spans="1:13" s="132" customFormat="1" ht="15" customHeight="1" x14ac:dyDescent="0.15">
      <c r="A79" s="132">
        <f t="shared" si="1"/>
        <v>12075</v>
      </c>
      <c r="B79" s="132" t="s">
        <v>421</v>
      </c>
      <c r="C79" s="132">
        <v>1</v>
      </c>
      <c r="D79" s="132" t="s">
        <v>423</v>
      </c>
      <c r="E79" s="132">
        <v>2</v>
      </c>
      <c r="F79" s="132">
        <v>75</v>
      </c>
      <c r="G79" s="135">
        <v>75</v>
      </c>
      <c r="H79" s="138" t="s">
        <v>864</v>
      </c>
      <c r="I79" s="138" t="s">
        <v>865</v>
      </c>
      <c r="J79" s="139" t="s">
        <v>866</v>
      </c>
      <c r="K79" s="139" t="s">
        <v>867</v>
      </c>
      <c r="L79" s="137" t="s">
        <v>868</v>
      </c>
      <c r="M79" s="137" t="s">
        <v>869</v>
      </c>
    </row>
    <row r="80" spans="1:13" s="132" customFormat="1" ht="15" customHeight="1" x14ac:dyDescent="0.15">
      <c r="A80" s="132">
        <f t="shared" si="1"/>
        <v>12076</v>
      </c>
      <c r="B80" s="132" t="s">
        <v>421</v>
      </c>
      <c r="C80" s="132">
        <v>1</v>
      </c>
      <c r="D80" s="132" t="s">
        <v>423</v>
      </c>
      <c r="E80" s="132">
        <v>2</v>
      </c>
      <c r="F80" s="132">
        <v>76</v>
      </c>
      <c r="G80" s="135">
        <v>76</v>
      </c>
      <c r="H80" s="138" t="s">
        <v>870</v>
      </c>
      <c r="I80" s="138" t="s">
        <v>871</v>
      </c>
      <c r="J80" s="139" t="s">
        <v>872</v>
      </c>
      <c r="K80" s="139" t="s">
        <v>873</v>
      </c>
      <c r="L80" s="137" t="s">
        <v>874</v>
      </c>
      <c r="M80" s="137" t="s">
        <v>875</v>
      </c>
    </row>
    <row r="81" spans="1:13" s="132" customFormat="1" ht="15" customHeight="1" x14ac:dyDescent="0.15">
      <c r="A81" s="132">
        <f t="shared" si="1"/>
        <v>12077</v>
      </c>
      <c r="B81" s="132" t="s">
        <v>421</v>
      </c>
      <c r="C81" s="132">
        <v>1</v>
      </c>
      <c r="D81" s="132" t="s">
        <v>423</v>
      </c>
      <c r="E81" s="132">
        <v>2</v>
      </c>
      <c r="F81" s="132">
        <v>77</v>
      </c>
      <c r="G81" s="135">
        <v>77</v>
      </c>
      <c r="H81" s="138" t="s">
        <v>876</v>
      </c>
      <c r="I81" s="138" t="s">
        <v>877</v>
      </c>
      <c r="J81" s="139" t="s">
        <v>878</v>
      </c>
      <c r="K81" s="139" t="s">
        <v>879</v>
      </c>
      <c r="L81" s="137" t="s">
        <v>880</v>
      </c>
      <c r="M81" s="137" t="s">
        <v>881</v>
      </c>
    </row>
    <row r="82" spans="1:13" s="132" customFormat="1" ht="15" customHeight="1" x14ac:dyDescent="0.15">
      <c r="A82" s="132">
        <f t="shared" si="1"/>
        <v>12078</v>
      </c>
      <c r="B82" s="132" t="s">
        <v>421</v>
      </c>
      <c r="C82" s="132">
        <v>1</v>
      </c>
      <c r="D82" s="132" t="s">
        <v>423</v>
      </c>
      <c r="E82" s="132">
        <v>2</v>
      </c>
      <c r="F82" s="132">
        <v>78</v>
      </c>
      <c r="G82" s="135">
        <v>78</v>
      </c>
      <c r="H82" s="138" t="s">
        <v>882</v>
      </c>
      <c r="I82" s="138" t="s">
        <v>883</v>
      </c>
      <c r="J82" s="139" t="s">
        <v>884</v>
      </c>
      <c r="K82" s="139" t="s">
        <v>885</v>
      </c>
      <c r="L82" s="137" t="s">
        <v>886</v>
      </c>
      <c r="M82" s="137" t="s">
        <v>887</v>
      </c>
    </row>
    <row r="83" spans="1:13" s="132" customFormat="1" ht="15" customHeight="1" x14ac:dyDescent="0.15">
      <c r="A83" s="132">
        <f t="shared" si="1"/>
        <v>12079</v>
      </c>
      <c r="B83" s="132" t="s">
        <v>421</v>
      </c>
      <c r="C83" s="132">
        <v>1</v>
      </c>
      <c r="D83" s="132" t="s">
        <v>423</v>
      </c>
      <c r="E83" s="132">
        <v>2</v>
      </c>
      <c r="F83" s="132">
        <v>79</v>
      </c>
      <c r="G83" s="135">
        <v>79</v>
      </c>
      <c r="H83" s="138" t="s">
        <v>888</v>
      </c>
      <c r="I83" s="138" t="s">
        <v>889</v>
      </c>
      <c r="J83" s="139" t="s">
        <v>890</v>
      </c>
      <c r="K83" s="139" t="s">
        <v>891</v>
      </c>
      <c r="L83" s="137" t="s">
        <v>892</v>
      </c>
      <c r="M83" s="137" t="s">
        <v>893</v>
      </c>
    </row>
    <row r="84" spans="1:13" s="132" customFormat="1" ht="15" customHeight="1" x14ac:dyDescent="0.15">
      <c r="A84" s="132">
        <f t="shared" si="1"/>
        <v>12080</v>
      </c>
      <c r="B84" s="132" t="s">
        <v>421</v>
      </c>
      <c r="C84" s="132">
        <v>1</v>
      </c>
      <c r="D84" s="132" t="s">
        <v>423</v>
      </c>
      <c r="E84" s="132">
        <v>2</v>
      </c>
      <c r="F84" s="132">
        <v>80</v>
      </c>
      <c r="G84" s="135">
        <v>80</v>
      </c>
      <c r="H84" s="138" t="s">
        <v>894</v>
      </c>
      <c r="I84" s="138" t="s">
        <v>895</v>
      </c>
      <c r="J84" s="139" t="s">
        <v>896</v>
      </c>
      <c r="K84" s="139" t="s">
        <v>897</v>
      </c>
      <c r="L84" s="137" t="s">
        <v>898</v>
      </c>
      <c r="M84" s="137" t="s">
        <v>899</v>
      </c>
    </row>
    <row r="85" spans="1:13" s="132" customFormat="1" ht="15" customHeight="1" x14ac:dyDescent="0.15">
      <c r="A85" s="132">
        <f t="shared" si="1"/>
        <v>12081</v>
      </c>
      <c r="B85" s="132" t="s">
        <v>421</v>
      </c>
      <c r="C85" s="132">
        <v>1</v>
      </c>
      <c r="D85" s="132" t="s">
        <v>423</v>
      </c>
      <c r="E85" s="132">
        <v>2</v>
      </c>
      <c r="F85" s="132">
        <v>81</v>
      </c>
      <c r="G85" s="135">
        <v>81</v>
      </c>
      <c r="H85" s="138" t="s">
        <v>900</v>
      </c>
      <c r="I85" s="138" t="s">
        <v>901</v>
      </c>
      <c r="J85" s="139" t="s">
        <v>902</v>
      </c>
      <c r="K85" s="139" t="s">
        <v>903</v>
      </c>
      <c r="L85" s="137" t="s">
        <v>904</v>
      </c>
      <c r="M85" s="137" t="s">
        <v>905</v>
      </c>
    </row>
    <row r="86" spans="1:13" s="132" customFormat="1" ht="15" customHeight="1" x14ac:dyDescent="0.15">
      <c r="A86" s="132">
        <f t="shared" si="1"/>
        <v>12082</v>
      </c>
      <c r="B86" s="132" t="s">
        <v>421</v>
      </c>
      <c r="C86" s="132">
        <v>1</v>
      </c>
      <c r="D86" s="132" t="s">
        <v>423</v>
      </c>
      <c r="E86" s="132">
        <v>2</v>
      </c>
      <c r="F86" s="132">
        <v>82</v>
      </c>
      <c r="G86" s="135">
        <v>82</v>
      </c>
      <c r="H86" s="138" t="s">
        <v>906</v>
      </c>
      <c r="I86" s="138" t="s">
        <v>907</v>
      </c>
      <c r="J86" s="139" t="s">
        <v>908</v>
      </c>
      <c r="K86" s="139" t="s">
        <v>909</v>
      </c>
      <c r="L86" s="137" t="s">
        <v>910</v>
      </c>
      <c r="M86" s="137" t="s">
        <v>911</v>
      </c>
    </row>
    <row r="87" spans="1:13" s="132" customFormat="1" ht="15" customHeight="1" x14ac:dyDescent="0.15">
      <c r="A87" s="132">
        <f t="shared" si="1"/>
        <v>12083</v>
      </c>
      <c r="B87" s="132" t="s">
        <v>421</v>
      </c>
      <c r="C87" s="132">
        <v>1</v>
      </c>
      <c r="D87" s="132" t="s">
        <v>423</v>
      </c>
      <c r="E87" s="132">
        <v>2</v>
      </c>
      <c r="F87" s="132">
        <v>83</v>
      </c>
      <c r="G87" s="135">
        <v>83</v>
      </c>
      <c r="H87" s="138" t="s">
        <v>912</v>
      </c>
      <c r="I87" s="138" t="s">
        <v>913</v>
      </c>
      <c r="J87" s="139" t="s">
        <v>914</v>
      </c>
      <c r="K87" s="139" t="s">
        <v>915</v>
      </c>
      <c r="L87" s="137" t="s">
        <v>916</v>
      </c>
      <c r="M87" s="137" t="s">
        <v>917</v>
      </c>
    </row>
    <row r="88" spans="1:13" s="132" customFormat="1" ht="15" customHeight="1" x14ac:dyDescent="0.15">
      <c r="A88" s="132">
        <f t="shared" si="1"/>
        <v>12084</v>
      </c>
      <c r="B88" s="132" t="s">
        <v>421</v>
      </c>
      <c r="C88" s="132">
        <v>1</v>
      </c>
      <c r="D88" s="132" t="s">
        <v>423</v>
      </c>
      <c r="E88" s="132">
        <v>2</v>
      </c>
      <c r="F88" s="132">
        <v>84</v>
      </c>
      <c r="G88" s="135">
        <v>84</v>
      </c>
      <c r="H88" s="138" t="s">
        <v>918</v>
      </c>
      <c r="I88" s="138" t="s">
        <v>919</v>
      </c>
      <c r="J88" s="139" t="s">
        <v>908</v>
      </c>
      <c r="K88" s="139" t="s">
        <v>920</v>
      </c>
      <c r="L88" s="137" t="s">
        <v>921</v>
      </c>
      <c r="M88" s="137" t="s">
        <v>922</v>
      </c>
    </row>
    <row r="89" spans="1:13" s="132" customFormat="1" ht="15" customHeight="1" x14ac:dyDescent="0.15">
      <c r="A89" s="132">
        <f t="shared" si="1"/>
        <v>12085</v>
      </c>
      <c r="B89" s="132" t="s">
        <v>421</v>
      </c>
      <c r="C89" s="132">
        <v>1</v>
      </c>
      <c r="D89" s="132" t="s">
        <v>423</v>
      </c>
      <c r="E89" s="132">
        <v>2</v>
      </c>
      <c r="F89" s="132">
        <v>85</v>
      </c>
      <c r="G89" s="135">
        <v>85</v>
      </c>
      <c r="H89" s="138" t="s">
        <v>923</v>
      </c>
      <c r="I89" s="138" t="s">
        <v>924</v>
      </c>
      <c r="J89" s="139" t="s">
        <v>925</v>
      </c>
      <c r="K89" s="139" t="s">
        <v>926</v>
      </c>
      <c r="L89" s="137" t="s">
        <v>927</v>
      </c>
      <c r="M89" s="137" t="s">
        <v>928</v>
      </c>
    </row>
    <row r="90" spans="1:13" s="132" customFormat="1" ht="15" customHeight="1" x14ac:dyDescent="0.15">
      <c r="A90" s="132">
        <f t="shared" si="1"/>
        <v>12086</v>
      </c>
      <c r="B90" s="132" t="s">
        <v>421</v>
      </c>
      <c r="C90" s="132">
        <v>1</v>
      </c>
      <c r="D90" s="132" t="s">
        <v>423</v>
      </c>
      <c r="E90" s="132">
        <v>2</v>
      </c>
      <c r="F90" s="132">
        <v>86</v>
      </c>
      <c r="G90" s="135">
        <v>86</v>
      </c>
      <c r="H90" s="138" t="s">
        <v>929</v>
      </c>
      <c r="I90" s="138" t="s">
        <v>930</v>
      </c>
      <c r="J90" s="139" t="s">
        <v>925</v>
      </c>
      <c r="K90" s="139" t="s">
        <v>931</v>
      </c>
      <c r="L90" s="137" t="s">
        <v>932</v>
      </c>
      <c r="M90" s="137" t="s">
        <v>933</v>
      </c>
    </row>
    <row r="91" spans="1:13" s="132" customFormat="1" ht="15" customHeight="1" x14ac:dyDescent="0.15">
      <c r="A91" s="132">
        <f t="shared" si="1"/>
        <v>12087</v>
      </c>
      <c r="B91" s="132" t="s">
        <v>421</v>
      </c>
      <c r="C91" s="132">
        <v>1</v>
      </c>
      <c r="D91" s="132" t="s">
        <v>423</v>
      </c>
      <c r="E91" s="132">
        <v>2</v>
      </c>
      <c r="F91" s="132">
        <v>87</v>
      </c>
      <c r="G91" s="135">
        <v>87</v>
      </c>
      <c r="H91" s="138" t="s">
        <v>934</v>
      </c>
      <c r="I91" s="138" t="s">
        <v>935</v>
      </c>
      <c r="J91" s="139" t="s">
        <v>936</v>
      </c>
      <c r="K91" s="139" t="s">
        <v>937</v>
      </c>
      <c r="L91" s="137" t="s">
        <v>938</v>
      </c>
      <c r="M91" s="137" t="s">
        <v>939</v>
      </c>
    </row>
    <row r="92" spans="1:13" s="132" customFormat="1" ht="15" customHeight="1" x14ac:dyDescent="0.15">
      <c r="A92" s="132">
        <f t="shared" si="1"/>
        <v>12088</v>
      </c>
      <c r="B92" s="132" t="s">
        <v>421</v>
      </c>
      <c r="C92" s="132">
        <v>1</v>
      </c>
      <c r="D92" s="132" t="s">
        <v>423</v>
      </c>
      <c r="E92" s="132">
        <v>2</v>
      </c>
      <c r="F92" s="132">
        <v>88</v>
      </c>
      <c r="G92" s="135">
        <v>88</v>
      </c>
      <c r="H92" s="138" t="s">
        <v>940</v>
      </c>
      <c r="I92" s="138" t="s">
        <v>941</v>
      </c>
      <c r="J92" s="139" t="s">
        <v>942</v>
      </c>
      <c r="K92" s="139" t="s">
        <v>943</v>
      </c>
      <c r="L92" s="137" t="s">
        <v>944</v>
      </c>
      <c r="M92" s="137" t="s">
        <v>945</v>
      </c>
    </row>
    <row r="93" spans="1:13" s="132" customFormat="1" ht="15" customHeight="1" x14ac:dyDescent="0.15">
      <c r="A93" s="132">
        <f t="shared" si="1"/>
        <v>12089</v>
      </c>
      <c r="B93" s="132" t="s">
        <v>421</v>
      </c>
      <c r="C93" s="132">
        <v>1</v>
      </c>
      <c r="D93" s="132" t="s">
        <v>423</v>
      </c>
      <c r="E93" s="132">
        <v>2</v>
      </c>
      <c r="F93" s="132">
        <v>89</v>
      </c>
      <c r="G93" s="135">
        <v>89</v>
      </c>
      <c r="H93" s="138" t="s">
        <v>946</v>
      </c>
      <c r="I93" s="138" t="s">
        <v>947</v>
      </c>
      <c r="J93" s="139" t="s">
        <v>948</v>
      </c>
      <c r="K93" s="139" t="s">
        <v>949</v>
      </c>
      <c r="L93" s="137" t="s">
        <v>950</v>
      </c>
      <c r="M93" s="137" t="s">
        <v>951</v>
      </c>
    </row>
    <row r="94" spans="1:13" s="132" customFormat="1" ht="15" customHeight="1" x14ac:dyDescent="0.15">
      <c r="A94" s="132">
        <f t="shared" si="1"/>
        <v>12090</v>
      </c>
      <c r="B94" s="132" t="s">
        <v>421</v>
      </c>
      <c r="C94" s="132">
        <v>1</v>
      </c>
      <c r="D94" s="132" t="s">
        <v>423</v>
      </c>
      <c r="E94" s="132">
        <v>2</v>
      </c>
      <c r="F94" s="132">
        <v>90</v>
      </c>
      <c r="G94" s="135">
        <v>90</v>
      </c>
      <c r="H94" s="138" t="s">
        <v>952</v>
      </c>
      <c r="I94" s="138" t="s">
        <v>953</v>
      </c>
      <c r="J94" s="139" t="s">
        <v>954</v>
      </c>
      <c r="K94" s="139" t="s">
        <v>955</v>
      </c>
      <c r="L94" s="137" t="s">
        <v>956</v>
      </c>
      <c r="M94" s="137" t="s">
        <v>957</v>
      </c>
    </row>
    <row r="95" spans="1:13" s="132" customFormat="1" ht="15" customHeight="1" x14ac:dyDescent="0.15">
      <c r="A95" s="132">
        <f t="shared" si="1"/>
        <v>12091</v>
      </c>
      <c r="B95" s="132" t="s">
        <v>421</v>
      </c>
      <c r="C95" s="132">
        <v>1</v>
      </c>
      <c r="D95" s="132" t="s">
        <v>423</v>
      </c>
      <c r="E95" s="132">
        <v>2</v>
      </c>
      <c r="F95" s="132">
        <v>91</v>
      </c>
      <c r="G95" s="135">
        <v>91</v>
      </c>
      <c r="H95" s="138" t="s">
        <v>958</v>
      </c>
      <c r="I95" s="138" t="s">
        <v>959</v>
      </c>
      <c r="J95" s="139" t="s">
        <v>960</v>
      </c>
      <c r="K95" s="139" t="s">
        <v>961</v>
      </c>
      <c r="L95" s="137" t="s">
        <v>962</v>
      </c>
      <c r="M95" s="137" t="s">
        <v>963</v>
      </c>
    </row>
    <row r="96" spans="1:13" s="132" customFormat="1" ht="15" customHeight="1" x14ac:dyDescent="0.15">
      <c r="A96" s="132">
        <f t="shared" si="1"/>
        <v>12092</v>
      </c>
      <c r="B96" s="132" t="s">
        <v>421</v>
      </c>
      <c r="C96" s="132">
        <v>1</v>
      </c>
      <c r="D96" s="132" t="s">
        <v>423</v>
      </c>
      <c r="E96" s="132">
        <v>2</v>
      </c>
      <c r="F96" s="132">
        <v>92</v>
      </c>
      <c r="G96" s="135">
        <v>92</v>
      </c>
      <c r="H96" s="138" t="s">
        <v>964</v>
      </c>
      <c r="I96" s="138" t="s">
        <v>965</v>
      </c>
      <c r="J96" s="139" t="s">
        <v>966</v>
      </c>
      <c r="K96" s="139" t="s">
        <v>967</v>
      </c>
      <c r="L96" s="137" t="s">
        <v>968</v>
      </c>
      <c r="M96" s="137" t="s">
        <v>969</v>
      </c>
    </row>
    <row r="97" spans="1:13" s="132" customFormat="1" ht="15" customHeight="1" x14ac:dyDescent="0.15">
      <c r="A97" s="132">
        <f t="shared" si="1"/>
        <v>12093</v>
      </c>
      <c r="B97" s="132" t="s">
        <v>421</v>
      </c>
      <c r="C97" s="132">
        <v>1</v>
      </c>
      <c r="D97" s="132" t="s">
        <v>423</v>
      </c>
      <c r="E97" s="132">
        <v>2</v>
      </c>
      <c r="F97" s="132">
        <v>93</v>
      </c>
      <c r="G97" s="135">
        <v>93</v>
      </c>
      <c r="H97" s="138" t="s">
        <v>970</v>
      </c>
      <c r="I97" s="138" t="s">
        <v>971</v>
      </c>
      <c r="J97" s="139" t="s">
        <v>972</v>
      </c>
      <c r="K97" s="139" t="s">
        <v>973</v>
      </c>
      <c r="L97" s="137" t="s">
        <v>974</v>
      </c>
      <c r="M97" s="137" t="s">
        <v>975</v>
      </c>
    </row>
    <row r="98" spans="1:13" s="132" customFormat="1" ht="15" customHeight="1" x14ac:dyDescent="0.15">
      <c r="A98" s="132">
        <f t="shared" si="1"/>
        <v>12094</v>
      </c>
      <c r="B98" s="132" t="s">
        <v>421</v>
      </c>
      <c r="C98" s="132">
        <v>1</v>
      </c>
      <c r="D98" s="132" t="s">
        <v>423</v>
      </c>
      <c r="E98" s="132">
        <v>2</v>
      </c>
      <c r="F98" s="132">
        <v>94</v>
      </c>
      <c r="G98" s="135">
        <v>94</v>
      </c>
      <c r="H98" s="138" t="s">
        <v>976</v>
      </c>
      <c r="I98" s="138" t="s">
        <v>977</v>
      </c>
      <c r="J98" s="139" t="s">
        <v>978</v>
      </c>
      <c r="K98" s="139" t="s">
        <v>979</v>
      </c>
      <c r="L98" s="137" t="s">
        <v>980</v>
      </c>
      <c r="M98" s="137" t="s">
        <v>981</v>
      </c>
    </row>
    <row r="99" spans="1:13" s="132" customFormat="1" ht="15" customHeight="1" x14ac:dyDescent="0.15">
      <c r="A99" s="132">
        <f t="shared" si="1"/>
        <v>12095</v>
      </c>
      <c r="B99" s="132" t="s">
        <v>421</v>
      </c>
      <c r="C99" s="132">
        <v>1</v>
      </c>
      <c r="D99" s="132" t="s">
        <v>423</v>
      </c>
      <c r="E99" s="132">
        <v>2</v>
      </c>
      <c r="F99" s="132">
        <v>95</v>
      </c>
      <c r="G99" s="135">
        <v>95</v>
      </c>
      <c r="H99" s="138" t="s">
        <v>982</v>
      </c>
      <c r="I99" s="138" t="s">
        <v>983</v>
      </c>
      <c r="J99" s="139" t="s">
        <v>984</v>
      </c>
      <c r="K99" s="139" t="s">
        <v>985</v>
      </c>
      <c r="L99" s="137" t="s">
        <v>986</v>
      </c>
      <c r="M99" s="137" t="s">
        <v>987</v>
      </c>
    </row>
    <row r="100" spans="1:13" s="132" customFormat="1" ht="15" customHeight="1" x14ac:dyDescent="0.15">
      <c r="A100" s="132">
        <f t="shared" si="1"/>
        <v>12096</v>
      </c>
      <c r="B100" s="132" t="s">
        <v>421</v>
      </c>
      <c r="C100" s="132">
        <v>1</v>
      </c>
      <c r="D100" s="132" t="s">
        <v>423</v>
      </c>
      <c r="E100" s="132">
        <v>2</v>
      </c>
      <c r="F100" s="132">
        <v>96</v>
      </c>
      <c r="G100" s="135">
        <v>96</v>
      </c>
      <c r="H100" s="138" t="s">
        <v>988</v>
      </c>
      <c r="I100" s="138" t="s">
        <v>989</v>
      </c>
      <c r="J100" s="139" t="s">
        <v>990</v>
      </c>
      <c r="K100" s="139" t="s">
        <v>991</v>
      </c>
      <c r="L100" s="137" t="s">
        <v>992</v>
      </c>
      <c r="M100" s="137" t="s">
        <v>993</v>
      </c>
    </row>
    <row r="101" spans="1:13" s="132" customFormat="1" ht="15" customHeight="1" x14ac:dyDescent="0.15">
      <c r="A101" s="132">
        <f t="shared" si="1"/>
        <v>12097</v>
      </c>
      <c r="B101" s="132" t="s">
        <v>421</v>
      </c>
      <c r="C101" s="132">
        <v>1</v>
      </c>
      <c r="D101" s="132" t="s">
        <v>423</v>
      </c>
      <c r="E101" s="132">
        <v>2</v>
      </c>
      <c r="F101" s="132">
        <v>97</v>
      </c>
      <c r="G101" s="135">
        <v>97</v>
      </c>
      <c r="H101" s="138" t="s">
        <v>994</v>
      </c>
      <c r="I101" s="138" t="s">
        <v>995</v>
      </c>
      <c r="J101" s="139" t="s">
        <v>960</v>
      </c>
      <c r="K101" s="139" t="s">
        <v>996</v>
      </c>
      <c r="L101" s="137" t="s">
        <v>997</v>
      </c>
      <c r="M101" s="137" t="s">
        <v>998</v>
      </c>
    </row>
    <row r="102" spans="1:13" s="132" customFormat="1" ht="15" customHeight="1" x14ac:dyDescent="0.15">
      <c r="A102" s="132">
        <f t="shared" si="1"/>
        <v>12098</v>
      </c>
      <c r="B102" s="132" t="s">
        <v>421</v>
      </c>
      <c r="C102" s="132">
        <v>1</v>
      </c>
      <c r="D102" s="132" t="s">
        <v>423</v>
      </c>
      <c r="E102" s="132">
        <v>2</v>
      </c>
      <c r="F102" s="132">
        <v>98</v>
      </c>
      <c r="G102" s="135">
        <v>98</v>
      </c>
      <c r="H102" s="138" t="s">
        <v>999</v>
      </c>
      <c r="I102" s="138" t="s">
        <v>1000</v>
      </c>
      <c r="J102" s="139" t="s">
        <v>1001</v>
      </c>
      <c r="K102" s="139" t="s">
        <v>1002</v>
      </c>
      <c r="L102" s="137" t="s">
        <v>1003</v>
      </c>
      <c r="M102" s="137" t="s">
        <v>1004</v>
      </c>
    </row>
    <row r="103" spans="1:13" s="132" customFormat="1" ht="15" customHeight="1" x14ac:dyDescent="0.15">
      <c r="A103" s="132">
        <f t="shared" si="1"/>
        <v>12099</v>
      </c>
      <c r="B103" s="132" t="s">
        <v>421</v>
      </c>
      <c r="C103" s="132">
        <v>1</v>
      </c>
      <c r="D103" s="132" t="s">
        <v>423</v>
      </c>
      <c r="E103" s="132">
        <v>2</v>
      </c>
      <c r="F103" s="132">
        <v>99</v>
      </c>
      <c r="G103" s="135">
        <v>99</v>
      </c>
      <c r="H103" s="138" t="s">
        <v>1005</v>
      </c>
      <c r="I103" s="138" t="s">
        <v>1006</v>
      </c>
      <c r="J103" s="139" t="s">
        <v>1007</v>
      </c>
      <c r="K103" s="139" t="s">
        <v>1008</v>
      </c>
      <c r="L103" s="137" t="s">
        <v>1009</v>
      </c>
      <c r="M103" s="137" t="s">
        <v>1010</v>
      </c>
    </row>
    <row r="104" spans="1:13" s="132" customFormat="1" ht="15" customHeight="1" x14ac:dyDescent="0.15">
      <c r="A104" s="132">
        <f t="shared" si="1"/>
        <v>12100</v>
      </c>
      <c r="B104" s="132" t="s">
        <v>421</v>
      </c>
      <c r="C104" s="132">
        <v>1</v>
      </c>
      <c r="D104" s="132" t="s">
        <v>423</v>
      </c>
      <c r="E104" s="132">
        <v>2</v>
      </c>
      <c r="F104" s="132">
        <v>100</v>
      </c>
      <c r="G104" s="135">
        <v>100</v>
      </c>
      <c r="H104" s="138" t="s">
        <v>1011</v>
      </c>
      <c r="I104" s="138" t="s">
        <v>1012</v>
      </c>
      <c r="J104" s="139" t="s">
        <v>1013</v>
      </c>
      <c r="K104" s="139" t="s">
        <v>1014</v>
      </c>
      <c r="L104" s="137" t="s">
        <v>1015</v>
      </c>
      <c r="M104" s="137" t="s">
        <v>1016</v>
      </c>
    </row>
    <row r="105" spans="1:13" s="132" customFormat="1" ht="15" customHeight="1" x14ac:dyDescent="0.15">
      <c r="A105" s="132">
        <f t="shared" si="1"/>
        <v>12101</v>
      </c>
      <c r="B105" s="132" t="s">
        <v>421</v>
      </c>
      <c r="C105" s="132">
        <v>1</v>
      </c>
      <c r="D105" s="132" t="s">
        <v>423</v>
      </c>
      <c r="E105" s="132">
        <v>2</v>
      </c>
      <c r="F105" s="132">
        <v>101</v>
      </c>
      <c r="G105" s="135">
        <v>101</v>
      </c>
      <c r="H105" s="138" t="s">
        <v>1017</v>
      </c>
      <c r="I105" s="138" t="s">
        <v>1018</v>
      </c>
      <c r="J105" s="139" t="s">
        <v>1019</v>
      </c>
      <c r="K105" s="139" t="s">
        <v>1020</v>
      </c>
      <c r="L105" s="137" t="s">
        <v>1021</v>
      </c>
      <c r="M105" s="137" t="s">
        <v>1022</v>
      </c>
    </row>
    <row r="106" spans="1:13" s="132" customFormat="1" ht="15" customHeight="1" x14ac:dyDescent="0.15">
      <c r="A106" s="132">
        <f t="shared" si="1"/>
        <v>12102</v>
      </c>
      <c r="B106" s="132" t="s">
        <v>421</v>
      </c>
      <c r="C106" s="132">
        <v>1</v>
      </c>
      <c r="D106" s="132" t="s">
        <v>423</v>
      </c>
      <c r="E106" s="132">
        <v>2</v>
      </c>
      <c r="F106" s="132">
        <v>102</v>
      </c>
      <c r="G106" s="135">
        <v>102</v>
      </c>
      <c r="H106" s="138" t="s">
        <v>1023</v>
      </c>
      <c r="I106" s="138" t="s">
        <v>1024</v>
      </c>
      <c r="J106" s="139" t="s">
        <v>1025</v>
      </c>
      <c r="K106" s="139" t="s">
        <v>1026</v>
      </c>
      <c r="L106" s="137" t="s">
        <v>1027</v>
      </c>
      <c r="M106" s="137" t="s">
        <v>1028</v>
      </c>
    </row>
    <row r="107" spans="1:13" s="132" customFormat="1" ht="15" customHeight="1" x14ac:dyDescent="0.15">
      <c r="A107" s="132">
        <f t="shared" si="1"/>
        <v>12103</v>
      </c>
      <c r="B107" s="132" t="s">
        <v>421</v>
      </c>
      <c r="C107" s="132">
        <v>1</v>
      </c>
      <c r="D107" s="132" t="s">
        <v>423</v>
      </c>
      <c r="E107" s="132">
        <v>2</v>
      </c>
      <c r="F107" s="132">
        <v>103</v>
      </c>
      <c r="G107" s="135">
        <v>103</v>
      </c>
      <c r="H107" s="138" t="s">
        <v>1029</v>
      </c>
      <c r="I107" s="138" t="s">
        <v>1030</v>
      </c>
      <c r="J107" s="139" t="s">
        <v>1031</v>
      </c>
      <c r="K107" s="139" t="s">
        <v>1032</v>
      </c>
      <c r="L107" s="137" t="s">
        <v>1033</v>
      </c>
      <c r="M107" s="137" t="s">
        <v>1034</v>
      </c>
    </row>
    <row r="108" spans="1:13" s="132" customFormat="1" ht="15" customHeight="1" x14ac:dyDescent="0.15">
      <c r="A108" s="132">
        <f t="shared" si="1"/>
        <v>12104</v>
      </c>
      <c r="B108" s="132" t="s">
        <v>421</v>
      </c>
      <c r="C108" s="132">
        <v>1</v>
      </c>
      <c r="D108" s="132" t="s">
        <v>423</v>
      </c>
      <c r="E108" s="132">
        <v>2</v>
      </c>
      <c r="F108" s="132">
        <v>104</v>
      </c>
      <c r="G108" s="135">
        <v>104</v>
      </c>
      <c r="H108" s="138" t="s">
        <v>1035</v>
      </c>
      <c r="I108" s="138" t="s">
        <v>1036</v>
      </c>
      <c r="J108" s="139" t="s">
        <v>1037</v>
      </c>
      <c r="K108" s="139" t="s">
        <v>1038</v>
      </c>
      <c r="L108" s="137" t="s">
        <v>1039</v>
      </c>
      <c r="M108" s="137" t="s">
        <v>1040</v>
      </c>
    </row>
    <row r="109" spans="1:13" s="132" customFormat="1" ht="15" customHeight="1" x14ac:dyDescent="0.15">
      <c r="A109" s="132">
        <f t="shared" si="1"/>
        <v>12105</v>
      </c>
      <c r="B109" s="132" t="s">
        <v>421</v>
      </c>
      <c r="C109" s="132">
        <v>1</v>
      </c>
      <c r="D109" s="132" t="s">
        <v>423</v>
      </c>
      <c r="E109" s="132">
        <v>2</v>
      </c>
      <c r="F109" s="132">
        <v>105</v>
      </c>
      <c r="G109" s="135">
        <v>105</v>
      </c>
      <c r="H109" s="138" t="s">
        <v>1041</v>
      </c>
      <c r="I109" s="138" t="s">
        <v>1042</v>
      </c>
      <c r="J109" s="139" t="s">
        <v>1043</v>
      </c>
      <c r="K109" s="139" t="s">
        <v>1044</v>
      </c>
      <c r="L109" s="137" t="s">
        <v>1045</v>
      </c>
      <c r="M109" s="137" t="s">
        <v>1046</v>
      </c>
    </row>
    <row r="110" spans="1:13" s="132" customFormat="1" ht="15" customHeight="1" x14ac:dyDescent="0.15">
      <c r="A110" s="132">
        <f t="shared" si="1"/>
        <v>12106</v>
      </c>
      <c r="B110" s="132" t="s">
        <v>421</v>
      </c>
      <c r="C110" s="132">
        <v>1</v>
      </c>
      <c r="D110" s="132" t="s">
        <v>423</v>
      </c>
      <c r="E110" s="132">
        <v>2</v>
      </c>
      <c r="F110" s="132">
        <v>106</v>
      </c>
      <c r="G110" s="135">
        <v>106</v>
      </c>
      <c r="H110" s="138" t="s">
        <v>1047</v>
      </c>
      <c r="I110" s="138" t="s">
        <v>1048</v>
      </c>
      <c r="J110" s="139" t="s">
        <v>1049</v>
      </c>
      <c r="K110" s="139" t="s">
        <v>1050</v>
      </c>
      <c r="L110" s="137" t="s">
        <v>1051</v>
      </c>
      <c r="M110" s="137" t="s">
        <v>1052</v>
      </c>
    </row>
    <row r="111" spans="1:13" s="132" customFormat="1" ht="15" customHeight="1" x14ac:dyDescent="0.15">
      <c r="A111" s="132">
        <f t="shared" si="1"/>
        <v>12107</v>
      </c>
      <c r="B111" s="132" t="s">
        <v>421</v>
      </c>
      <c r="C111" s="132">
        <v>1</v>
      </c>
      <c r="D111" s="132" t="s">
        <v>423</v>
      </c>
      <c r="E111" s="132">
        <v>2</v>
      </c>
      <c r="F111" s="132">
        <v>107</v>
      </c>
      <c r="G111" s="135">
        <v>107</v>
      </c>
      <c r="H111" s="138" t="s">
        <v>1053</v>
      </c>
      <c r="I111" s="138" t="s">
        <v>1054</v>
      </c>
      <c r="J111" s="139" t="s">
        <v>1055</v>
      </c>
      <c r="K111" s="139" t="s">
        <v>1056</v>
      </c>
      <c r="L111" s="137" t="s">
        <v>1057</v>
      </c>
      <c r="M111" s="137" t="s">
        <v>1058</v>
      </c>
    </row>
    <row r="112" spans="1:13" s="132" customFormat="1" ht="15" customHeight="1" x14ac:dyDescent="0.15">
      <c r="A112" s="132">
        <f t="shared" si="1"/>
        <v>12108</v>
      </c>
      <c r="B112" s="132" t="s">
        <v>421</v>
      </c>
      <c r="C112" s="132">
        <v>1</v>
      </c>
      <c r="D112" s="132" t="s">
        <v>423</v>
      </c>
      <c r="E112" s="132">
        <v>2</v>
      </c>
      <c r="F112" s="132">
        <v>108</v>
      </c>
      <c r="G112" s="135">
        <v>108</v>
      </c>
      <c r="H112" s="138" t="s">
        <v>1059</v>
      </c>
      <c r="I112" s="138" t="s">
        <v>1060</v>
      </c>
      <c r="J112" s="139" t="s">
        <v>1061</v>
      </c>
      <c r="K112" s="139" t="s">
        <v>1062</v>
      </c>
      <c r="L112" s="137" t="s">
        <v>1063</v>
      </c>
      <c r="M112" s="137" t="s">
        <v>1064</v>
      </c>
    </row>
    <row r="113" spans="1:16" s="132" customFormat="1" ht="15" customHeight="1" x14ac:dyDescent="0.15">
      <c r="A113" s="132">
        <f t="shared" si="1"/>
        <v>12109</v>
      </c>
      <c r="B113" s="132" t="s">
        <v>421</v>
      </c>
      <c r="C113" s="132">
        <v>1</v>
      </c>
      <c r="D113" s="132" t="s">
        <v>423</v>
      </c>
      <c r="E113" s="132">
        <v>2</v>
      </c>
      <c r="F113" s="132">
        <v>109</v>
      </c>
      <c r="G113" s="135">
        <v>109</v>
      </c>
      <c r="H113" s="138" t="s">
        <v>1065</v>
      </c>
      <c r="I113" s="138" t="s">
        <v>1066</v>
      </c>
      <c r="J113" s="139" t="s">
        <v>1067</v>
      </c>
      <c r="K113" s="139" t="s">
        <v>1068</v>
      </c>
      <c r="L113" s="137" t="s">
        <v>1069</v>
      </c>
      <c r="M113" s="137" t="s">
        <v>1070</v>
      </c>
    </row>
    <row r="114" spans="1:16" s="132" customFormat="1" ht="15" customHeight="1" x14ac:dyDescent="0.15">
      <c r="A114" s="132">
        <f t="shared" si="1"/>
        <v>12110</v>
      </c>
      <c r="B114" s="132" t="s">
        <v>421</v>
      </c>
      <c r="C114" s="132">
        <v>1</v>
      </c>
      <c r="D114" s="132" t="s">
        <v>423</v>
      </c>
      <c r="E114" s="132">
        <v>2</v>
      </c>
      <c r="F114" s="132">
        <v>110</v>
      </c>
      <c r="G114" s="135">
        <v>110</v>
      </c>
      <c r="H114" s="138" t="s">
        <v>1071</v>
      </c>
      <c r="I114" s="138" t="s">
        <v>1072</v>
      </c>
      <c r="J114" s="139" t="s">
        <v>1073</v>
      </c>
      <c r="K114" s="139" t="s">
        <v>1074</v>
      </c>
      <c r="L114" s="137" t="s">
        <v>1075</v>
      </c>
      <c r="M114" s="137" t="s">
        <v>1076</v>
      </c>
    </row>
    <row r="115" spans="1:16" s="132" customFormat="1" ht="15" customHeight="1" x14ac:dyDescent="0.15">
      <c r="A115" s="132">
        <f t="shared" si="1"/>
        <v>12111</v>
      </c>
      <c r="B115" s="132" t="s">
        <v>421</v>
      </c>
      <c r="C115" s="132">
        <v>1</v>
      </c>
      <c r="D115" s="132" t="s">
        <v>423</v>
      </c>
      <c r="E115" s="132">
        <v>2</v>
      </c>
      <c r="F115" s="132">
        <v>111</v>
      </c>
      <c r="G115" s="135">
        <v>111</v>
      </c>
      <c r="H115" s="138" t="s">
        <v>1077</v>
      </c>
      <c r="I115" s="138" t="s">
        <v>1078</v>
      </c>
      <c r="J115" s="139" t="s">
        <v>1073</v>
      </c>
      <c r="K115" s="139" t="s">
        <v>1079</v>
      </c>
      <c r="L115" s="137" t="s">
        <v>1080</v>
      </c>
      <c r="M115" s="137" t="s">
        <v>1081</v>
      </c>
    </row>
    <row r="116" spans="1:16" s="132" customFormat="1" ht="15" customHeight="1" x14ac:dyDescent="0.15">
      <c r="A116" s="132">
        <f t="shared" si="1"/>
        <v>12112</v>
      </c>
      <c r="B116" s="132" t="s">
        <v>421</v>
      </c>
      <c r="C116" s="132">
        <v>1</v>
      </c>
      <c r="D116" s="132" t="s">
        <v>423</v>
      </c>
      <c r="E116" s="132">
        <v>2</v>
      </c>
      <c r="F116" s="132">
        <v>112</v>
      </c>
      <c r="G116" s="135">
        <v>112</v>
      </c>
      <c r="H116" s="138" t="s">
        <v>1082</v>
      </c>
      <c r="I116" s="138" t="s">
        <v>1083</v>
      </c>
      <c r="J116" s="139" t="s">
        <v>1084</v>
      </c>
      <c r="K116" s="139" t="s">
        <v>1085</v>
      </c>
      <c r="L116" s="137" t="s">
        <v>1086</v>
      </c>
      <c r="M116" s="137" t="s">
        <v>1087</v>
      </c>
    </row>
    <row r="117" spans="1:16" s="132" customFormat="1" ht="15" customHeight="1" x14ac:dyDescent="0.15">
      <c r="A117" s="132">
        <f t="shared" si="1"/>
        <v>12113</v>
      </c>
      <c r="B117" s="132" t="s">
        <v>421</v>
      </c>
      <c r="C117" s="132">
        <v>1</v>
      </c>
      <c r="D117" s="132" t="s">
        <v>423</v>
      </c>
      <c r="E117" s="132">
        <v>2</v>
      </c>
      <c r="F117" s="132">
        <v>113</v>
      </c>
      <c r="G117" s="135">
        <v>113</v>
      </c>
      <c r="H117" s="138" t="s">
        <v>1088</v>
      </c>
      <c r="I117" s="138" t="s">
        <v>1089</v>
      </c>
      <c r="J117" s="139" t="s">
        <v>1090</v>
      </c>
      <c r="K117" s="139" t="s">
        <v>1091</v>
      </c>
      <c r="L117" s="137" t="s">
        <v>1092</v>
      </c>
      <c r="M117" s="137" t="s">
        <v>1093</v>
      </c>
    </row>
    <row r="118" spans="1:16" s="132" customFormat="1" ht="15" customHeight="1" x14ac:dyDescent="0.15">
      <c r="A118" s="132">
        <f t="shared" si="1"/>
        <v>12114</v>
      </c>
      <c r="B118" s="132" t="s">
        <v>421</v>
      </c>
      <c r="C118" s="132">
        <v>1</v>
      </c>
      <c r="D118" s="132" t="s">
        <v>423</v>
      </c>
      <c r="E118" s="132">
        <v>2</v>
      </c>
      <c r="F118" s="132">
        <v>114</v>
      </c>
      <c r="G118" s="135">
        <v>114</v>
      </c>
      <c r="H118" s="138" t="s">
        <v>1094</v>
      </c>
      <c r="I118" s="138" t="s">
        <v>1095</v>
      </c>
      <c r="J118" s="139" t="s">
        <v>1096</v>
      </c>
      <c r="K118" s="139" t="s">
        <v>1097</v>
      </c>
      <c r="L118" s="137" t="s">
        <v>1098</v>
      </c>
      <c r="M118" s="137" t="s">
        <v>1099</v>
      </c>
    </row>
    <row r="119" spans="1:16" s="132" customFormat="1" ht="15" customHeight="1" x14ac:dyDescent="0.15">
      <c r="A119" s="132">
        <f t="shared" si="1"/>
        <v>12115</v>
      </c>
      <c r="B119" s="132" t="s">
        <v>421</v>
      </c>
      <c r="C119" s="132">
        <v>1</v>
      </c>
      <c r="D119" s="132" t="s">
        <v>423</v>
      </c>
      <c r="E119" s="132">
        <v>2</v>
      </c>
      <c r="F119" s="132">
        <v>115</v>
      </c>
      <c r="G119" s="135">
        <v>115</v>
      </c>
      <c r="H119" s="138" t="s">
        <v>1100</v>
      </c>
      <c r="I119" s="138" t="s">
        <v>1101</v>
      </c>
      <c r="J119" s="139" t="s">
        <v>1102</v>
      </c>
      <c r="K119" s="139" t="s">
        <v>1103</v>
      </c>
      <c r="L119" s="137" t="s">
        <v>1104</v>
      </c>
      <c r="M119" s="137" t="s">
        <v>1105</v>
      </c>
    </row>
    <row r="120" spans="1:16" s="132" customFormat="1" ht="15" customHeight="1" x14ac:dyDescent="0.15">
      <c r="A120" s="132">
        <f t="shared" si="1"/>
        <v>12116</v>
      </c>
      <c r="B120" s="132" t="s">
        <v>421</v>
      </c>
      <c r="C120" s="132">
        <v>1</v>
      </c>
      <c r="D120" s="132" t="s">
        <v>423</v>
      </c>
      <c r="E120" s="132">
        <v>2</v>
      </c>
      <c r="F120" s="132">
        <v>116</v>
      </c>
      <c r="G120" s="135">
        <v>116</v>
      </c>
      <c r="H120" s="138" t="s">
        <v>1106</v>
      </c>
      <c r="I120" s="138" t="s">
        <v>1107</v>
      </c>
      <c r="J120" s="139" t="s">
        <v>1108</v>
      </c>
      <c r="K120" s="139" t="s">
        <v>1109</v>
      </c>
      <c r="L120" s="137" t="s">
        <v>1110</v>
      </c>
      <c r="M120" s="137" t="s">
        <v>1111</v>
      </c>
    </row>
    <row r="121" spans="1:16" s="132" customFormat="1" ht="15" customHeight="1" x14ac:dyDescent="0.15">
      <c r="A121" s="132">
        <f t="shared" si="1"/>
        <v>12117</v>
      </c>
      <c r="B121" s="132" t="s">
        <v>421</v>
      </c>
      <c r="C121" s="132">
        <v>1</v>
      </c>
      <c r="D121" s="132" t="s">
        <v>423</v>
      </c>
      <c r="E121" s="132">
        <v>2</v>
      </c>
      <c r="F121" s="132">
        <v>117</v>
      </c>
      <c r="G121" s="135">
        <v>117</v>
      </c>
      <c r="H121" s="138" t="s">
        <v>1112</v>
      </c>
      <c r="I121" s="138" t="s">
        <v>1113</v>
      </c>
      <c r="J121" s="139" t="s">
        <v>1084</v>
      </c>
      <c r="K121" s="139" t="s">
        <v>1114</v>
      </c>
      <c r="L121" s="137" t="s">
        <v>1115</v>
      </c>
      <c r="M121" s="137" t="s">
        <v>1116</v>
      </c>
    </row>
    <row r="122" spans="1:16" s="132" customFormat="1" ht="15" customHeight="1" x14ac:dyDescent="0.15">
      <c r="A122" s="132">
        <f t="shared" si="1"/>
        <v>12118</v>
      </c>
      <c r="B122" s="132" t="s">
        <v>421</v>
      </c>
      <c r="C122" s="132">
        <v>1</v>
      </c>
      <c r="D122" s="132" t="s">
        <v>423</v>
      </c>
      <c r="E122" s="132">
        <v>2</v>
      </c>
      <c r="F122" s="132">
        <v>118</v>
      </c>
      <c r="G122" s="135">
        <v>118</v>
      </c>
      <c r="H122" s="138" t="s">
        <v>1117</v>
      </c>
      <c r="I122" s="138" t="s">
        <v>1118</v>
      </c>
      <c r="J122" s="139" t="s">
        <v>1119</v>
      </c>
      <c r="K122" s="139" t="s">
        <v>1120</v>
      </c>
      <c r="L122" s="137" t="s">
        <v>1121</v>
      </c>
      <c r="M122" s="137" t="s">
        <v>1122</v>
      </c>
    </row>
    <row r="123" spans="1:16" s="132" customFormat="1" ht="15" customHeight="1" x14ac:dyDescent="0.15">
      <c r="A123" s="132">
        <f t="shared" si="1"/>
        <v>12119</v>
      </c>
      <c r="B123" s="132" t="s">
        <v>421</v>
      </c>
      <c r="C123" s="132">
        <v>1</v>
      </c>
      <c r="D123" s="132" t="s">
        <v>423</v>
      </c>
      <c r="E123" s="132">
        <v>2</v>
      </c>
      <c r="F123" s="132">
        <v>119</v>
      </c>
      <c r="G123" s="135">
        <v>119</v>
      </c>
      <c r="H123" s="138" t="s">
        <v>1123</v>
      </c>
      <c r="I123" s="138" t="s">
        <v>1124</v>
      </c>
      <c r="J123" s="139" t="s">
        <v>1125</v>
      </c>
      <c r="K123" s="139" t="s">
        <v>1126</v>
      </c>
      <c r="L123" s="137" t="s">
        <v>1127</v>
      </c>
      <c r="M123" s="137" t="s">
        <v>1128</v>
      </c>
    </row>
    <row r="124" spans="1:16" s="132" customFormat="1" ht="15" customHeight="1" x14ac:dyDescent="0.15">
      <c r="A124" s="132">
        <f t="shared" si="1"/>
        <v>12120</v>
      </c>
      <c r="B124" s="132" t="s">
        <v>421</v>
      </c>
      <c r="C124" s="132">
        <v>1</v>
      </c>
      <c r="D124" s="132" t="s">
        <v>423</v>
      </c>
      <c r="E124" s="132">
        <v>2</v>
      </c>
      <c r="F124" s="132">
        <v>120</v>
      </c>
      <c r="G124" s="135">
        <v>120</v>
      </c>
      <c r="H124" s="138" t="s">
        <v>1129</v>
      </c>
      <c r="I124" s="138" t="s">
        <v>1130</v>
      </c>
      <c r="J124" s="139" t="s">
        <v>1131</v>
      </c>
      <c r="K124" s="139" t="s">
        <v>1132</v>
      </c>
      <c r="L124" s="137" t="s">
        <v>1133</v>
      </c>
      <c r="M124" s="137" t="s">
        <v>1134</v>
      </c>
      <c r="O124" s="141"/>
    </row>
    <row r="125" spans="1:16" s="132" customFormat="1" ht="15" customHeight="1" x14ac:dyDescent="0.15">
      <c r="A125" s="132">
        <f t="shared" si="1"/>
        <v>12121</v>
      </c>
      <c r="B125" s="132" t="s">
        <v>421</v>
      </c>
      <c r="C125" s="132">
        <v>1</v>
      </c>
      <c r="D125" s="132" t="s">
        <v>423</v>
      </c>
      <c r="E125" s="132">
        <v>2</v>
      </c>
      <c r="F125" s="132">
        <v>121</v>
      </c>
      <c r="G125" s="135">
        <v>121</v>
      </c>
      <c r="H125" s="138" t="s">
        <v>1135</v>
      </c>
      <c r="I125" s="138" t="s">
        <v>1136</v>
      </c>
      <c r="J125" s="139" t="s">
        <v>1137</v>
      </c>
      <c r="K125" s="139" t="s">
        <v>1138</v>
      </c>
      <c r="L125" s="137" t="s">
        <v>1139</v>
      </c>
      <c r="M125" s="137" t="s">
        <v>1140</v>
      </c>
    </row>
    <row r="126" spans="1:16" s="132" customFormat="1" ht="15" customHeight="1" x14ac:dyDescent="0.15">
      <c r="A126" s="132">
        <f t="shared" si="1"/>
        <v>12122</v>
      </c>
      <c r="B126" s="132" t="s">
        <v>421</v>
      </c>
      <c r="C126" s="132">
        <v>1</v>
      </c>
      <c r="D126" s="132" t="s">
        <v>423</v>
      </c>
      <c r="E126" s="132">
        <v>2</v>
      </c>
      <c r="F126" s="132">
        <v>122</v>
      </c>
      <c r="G126" s="135">
        <v>122</v>
      </c>
      <c r="H126" s="138" t="s">
        <v>1141</v>
      </c>
      <c r="I126" s="138" t="s">
        <v>1142</v>
      </c>
      <c r="J126" s="137" t="s">
        <v>1143</v>
      </c>
      <c r="K126" s="137" t="s">
        <v>1144</v>
      </c>
      <c r="L126" s="137" t="s">
        <v>1145</v>
      </c>
      <c r="M126" s="137" t="s">
        <v>1146</v>
      </c>
      <c r="P126" s="141"/>
    </row>
    <row r="127" spans="1:16" s="132" customFormat="1" ht="15" customHeight="1" x14ac:dyDescent="0.15">
      <c r="A127" s="132">
        <f t="shared" si="1"/>
        <v>12123</v>
      </c>
      <c r="B127" s="132" t="s">
        <v>421</v>
      </c>
      <c r="C127" s="132">
        <v>1</v>
      </c>
      <c r="D127" s="132" t="s">
        <v>423</v>
      </c>
      <c r="E127" s="132">
        <v>2</v>
      </c>
      <c r="F127" s="132">
        <v>123</v>
      </c>
      <c r="G127" s="135">
        <v>123</v>
      </c>
      <c r="H127" s="138" t="s">
        <v>1147</v>
      </c>
      <c r="I127" s="138" t="s">
        <v>1148</v>
      </c>
      <c r="J127" s="139" t="s">
        <v>1149</v>
      </c>
      <c r="K127" s="139" t="s">
        <v>1150</v>
      </c>
      <c r="L127" s="137" t="s">
        <v>1151</v>
      </c>
      <c r="M127" s="137" t="s">
        <v>1152</v>
      </c>
      <c r="N127" s="141"/>
    </row>
    <row r="128" spans="1:16" s="132" customFormat="1" ht="15" customHeight="1" x14ac:dyDescent="0.15">
      <c r="A128" s="132">
        <f t="shared" si="1"/>
        <v>12124</v>
      </c>
      <c r="B128" s="132" t="s">
        <v>421</v>
      </c>
      <c r="C128" s="132">
        <v>1</v>
      </c>
      <c r="D128" s="132" t="s">
        <v>423</v>
      </c>
      <c r="E128" s="132">
        <v>2</v>
      </c>
      <c r="F128" s="132">
        <v>124</v>
      </c>
      <c r="G128" s="135">
        <v>124</v>
      </c>
      <c r="H128" s="138" t="s">
        <v>1153</v>
      </c>
      <c r="I128" s="138" t="s">
        <v>1154</v>
      </c>
      <c r="J128" s="139" t="s">
        <v>1155</v>
      </c>
      <c r="K128" s="139" t="s">
        <v>1156</v>
      </c>
      <c r="L128" s="137" t="s">
        <v>1157</v>
      </c>
      <c r="M128" s="137" t="s">
        <v>1158</v>
      </c>
    </row>
    <row r="129" spans="1:23" s="141" customFormat="1" ht="15" customHeight="1" x14ac:dyDescent="0.15">
      <c r="A129" s="132">
        <f t="shared" si="1"/>
        <v>12125</v>
      </c>
      <c r="B129" s="132" t="s">
        <v>421</v>
      </c>
      <c r="C129" s="132">
        <v>1</v>
      </c>
      <c r="D129" s="132" t="s">
        <v>423</v>
      </c>
      <c r="E129" s="132">
        <v>2</v>
      </c>
      <c r="F129" s="132">
        <v>125</v>
      </c>
      <c r="G129" s="135">
        <v>125</v>
      </c>
      <c r="H129" s="138" t="s">
        <v>1159</v>
      </c>
      <c r="I129" s="138" t="s">
        <v>1160</v>
      </c>
      <c r="J129" s="139" t="s">
        <v>1161</v>
      </c>
      <c r="K129" s="139" t="s">
        <v>1162</v>
      </c>
      <c r="L129" s="137" t="s">
        <v>1163</v>
      </c>
      <c r="M129" s="137" t="s">
        <v>1164</v>
      </c>
      <c r="N129" s="132"/>
      <c r="O129" s="132"/>
      <c r="P129" s="132"/>
    </row>
    <row r="130" spans="1:23" s="132" customFormat="1" ht="15" customHeight="1" x14ac:dyDescent="0.15">
      <c r="A130" s="132">
        <f t="shared" si="1"/>
        <v>12126</v>
      </c>
      <c r="B130" s="132" t="s">
        <v>421</v>
      </c>
      <c r="C130" s="132">
        <v>1</v>
      </c>
      <c r="D130" s="132" t="s">
        <v>423</v>
      </c>
      <c r="E130" s="132">
        <v>2</v>
      </c>
      <c r="F130" s="132">
        <v>126</v>
      </c>
      <c r="G130" s="135">
        <v>126</v>
      </c>
      <c r="H130" s="138" t="s">
        <v>1165</v>
      </c>
      <c r="I130" s="138" t="s">
        <v>1166</v>
      </c>
      <c r="J130" s="139" t="s">
        <v>1167</v>
      </c>
      <c r="K130" s="139" t="s">
        <v>1168</v>
      </c>
      <c r="L130" s="137" t="s">
        <v>1169</v>
      </c>
      <c r="M130" s="137" t="s">
        <v>1170</v>
      </c>
    </row>
    <row r="131" spans="1:23" s="132" customFormat="1" ht="15" customHeight="1" x14ac:dyDescent="0.15">
      <c r="A131" s="132">
        <f t="shared" si="1"/>
        <v>12127</v>
      </c>
      <c r="B131" s="132" t="s">
        <v>421</v>
      </c>
      <c r="C131" s="132">
        <v>1</v>
      </c>
      <c r="D131" s="132" t="s">
        <v>423</v>
      </c>
      <c r="E131" s="132">
        <v>2</v>
      </c>
      <c r="F131" s="132">
        <v>127</v>
      </c>
      <c r="G131" s="135">
        <v>127</v>
      </c>
      <c r="H131" s="138" t="s">
        <v>1171</v>
      </c>
      <c r="I131" s="138" t="s">
        <v>1172</v>
      </c>
      <c r="J131" s="139" t="s">
        <v>1173</v>
      </c>
      <c r="K131" s="139" t="s">
        <v>1174</v>
      </c>
      <c r="L131" s="137" t="s">
        <v>1175</v>
      </c>
      <c r="M131" s="137" t="s">
        <v>1176</v>
      </c>
    </row>
    <row r="132" spans="1:23" s="132" customFormat="1" ht="15" customHeight="1" x14ac:dyDescent="0.15">
      <c r="A132" s="132">
        <f t="shared" si="1"/>
        <v>12128</v>
      </c>
      <c r="B132" s="132" t="s">
        <v>421</v>
      </c>
      <c r="C132" s="132">
        <v>1</v>
      </c>
      <c r="D132" s="132" t="s">
        <v>423</v>
      </c>
      <c r="E132" s="132">
        <v>2</v>
      </c>
      <c r="F132" s="132">
        <v>128</v>
      </c>
      <c r="G132" s="135">
        <v>128</v>
      </c>
      <c r="H132" s="138" t="s">
        <v>1177</v>
      </c>
      <c r="I132" s="138" t="s">
        <v>1178</v>
      </c>
      <c r="J132" s="139" t="s">
        <v>1179</v>
      </c>
      <c r="K132" s="139" t="s">
        <v>1180</v>
      </c>
      <c r="L132" s="137" t="s">
        <v>1181</v>
      </c>
      <c r="M132" s="137" t="s">
        <v>1182</v>
      </c>
    </row>
    <row r="133" spans="1:23" s="132" customFormat="1" ht="15" customHeight="1" x14ac:dyDescent="0.15">
      <c r="A133" s="132">
        <f t="shared" ref="A133:A196" si="2">+C133*10000+E133*1000+F133</f>
        <v>12129</v>
      </c>
      <c r="B133" s="132" t="s">
        <v>421</v>
      </c>
      <c r="C133" s="132">
        <v>1</v>
      </c>
      <c r="D133" s="132" t="s">
        <v>423</v>
      </c>
      <c r="E133" s="132">
        <v>2</v>
      </c>
      <c r="F133" s="132">
        <v>129</v>
      </c>
      <c r="G133" s="135">
        <v>129</v>
      </c>
      <c r="H133" s="138" t="s">
        <v>1183</v>
      </c>
      <c r="I133" s="138" t="s">
        <v>1184</v>
      </c>
      <c r="J133" s="139" t="s">
        <v>1143</v>
      </c>
      <c r="K133" s="139" t="s">
        <v>1185</v>
      </c>
      <c r="L133" s="137" t="s">
        <v>1186</v>
      </c>
      <c r="M133" s="137" t="s">
        <v>1187</v>
      </c>
    </row>
    <row r="134" spans="1:23" s="132" customFormat="1" ht="15" customHeight="1" x14ac:dyDescent="0.15">
      <c r="A134" s="132">
        <f t="shared" si="2"/>
        <v>12130</v>
      </c>
      <c r="B134" s="132" t="s">
        <v>421</v>
      </c>
      <c r="C134" s="132">
        <v>1</v>
      </c>
      <c r="D134" s="132" t="s">
        <v>423</v>
      </c>
      <c r="E134" s="132">
        <v>2</v>
      </c>
      <c r="F134" s="132">
        <v>130</v>
      </c>
      <c r="G134" s="135">
        <v>130</v>
      </c>
      <c r="H134" s="138" t="s">
        <v>1188</v>
      </c>
      <c r="I134" s="138" t="s">
        <v>1189</v>
      </c>
      <c r="J134" s="139" t="s">
        <v>1190</v>
      </c>
      <c r="K134" s="139" t="s">
        <v>1191</v>
      </c>
      <c r="L134" s="137" t="s">
        <v>1192</v>
      </c>
      <c r="M134" s="137" t="s">
        <v>1193</v>
      </c>
    </row>
    <row r="135" spans="1:23" s="132" customFormat="1" ht="15" customHeight="1" x14ac:dyDescent="0.15">
      <c r="A135" s="132">
        <f t="shared" si="2"/>
        <v>12131</v>
      </c>
      <c r="B135" s="132" t="s">
        <v>421</v>
      </c>
      <c r="C135" s="132">
        <v>1</v>
      </c>
      <c r="D135" s="132" t="s">
        <v>423</v>
      </c>
      <c r="E135" s="132">
        <v>2</v>
      </c>
      <c r="F135" s="132">
        <v>131</v>
      </c>
      <c r="G135" s="135">
        <v>131</v>
      </c>
      <c r="H135" s="138" t="s">
        <v>1194</v>
      </c>
      <c r="I135" s="138" t="s">
        <v>1195</v>
      </c>
      <c r="J135" s="139" t="s">
        <v>1196</v>
      </c>
      <c r="K135" s="139" t="s">
        <v>1197</v>
      </c>
      <c r="L135" s="137" t="s">
        <v>1198</v>
      </c>
      <c r="M135" s="137" t="s">
        <v>1199</v>
      </c>
    </row>
    <row r="136" spans="1:23" s="132" customFormat="1" ht="15" customHeight="1" x14ac:dyDescent="0.15">
      <c r="A136" s="132">
        <f t="shared" si="2"/>
        <v>12132</v>
      </c>
      <c r="B136" s="132" t="s">
        <v>421</v>
      </c>
      <c r="C136" s="132">
        <v>1</v>
      </c>
      <c r="D136" s="132" t="s">
        <v>423</v>
      </c>
      <c r="E136" s="132">
        <v>2</v>
      </c>
      <c r="F136" s="132">
        <v>132</v>
      </c>
      <c r="G136" s="135">
        <v>132</v>
      </c>
      <c r="H136" s="138" t="s">
        <v>1200</v>
      </c>
      <c r="I136" s="138" t="s">
        <v>1201</v>
      </c>
      <c r="J136" s="139" t="s">
        <v>1202</v>
      </c>
      <c r="K136" s="139" t="s">
        <v>1203</v>
      </c>
      <c r="L136" s="137" t="s">
        <v>1204</v>
      </c>
      <c r="M136" s="137" t="s">
        <v>1205</v>
      </c>
      <c r="V136" s="131"/>
      <c r="W136" s="131"/>
    </row>
    <row r="137" spans="1:23" s="132" customFormat="1" ht="15" customHeight="1" x14ac:dyDescent="0.15">
      <c r="A137" s="132">
        <f t="shared" si="2"/>
        <v>12133</v>
      </c>
      <c r="B137" s="132" t="s">
        <v>421</v>
      </c>
      <c r="C137" s="132">
        <v>1</v>
      </c>
      <c r="D137" s="132" t="s">
        <v>423</v>
      </c>
      <c r="E137" s="132">
        <v>2</v>
      </c>
      <c r="F137" s="132">
        <v>133</v>
      </c>
      <c r="G137" s="135">
        <v>133</v>
      </c>
      <c r="H137" s="138" t="s">
        <v>1206</v>
      </c>
      <c r="I137" s="138" t="s">
        <v>1207</v>
      </c>
      <c r="J137" s="139" t="s">
        <v>1208</v>
      </c>
      <c r="K137" s="139" t="s">
        <v>1209</v>
      </c>
      <c r="L137" s="137" t="s">
        <v>1210</v>
      </c>
      <c r="M137" s="137" t="s">
        <v>1211</v>
      </c>
      <c r="V137" s="131"/>
      <c r="W137" s="131"/>
    </row>
    <row r="138" spans="1:23" s="132" customFormat="1" ht="15" customHeight="1" x14ac:dyDescent="0.15">
      <c r="A138" s="132">
        <f t="shared" si="2"/>
        <v>12134</v>
      </c>
      <c r="B138" s="132" t="s">
        <v>421</v>
      </c>
      <c r="C138" s="132">
        <v>1</v>
      </c>
      <c r="D138" s="132" t="s">
        <v>423</v>
      </c>
      <c r="E138" s="132">
        <v>2</v>
      </c>
      <c r="F138" s="132">
        <v>134</v>
      </c>
      <c r="G138" s="135">
        <v>134</v>
      </c>
      <c r="H138" s="138" t="s">
        <v>1212</v>
      </c>
      <c r="I138" s="138" t="s">
        <v>1213</v>
      </c>
      <c r="J138" s="139" t="s">
        <v>1214</v>
      </c>
      <c r="K138" s="139" t="s">
        <v>1215</v>
      </c>
      <c r="L138" s="137" t="s">
        <v>1216</v>
      </c>
      <c r="M138" s="137" t="s">
        <v>1217</v>
      </c>
      <c r="O138" s="141"/>
      <c r="V138" s="142"/>
      <c r="W138" s="142"/>
    </row>
    <row r="139" spans="1:23" s="132" customFormat="1" ht="15" customHeight="1" x14ac:dyDescent="0.15">
      <c r="A139" s="132">
        <f t="shared" si="2"/>
        <v>12135</v>
      </c>
      <c r="B139" s="132" t="s">
        <v>421</v>
      </c>
      <c r="C139" s="132">
        <v>1</v>
      </c>
      <c r="D139" s="132" t="s">
        <v>423</v>
      </c>
      <c r="E139" s="132">
        <v>2</v>
      </c>
      <c r="F139" s="132">
        <v>135</v>
      </c>
      <c r="G139" s="135">
        <v>135</v>
      </c>
      <c r="H139" s="138" t="s">
        <v>1218</v>
      </c>
      <c r="I139" s="138" t="s">
        <v>1219</v>
      </c>
      <c r="J139" s="139" t="s">
        <v>1220</v>
      </c>
      <c r="K139" s="139" t="s">
        <v>1221</v>
      </c>
      <c r="L139" s="137" t="s">
        <v>1222</v>
      </c>
      <c r="M139" s="137" t="s">
        <v>1223</v>
      </c>
      <c r="V139" s="143"/>
      <c r="W139" s="143"/>
    </row>
    <row r="140" spans="1:23" s="132" customFormat="1" ht="15" customHeight="1" x14ac:dyDescent="0.15">
      <c r="A140" s="132">
        <f t="shared" si="2"/>
        <v>12136</v>
      </c>
      <c r="B140" s="132" t="s">
        <v>421</v>
      </c>
      <c r="C140" s="132">
        <v>1</v>
      </c>
      <c r="D140" s="132" t="s">
        <v>423</v>
      </c>
      <c r="E140" s="132">
        <v>2</v>
      </c>
      <c r="F140" s="132">
        <v>136</v>
      </c>
      <c r="G140" s="135">
        <v>136</v>
      </c>
      <c r="H140" s="138" t="s">
        <v>1224</v>
      </c>
      <c r="I140" s="138" t="s">
        <v>1225</v>
      </c>
      <c r="J140" s="137" t="s">
        <v>1226</v>
      </c>
      <c r="K140" s="137" t="s">
        <v>1227</v>
      </c>
      <c r="L140" s="137" t="s">
        <v>1228</v>
      </c>
      <c r="M140" s="137" t="s">
        <v>1229</v>
      </c>
      <c r="P140" s="141"/>
      <c r="V140" s="143"/>
      <c r="W140" s="143"/>
    </row>
    <row r="141" spans="1:23" s="132" customFormat="1" ht="15" customHeight="1" x14ac:dyDescent="0.15">
      <c r="A141" s="132">
        <f t="shared" si="2"/>
        <v>12137</v>
      </c>
      <c r="B141" s="132" t="s">
        <v>421</v>
      </c>
      <c r="C141" s="132">
        <v>1</v>
      </c>
      <c r="D141" s="132" t="s">
        <v>423</v>
      </c>
      <c r="E141" s="132">
        <v>2</v>
      </c>
      <c r="F141" s="132">
        <v>137</v>
      </c>
      <c r="G141" s="135">
        <v>137</v>
      </c>
      <c r="H141" s="138" t="s">
        <v>1230</v>
      </c>
      <c r="I141" s="138" t="s">
        <v>1231</v>
      </c>
      <c r="J141" s="139" t="s">
        <v>1232</v>
      </c>
      <c r="K141" s="139" t="s">
        <v>1233</v>
      </c>
      <c r="L141" s="137" t="s">
        <v>1234</v>
      </c>
      <c r="M141" s="137" t="s">
        <v>1235</v>
      </c>
      <c r="O141" s="141"/>
      <c r="V141" s="143"/>
      <c r="W141" s="143"/>
    </row>
    <row r="142" spans="1:23" s="132" customFormat="1" ht="15" customHeight="1" x14ac:dyDescent="0.15">
      <c r="A142" s="132">
        <f t="shared" si="2"/>
        <v>12138</v>
      </c>
      <c r="B142" s="132" t="s">
        <v>421</v>
      </c>
      <c r="C142" s="132">
        <v>1</v>
      </c>
      <c r="D142" s="132" t="s">
        <v>423</v>
      </c>
      <c r="E142" s="132">
        <v>2</v>
      </c>
      <c r="F142" s="132">
        <v>138</v>
      </c>
      <c r="G142" s="135">
        <v>138</v>
      </c>
      <c r="H142" s="138" t="s">
        <v>1236</v>
      </c>
      <c r="I142" s="138" t="s">
        <v>1237</v>
      </c>
      <c r="J142" s="139" t="s">
        <v>1238</v>
      </c>
      <c r="K142" s="139" t="s">
        <v>1239</v>
      </c>
      <c r="L142" s="137" t="s">
        <v>1240</v>
      </c>
      <c r="M142" s="137" t="s">
        <v>1241</v>
      </c>
      <c r="N142" s="141"/>
      <c r="O142" s="141"/>
      <c r="V142" s="143"/>
      <c r="W142" s="143"/>
    </row>
    <row r="143" spans="1:23" s="132" customFormat="1" ht="15" customHeight="1" x14ac:dyDescent="0.15">
      <c r="A143" s="132">
        <f t="shared" si="2"/>
        <v>12139</v>
      </c>
      <c r="B143" s="132" t="s">
        <v>421</v>
      </c>
      <c r="C143" s="132">
        <v>1</v>
      </c>
      <c r="D143" s="132" t="s">
        <v>423</v>
      </c>
      <c r="E143" s="132">
        <v>2</v>
      </c>
      <c r="F143" s="132">
        <v>139</v>
      </c>
      <c r="G143" s="135">
        <v>139</v>
      </c>
      <c r="H143" s="138" t="s">
        <v>1242</v>
      </c>
      <c r="I143" s="138" t="s">
        <v>1243</v>
      </c>
      <c r="J143" s="137" t="s">
        <v>1244</v>
      </c>
      <c r="K143" s="137" t="s">
        <v>1245</v>
      </c>
      <c r="L143" s="137" t="s">
        <v>1246</v>
      </c>
      <c r="M143" s="137" t="s">
        <v>1247</v>
      </c>
      <c r="O143" s="141"/>
      <c r="P143" s="141"/>
    </row>
    <row r="144" spans="1:23" s="141" customFormat="1" ht="15" customHeight="1" x14ac:dyDescent="0.15">
      <c r="A144" s="132">
        <f t="shared" si="2"/>
        <v>12140</v>
      </c>
      <c r="B144" s="132" t="s">
        <v>421</v>
      </c>
      <c r="C144" s="132">
        <v>1</v>
      </c>
      <c r="D144" s="132" t="s">
        <v>423</v>
      </c>
      <c r="E144" s="132">
        <v>2</v>
      </c>
      <c r="F144" s="132">
        <v>140</v>
      </c>
      <c r="G144" s="135">
        <v>140</v>
      </c>
      <c r="H144" s="138" t="s">
        <v>1248</v>
      </c>
      <c r="I144" s="138" t="s">
        <v>1249</v>
      </c>
      <c r="J144" s="137" t="s">
        <v>1250</v>
      </c>
      <c r="K144" s="137" t="s">
        <v>1251</v>
      </c>
      <c r="L144" s="137" t="s">
        <v>1252</v>
      </c>
      <c r="M144" s="137" t="s">
        <v>1253</v>
      </c>
      <c r="N144" s="132"/>
      <c r="V144" s="132"/>
      <c r="W144" s="132"/>
    </row>
    <row r="145" spans="1:23" s="132" customFormat="1" ht="15" customHeight="1" x14ac:dyDescent="0.2">
      <c r="A145" s="132">
        <f t="shared" si="2"/>
        <v>12141</v>
      </c>
      <c r="B145" s="132" t="s">
        <v>421</v>
      </c>
      <c r="C145" s="132">
        <v>1</v>
      </c>
      <c r="D145" s="132" t="s">
        <v>423</v>
      </c>
      <c r="E145" s="132">
        <v>2</v>
      </c>
      <c r="F145" s="132">
        <v>141</v>
      </c>
      <c r="G145" s="135">
        <v>141</v>
      </c>
      <c r="H145" s="138" t="s">
        <v>1254</v>
      </c>
      <c r="I145" s="138" t="s">
        <v>1255</v>
      </c>
      <c r="J145" s="137" t="s">
        <v>1256</v>
      </c>
      <c r="K145" s="137" t="s">
        <v>1257</v>
      </c>
      <c r="L145" s="137" t="s">
        <v>1258</v>
      </c>
      <c r="M145" s="137" t="s">
        <v>1259</v>
      </c>
      <c r="N145" s="141"/>
      <c r="O145" s="140"/>
      <c r="P145" s="141"/>
    </row>
    <row r="146" spans="1:23" s="132" customFormat="1" ht="15" customHeight="1" x14ac:dyDescent="0.15">
      <c r="A146" s="132">
        <f t="shared" si="2"/>
        <v>12142</v>
      </c>
      <c r="B146" s="132" t="s">
        <v>421</v>
      </c>
      <c r="C146" s="132">
        <v>1</v>
      </c>
      <c r="D146" s="132" t="s">
        <v>423</v>
      </c>
      <c r="E146" s="132">
        <v>2</v>
      </c>
      <c r="F146" s="132">
        <v>142</v>
      </c>
      <c r="G146" s="135">
        <v>142</v>
      </c>
      <c r="H146" s="138" t="s">
        <v>1260</v>
      </c>
      <c r="I146" s="138" t="s">
        <v>1261</v>
      </c>
      <c r="J146" s="137" t="s">
        <v>1262</v>
      </c>
      <c r="K146" s="137" t="s">
        <v>1263</v>
      </c>
      <c r="L146" s="137" t="s">
        <v>1264</v>
      </c>
      <c r="M146" s="137" t="s">
        <v>1265</v>
      </c>
      <c r="N146" s="141"/>
      <c r="O146" s="141"/>
      <c r="P146" s="141"/>
    </row>
    <row r="147" spans="1:23" s="141" customFormat="1" ht="15" customHeight="1" x14ac:dyDescent="0.15">
      <c r="A147" s="132">
        <f t="shared" si="2"/>
        <v>12143</v>
      </c>
      <c r="B147" s="132" t="s">
        <v>421</v>
      </c>
      <c r="C147" s="132">
        <v>1</v>
      </c>
      <c r="D147" s="132" t="s">
        <v>423</v>
      </c>
      <c r="E147" s="132">
        <v>2</v>
      </c>
      <c r="F147" s="132">
        <v>143</v>
      </c>
      <c r="G147" s="135">
        <v>143</v>
      </c>
      <c r="H147" s="138" t="s">
        <v>1266</v>
      </c>
      <c r="I147" s="138" t="s">
        <v>1267</v>
      </c>
      <c r="J147" s="137" t="s">
        <v>1268</v>
      </c>
      <c r="K147" s="137" t="s">
        <v>1269</v>
      </c>
      <c r="L147" s="137" t="s">
        <v>1270</v>
      </c>
      <c r="M147" s="137" t="s">
        <v>1271</v>
      </c>
      <c r="O147" s="132"/>
      <c r="V147" s="132"/>
      <c r="W147" s="132"/>
    </row>
    <row r="148" spans="1:23" s="141" customFormat="1" ht="15" customHeight="1" x14ac:dyDescent="0.2">
      <c r="A148" s="132">
        <f t="shared" si="2"/>
        <v>12144</v>
      </c>
      <c r="B148" s="132" t="s">
        <v>421</v>
      </c>
      <c r="C148" s="132">
        <v>1</v>
      </c>
      <c r="D148" s="132" t="s">
        <v>423</v>
      </c>
      <c r="E148" s="132">
        <v>2</v>
      </c>
      <c r="F148" s="132">
        <v>144</v>
      </c>
      <c r="G148" s="135">
        <v>144</v>
      </c>
      <c r="H148" s="138" t="s">
        <v>1272</v>
      </c>
      <c r="I148" s="138" t="s">
        <v>1273</v>
      </c>
      <c r="J148" s="139" t="s">
        <v>1274</v>
      </c>
      <c r="K148" s="139" t="s">
        <v>1275</v>
      </c>
      <c r="L148" s="137" t="s">
        <v>1276</v>
      </c>
      <c r="M148" s="137" t="s">
        <v>1277</v>
      </c>
      <c r="N148" s="140"/>
      <c r="O148" s="132"/>
      <c r="P148" s="132"/>
      <c r="V148" s="132"/>
      <c r="W148" s="132"/>
    </row>
    <row r="149" spans="1:23" s="141" customFormat="1" ht="15" customHeight="1" x14ac:dyDescent="0.15">
      <c r="A149" s="132">
        <f t="shared" si="2"/>
        <v>12145</v>
      </c>
      <c r="B149" s="132" t="s">
        <v>421</v>
      </c>
      <c r="C149" s="132">
        <v>1</v>
      </c>
      <c r="D149" s="132" t="s">
        <v>423</v>
      </c>
      <c r="E149" s="132">
        <v>2</v>
      </c>
      <c r="F149" s="132">
        <v>145</v>
      </c>
      <c r="G149" s="135">
        <v>145</v>
      </c>
      <c r="H149" s="138" t="s">
        <v>1278</v>
      </c>
      <c r="I149" s="138" t="s">
        <v>1279</v>
      </c>
      <c r="J149" s="139" t="s">
        <v>1280</v>
      </c>
      <c r="K149" s="139" t="s">
        <v>1281</v>
      </c>
      <c r="L149" s="137" t="s">
        <v>1282</v>
      </c>
      <c r="M149" s="137" t="s">
        <v>1283</v>
      </c>
      <c r="O149" s="132"/>
      <c r="P149" s="132"/>
      <c r="V149" s="132"/>
      <c r="W149" s="132"/>
    </row>
    <row r="150" spans="1:23" s="140" customFormat="1" ht="15" customHeight="1" x14ac:dyDescent="0.2">
      <c r="A150" s="132">
        <f t="shared" si="2"/>
        <v>12146</v>
      </c>
      <c r="B150" s="132" t="s">
        <v>421</v>
      </c>
      <c r="C150" s="132">
        <v>1</v>
      </c>
      <c r="D150" s="132" t="s">
        <v>423</v>
      </c>
      <c r="E150" s="132">
        <v>2</v>
      </c>
      <c r="F150" s="132">
        <v>146</v>
      </c>
      <c r="G150" s="135">
        <v>146</v>
      </c>
      <c r="H150" s="138" t="s">
        <v>1284</v>
      </c>
      <c r="I150" s="138" t="s">
        <v>1285</v>
      </c>
      <c r="J150" s="139" t="s">
        <v>1286</v>
      </c>
      <c r="K150" s="139" t="s">
        <v>1287</v>
      </c>
      <c r="L150" s="137" t="s">
        <v>1288</v>
      </c>
      <c r="M150" s="137" t="s">
        <v>1289</v>
      </c>
      <c r="N150" s="132"/>
      <c r="O150" s="132"/>
      <c r="P150" s="132"/>
      <c r="V150" s="132"/>
      <c r="W150" s="132"/>
    </row>
    <row r="151" spans="1:23" s="141" customFormat="1" ht="15" customHeight="1" x14ac:dyDescent="0.15">
      <c r="A151" s="132">
        <f t="shared" si="2"/>
        <v>12147</v>
      </c>
      <c r="B151" s="132" t="s">
        <v>421</v>
      </c>
      <c r="C151" s="132">
        <v>1</v>
      </c>
      <c r="D151" s="132" t="s">
        <v>423</v>
      </c>
      <c r="E151" s="132">
        <v>2</v>
      </c>
      <c r="F151" s="132">
        <v>147</v>
      </c>
      <c r="G151" s="135">
        <v>147</v>
      </c>
      <c r="H151" s="138" t="s">
        <v>1290</v>
      </c>
      <c r="I151" s="138" t="s">
        <v>1291</v>
      </c>
      <c r="J151" s="139" t="s">
        <v>1292</v>
      </c>
      <c r="K151" s="139" t="s">
        <v>1293</v>
      </c>
      <c r="L151" s="137" t="s">
        <v>1294</v>
      </c>
      <c r="M151" s="137" t="s">
        <v>1295</v>
      </c>
      <c r="N151" s="132"/>
      <c r="O151" s="132"/>
      <c r="P151" s="132"/>
      <c r="V151" s="132"/>
      <c r="W151" s="132"/>
    </row>
    <row r="152" spans="1:23" s="132" customFormat="1" ht="15" customHeight="1" x14ac:dyDescent="0.15">
      <c r="A152" s="132">
        <f t="shared" si="2"/>
        <v>12148</v>
      </c>
      <c r="B152" s="132" t="s">
        <v>421</v>
      </c>
      <c r="C152" s="132">
        <v>1</v>
      </c>
      <c r="D152" s="132" t="s">
        <v>423</v>
      </c>
      <c r="E152" s="132">
        <v>2</v>
      </c>
      <c r="F152" s="132">
        <v>148</v>
      </c>
      <c r="G152" s="135">
        <v>148</v>
      </c>
      <c r="H152" s="138" t="s">
        <v>1296</v>
      </c>
      <c r="I152" s="138" t="s">
        <v>1297</v>
      </c>
      <c r="J152" s="139" t="s">
        <v>1298</v>
      </c>
      <c r="K152" s="139" t="s">
        <v>1299</v>
      </c>
      <c r="L152" s="137" t="s">
        <v>1300</v>
      </c>
      <c r="M152" s="137" t="s">
        <v>1301</v>
      </c>
      <c r="V152" s="141"/>
      <c r="W152" s="141"/>
    </row>
    <row r="153" spans="1:23" s="132" customFormat="1" ht="15" customHeight="1" x14ac:dyDescent="0.15">
      <c r="A153" s="132">
        <f t="shared" si="2"/>
        <v>13001</v>
      </c>
      <c r="B153" s="132" t="s">
        <v>421</v>
      </c>
      <c r="C153" s="132">
        <v>1</v>
      </c>
      <c r="D153" s="132" t="s">
        <v>1302</v>
      </c>
      <c r="E153" s="132">
        <v>3</v>
      </c>
      <c r="F153" s="132">
        <v>1</v>
      </c>
      <c r="G153" s="135">
        <v>1</v>
      </c>
      <c r="H153" s="138" t="s">
        <v>1303</v>
      </c>
      <c r="I153" s="138" t="s">
        <v>1304</v>
      </c>
      <c r="J153" s="139" t="s">
        <v>444</v>
      </c>
      <c r="K153" s="139" t="s">
        <v>1305</v>
      </c>
      <c r="L153" s="137" t="s">
        <v>1306</v>
      </c>
      <c r="M153" s="137" t="s">
        <v>1307</v>
      </c>
    </row>
    <row r="154" spans="1:23" s="132" customFormat="1" ht="15" customHeight="1" x14ac:dyDescent="0.15">
      <c r="A154" s="132">
        <f t="shared" si="2"/>
        <v>13002</v>
      </c>
      <c r="B154" s="132" t="s">
        <v>421</v>
      </c>
      <c r="C154" s="132">
        <v>1</v>
      </c>
      <c r="D154" s="132" t="s">
        <v>1302</v>
      </c>
      <c r="E154" s="132">
        <v>3</v>
      </c>
      <c r="F154" s="132">
        <v>2</v>
      </c>
      <c r="G154" s="135">
        <v>2</v>
      </c>
      <c r="H154" s="138" t="s">
        <v>1308</v>
      </c>
      <c r="I154" s="138" t="s">
        <v>1309</v>
      </c>
      <c r="J154" s="139" t="s">
        <v>1310</v>
      </c>
      <c r="K154" s="139" t="s">
        <v>1311</v>
      </c>
      <c r="L154" s="137" t="s">
        <v>1312</v>
      </c>
      <c r="M154" s="137" t="s">
        <v>1313</v>
      </c>
    </row>
    <row r="155" spans="1:23" s="132" customFormat="1" ht="15" customHeight="1" x14ac:dyDescent="0.15">
      <c r="A155" s="132">
        <f t="shared" si="2"/>
        <v>13003</v>
      </c>
      <c r="B155" s="132" t="s">
        <v>421</v>
      </c>
      <c r="C155" s="132">
        <v>1</v>
      </c>
      <c r="D155" s="132" t="s">
        <v>1302</v>
      </c>
      <c r="E155" s="132">
        <v>3</v>
      </c>
      <c r="F155" s="132">
        <v>3</v>
      </c>
      <c r="G155" s="135">
        <v>3</v>
      </c>
      <c r="H155" s="138" t="s">
        <v>1314</v>
      </c>
      <c r="I155" s="138" t="s">
        <v>1315</v>
      </c>
      <c r="J155" s="139" t="s">
        <v>1316</v>
      </c>
      <c r="K155" s="139" t="s">
        <v>1317</v>
      </c>
      <c r="L155" s="137" t="s">
        <v>1318</v>
      </c>
      <c r="M155" s="137" t="s">
        <v>1319</v>
      </c>
    </row>
    <row r="156" spans="1:23" s="132" customFormat="1" ht="15" customHeight="1" x14ac:dyDescent="0.15">
      <c r="A156" s="132">
        <f t="shared" si="2"/>
        <v>13004</v>
      </c>
      <c r="B156" s="132" t="s">
        <v>421</v>
      </c>
      <c r="C156" s="132">
        <v>1</v>
      </c>
      <c r="D156" s="132" t="s">
        <v>1302</v>
      </c>
      <c r="E156" s="132">
        <v>3</v>
      </c>
      <c r="F156" s="132">
        <v>4</v>
      </c>
      <c r="G156" s="135">
        <v>4</v>
      </c>
      <c r="H156" s="138" t="s">
        <v>1320</v>
      </c>
      <c r="I156" s="138" t="s">
        <v>1321</v>
      </c>
      <c r="J156" s="139" t="s">
        <v>1244</v>
      </c>
      <c r="K156" s="139" t="s">
        <v>1322</v>
      </c>
      <c r="L156" s="137" t="s">
        <v>1246</v>
      </c>
      <c r="M156" s="137" t="s">
        <v>1247</v>
      </c>
    </row>
    <row r="157" spans="1:23" s="132" customFormat="1" ht="15" customHeight="1" x14ac:dyDescent="0.15">
      <c r="A157" s="132">
        <f t="shared" si="2"/>
        <v>13005</v>
      </c>
      <c r="B157" s="132" t="s">
        <v>421</v>
      </c>
      <c r="C157" s="132">
        <v>1</v>
      </c>
      <c r="D157" s="132" t="s">
        <v>1302</v>
      </c>
      <c r="E157" s="132">
        <v>3</v>
      </c>
      <c r="F157" s="132">
        <v>5</v>
      </c>
      <c r="G157" s="135">
        <v>5</v>
      </c>
      <c r="H157" s="138" t="s">
        <v>1323</v>
      </c>
      <c r="I157" s="138" t="s">
        <v>1324</v>
      </c>
      <c r="J157" s="139" t="s">
        <v>456</v>
      </c>
      <c r="K157" s="139" t="s">
        <v>1325</v>
      </c>
      <c r="L157" s="137" t="s">
        <v>1326</v>
      </c>
      <c r="M157" s="137" t="s">
        <v>1327</v>
      </c>
    </row>
    <row r="158" spans="1:23" s="132" customFormat="1" ht="15" customHeight="1" x14ac:dyDescent="0.15">
      <c r="A158" s="132">
        <f t="shared" si="2"/>
        <v>13006</v>
      </c>
      <c r="B158" s="132" t="s">
        <v>421</v>
      </c>
      <c r="C158" s="132">
        <v>1</v>
      </c>
      <c r="D158" s="132" t="s">
        <v>1302</v>
      </c>
      <c r="E158" s="132">
        <v>3</v>
      </c>
      <c r="F158" s="132">
        <v>6</v>
      </c>
      <c r="G158" s="135">
        <v>6</v>
      </c>
      <c r="H158" s="138" t="s">
        <v>1328</v>
      </c>
      <c r="I158" s="138" t="s">
        <v>1329</v>
      </c>
      <c r="J158" s="139" t="s">
        <v>462</v>
      </c>
      <c r="K158" s="139" t="s">
        <v>1330</v>
      </c>
      <c r="L158" s="137" t="s">
        <v>1331</v>
      </c>
      <c r="M158" s="137" t="s">
        <v>1332</v>
      </c>
    </row>
    <row r="159" spans="1:23" s="132" customFormat="1" ht="15" customHeight="1" x14ac:dyDescent="0.15">
      <c r="A159" s="132">
        <f t="shared" si="2"/>
        <v>13007</v>
      </c>
      <c r="B159" s="132" t="s">
        <v>421</v>
      </c>
      <c r="C159" s="132">
        <v>1</v>
      </c>
      <c r="D159" s="132" t="s">
        <v>1302</v>
      </c>
      <c r="E159" s="132">
        <v>3</v>
      </c>
      <c r="F159" s="132">
        <v>7</v>
      </c>
      <c r="G159" s="135">
        <v>7</v>
      </c>
      <c r="H159" s="138" t="s">
        <v>1333</v>
      </c>
      <c r="I159" s="138" t="s">
        <v>1334</v>
      </c>
      <c r="J159" s="139" t="s">
        <v>1335</v>
      </c>
      <c r="K159" s="139" t="s">
        <v>1336</v>
      </c>
      <c r="L159" s="137" t="s">
        <v>1337</v>
      </c>
      <c r="M159" s="137" t="s">
        <v>1338</v>
      </c>
    </row>
    <row r="160" spans="1:23" s="132" customFormat="1" ht="15" customHeight="1" x14ac:dyDescent="0.15">
      <c r="A160" s="132">
        <f t="shared" si="2"/>
        <v>13008</v>
      </c>
      <c r="B160" s="132" t="s">
        <v>421</v>
      </c>
      <c r="C160" s="132">
        <v>1</v>
      </c>
      <c r="D160" s="132" t="s">
        <v>1302</v>
      </c>
      <c r="E160" s="132">
        <v>3</v>
      </c>
      <c r="F160" s="132">
        <v>8</v>
      </c>
      <c r="G160" s="135">
        <v>8</v>
      </c>
      <c r="H160" s="138" t="s">
        <v>1339</v>
      </c>
      <c r="I160" s="138" t="s">
        <v>1340</v>
      </c>
      <c r="J160" s="139" t="s">
        <v>1341</v>
      </c>
      <c r="K160" s="139" t="s">
        <v>1342</v>
      </c>
      <c r="L160" s="137" t="s">
        <v>1343</v>
      </c>
      <c r="M160" s="137" t="s">
        <v>1344</v>
      </c>
    </row>
    <row r="161" spans="1:13" s="132" customFormat="1" ht="15" customHeight="1" x14ac:dyDescent="0.15">
      <c r="A161" s="132">
        <f t="shared" si="2"/>
        <v>13009</v>
      </c>
      <c r="B161" s="132" t="s">
        <v>421</v>
      </c>
      <c r="C161" s="132">
        <v>1</v>
      </c>
      <c r="D161" s="132" t="s">
        <v>1302</v>
      </c>
      <c r="E161" s="132">
        <v>3</v>
      </c>
      <c r="F161" s="132">
        <v>9</v>
      </c>
      <c r="G161" s="135">
        <v>9</v>
      </c>
      <c r="H161" s="138" t="s">
        <v>1345</v>
      </c>
      <c r="I161" s="138" t="s">
        <v>1346</v>
      </c>
      <c r="J161" s="139" t="s">
        <v>1347</v>
      </c>
      <c r="K161" s="139" t="s">
        <v>1348</v>
      </c>
      <c r="L161" s="137" t="s">
        <v>1349</v>
      </c>
      <c r="M161" s="137" t="s">
        <v>1350</v>
      </c>
    </row>
    <row r="162" spans="1:13" s="132" customFormat="1" ht="15" customHeight="1" x14ac:dyDescent="0.15">
      <c r="A162" s="132">
        <f t="shared" si="2"/>
        <v>13010</v>
      </c>
      <c r="B162" s="132" t="s">
        <v>421</v>
      </c>
      <c r="C162" s="132">
        <v>1</v>
      </c>
      <c r="D162" s="132" t="s">
        <v>1302</v>
      </c>
      <c r="E162" s="132">
        <v>3</v>
      </c>
      <c r="F162" s="132">
        <v>10</v>
      </c>
      <c r="G162" s="135">
        <v>10</v>
      </c>
      <c r="H162" s="138" t="s">
        <v>1351</v>
      </c>
      <c r="I162" s="138" t="s">
        <v>1352</v>
      </c>
      <c r="J162" s="139" t="s">
        <v>1347</v>
      </c>
      <c r="K162" s="139" t="s">
        <v>1353</v>
      </c>
      <c r="L162" s="137" t="s">
        <v>1354</v>
      </c>
      <c r="M162" s="137" t="s">
        <v>1355</v>
      </c>
    </row>
    <row r="163" spans="1:13" s="132" customFormat="1" ht="15" customHeight="1" x14ac:dyDescent="0.15">
      <c r="A163" s="132">
        <f t="shared" si="2"/>
        <v>13011</v>
      </c>
      <c r="B163" s="132" t="s">
        <v>421</v>
      </c>
      <c r="C163" s="132">
        <v>1</v>
      </c>
      <c r="D163" s="132" t="s">
        <v>1302</v>
      </c>
      <c r="E163" s="132">
        <v>3</v>
      </c>
      <c r="F163" s="132">
        <v>11</v>
      </c>
      <c r="G163" s="135">
        <v>11</v>
      </c>
      <c r="H163" s="138" t="s">
        <v>1356</v>
      </c>
      <c r="I163" s="138" t="s">
        <v>1357</v>
      </c>
      <c r="J163" s="139" t="s">
        <v>480</v>
      </c>
      <c r="K163" s="139" t="s">
        <v>1358</v>
      </c>
      <c r="L163" s="137" t="s">
        <v>1359</v>
      </c>
      <c r="M163" s="137" t="s">
        <v>1360</v>
      </c>
    </row>
    <row r="164" spans="1:13" s="132" customFormat="1" ht="15" customHeight="1" x14ac:dyDescent="0.15">
      <c r="A164" s="132">
        <f t="shared" si="2"/>
        <v>13012</v>
      </c>
      <c r="B164" s="132" t="s">
        <v>421</v>
      </c>
      <c r="C164" s="132">
        <v>1</v>
      </c>
      <c r="D164" s="132" t="s">
        <v>1302</v>
      </c>
      <c r="E164" s="132">
        <v>3</v>
      </c>
      <c r="F164" s="132">
        <v>12</v>
      </c>
      <c r="G164" s="135">
        <v>12</v>
      </c>
      <c r="H164" s="138" t="s">
        <v>1361</v>
      </c>
      <c r="I164" s="138" t="s">
        <v>1362</v>
      </c>
      <c r="J164" s="139" t="s">
        <v>1363</v>
      </c>
      <c r="K164" s="139" t="s">
        <v>1364</v>
      </c>
      <c r="L164" s="137" t="s">
        <v>1365</v>
      </c>
      <c r="M164" s="137" t="s">
        <v>1366</v>
      </c>
    </row>
    <row r="165" spans="1:13" s="132" customFormat="1" ht="15" customHeight="1" x14ac:dyDescent="0.15">
      <c r="A165" s="132">
        <f t="shared" si="2"/>
        <v>13013</v>
      </c>
      <c r="B165" s="132" t="s">
        <v>421</v>
      </c>
      <c r="C165" s="132">
        <v>1</v>
      </c>
      <c r="D165" s="132" t="s">
        <v>1302</v>
      </c>
      <c r="E165" s="132">
        <v>3</v>
      </c>
      <c r="F165" s="132">
        <v>13</v>
      </c>
      <c r="G165" s="135">
        <v>13</v>
      </c>
      <c r="H165" s="138" t="s">
        <v>1367</v>
      </c>
      <c r="I165" s="138" t="s">
        <v>1368</v>
      </c>
      <c r="J165" s="139" t="s">
        <v>1369</v>
      </c>
      <c r="K165" s="139" t="s">
        <v>1370</v>
      </c>
      <c r="L165" s="137" t="s">
        <v>1252</v>
      </c>
      <c r="M165" s="137" t="s">
        <v>1253</v>
      </c>
    </row>
    <row r="166" spans="1:13" s="132" customFormat="1" ht="15" customHeight="1" x14ac:dyDescent="0.15">
      <c r="A166" s="132">
        <f t="shared" si="2"/>
        <v>13014</v>
      </c>
      <c r="B166" s="132" t="s">
        <v>421</v>
      </c>
      <c r="C166" s="132">
        <v>1</v>
      </c>
      <c r="D166" s="132" t="s">
        <v>1302</v>
      </c>
      <c r="E166" s="132">
        <v>3</v>
      </c>
      <c r="F166" s="132">
        <v>14</v>
      </c>
      <c r="G166" s="135">
        <v>14</v>
      </c>
      <c r="H166" s="138" t="s">
        <v>1371</v>
      </c>
      <c r="I166" s="138" t="s">
        <v>1372</v>
      </c>
      <c r="J166" s="139" t="s">
        <v>1256</v>
      </c>
      <c r="K166" s="139" t="s">
        <v>1373</v>
      </c>
      <c r="L166" s="137" t="s">
        <v>1258</v>
      </c>
      <c r="M166" s="137" t="s">
        <v>1259</v>
      </c>
    </row>
    <row r="167" spans="1:13" s="132" customFormat="1" ht="15" customHeight="1" x14ac:dyDescent="0.15">
      <c r="A167" s="132">
        <f t="shared" si="2"/>
        <v>13015</v>
      </c>
      <c r="B167" s="132" t="s">
        <v>421</v>
      </c>
      <c r="C167" s="132">
        <v>1</v>
      </c>
      <c r="D167" s="132" t="s">
        <v>1302</v>
      </c>
      <c r="E167" s="132">
        <v>3</v>
      </c>
      <c r="F167" s="132">
        <v>15</v>
      </c>
      <c r="G167" s="135">
        <v>15</v>
      </c>
      <c r="H167" s="138" t="s">
        <v>1374</v>
      </c>
      <c r="I167" s="138" t="s">
        <v>1375</v>
      </c>
      <c r="J167" s="139" t="s">
        <v>1256</v>
      </c>
      <c r="K167" s="139" t="s">
        <v>1376</v>
      </c>
      <c r="L167" s="137" t="s">
        <v>1377</v>
      </c>
      <c r="M167" s="137" t="s">
        <v>1378</v>
      </c>
    </row>
    <row r="168" spans="1:13" s="132" customFormat="1" ht="15" customHeight="1" x14ac:dyDescent="0.15">
      <c r="A168" s="132">
        <f t="shared" si="2"/>
        <v>13016</v>
      </c>
      <c r="B168" s="132" t="s">
        <v>421</v>
      </c>
      <c r="C168" s="132">
        <v>1</v>
      </c>
      <c r="D168" s="132" t="s">
        <v>1302</v>
      </c>
      <c r="E168" s="132">
        <v>3</v>
      </c>
      <c r="F168" s="132">
        <v>16</v>
      </c>
      <c r="G168" s="135">
        <v>16</v>
      </c>
      <c r="H168" s="138" t="s">
        <v>1379</v>
      </c>
      <c r="I168" s="138" t="s">
        <v>1380</v>
      </c>
      <c r="J168" s="139" t="s">
        <v>528</v>
      </c>
      <c r="K168" s="139" t="s">
        <v>1381</v>
      </c>
      <c r="L168" s="137" t="s">
        <v>1382</v>
      </c>
      <c r="M168" s="137" t="s">
        <v>1383</v>
      </c>
    </row>
    <row r="169" spans="1:13" s="132" customFormat="1" ht="15" customHeight="1" x14ac:dyDescent="0.15">
      <c r="A169" s="132">
        <f t="shared" si="2"/>
        <v>13017</v>
      </c>
      <c r="B169" s="132" t="s">
        <v>421</v>
      </c>
      <c r="C169" s="132">
        <v>1</v>
      </c>
      <c r="D169" s="132" t="s">
        <v>1302</v>
      </c>
      <c r="E169" s="132">
        <v>3</v>
      </c>
      <c r="F169" s="132">
        <v>17</v>
      </c>
      <c r="G169" s="135">
        <v>17</v>
      </c>
      <c r="H169" s="138" t="s">
        <v>1384</v>
      </c>
      <c r="I169" s="138" t="s">
        <v>1385</v>
      </c>
      <c r="J169" s="139" t="s">
        <v>1386</v>
      </c>
      <c r="K169" s="139" t="s">
        <v>1387</v>
      </c>
      <c r="L169" s="137" t="s">
        <v>1388</v>
      </c>
      <c r="M169" s="137" t="s">
        <v>1389</v>
      </c>
    </row>
    <row r="170" spans="1:13" s="132" customFormat="1" ht="15" customHeight="1" x14ac:dyDescent="0.15">
      <c r="A170" s="132">
        <f t="shared" si="2"/>
        <v>13018</v>
      </c>
      <c r="B170" s="132" t="s">
        <v>421</v>
      </c>
      <c r="C170" s="132">
        <v>1</v>
      </c>
      <c r="D170" s="132" t="s">
        <v>1302</v>
      </c>
      <c r="E170" s="132">
        <v>3</v>
      </c>
      <c r="F170" s="132">
        <v>18</v>
      </c>
      <c r="G170" s="135">
        <v>18</v>
      </c>
      <c r="H170" s="138" t="s">
        <v>1390</v>
      </c>
      <c r="I170" s="138" t="s">
        <v>1391</v>
      </c>
      <c r="J170" s="139" t="s">
        <v>1392</v>
      </c>
      <c r="K170" s="139" t="s">
        <v>1393</v>
      </c>
      <c r="L170" s="137" t="s">
        <v>1394</v>
      </c>
      <c r="M170" s="137" t="s">
        <v>1395</v>
      </c>
    </row>
    <row r="171" spans="1:13" s="132" customFormat="1" ht="15" customHeight="1" x14ac:dyDescent="0.15">
      <c r="A171" s="132">
        <f t="shared" si="2"/>
        <v>13019</v>
      </c>
      <c r="B171" s="132" t="s">
        <v>421</v>
      </c>
      <c r="C171" s="132">
        <v>1</v>
      </c>
      <c r="D171" s="132" t="s">
        <v>1302</v>
      </c>
      <c r="E171" s="132">
        <v>3</v>
      </c>
      <c r="F171" s="132">
        <v>19</v>
      </c>
      <c r="G171" s="135">
        <v>19</v>
      </c>
      <c r="H171" s="138" t="s">
        <v>1396</v>
      </c>
      <c r="I171" s="138" t="s">
        <v>1397</v>
      </c>
      <c r="J171" s="139" t="s">
        <v>564</v>
      </c>
      <c r="K171" s="139" t="s">
        <v>1398</v>
      </c>
      <c r="L171" s="137" t="s">
        <v>1399</v>
      </c>
      <c r="M171" s="137" t="s">
        <v>1400</v>
      </c>
    </row>
    <row r="172" spans="1:13" s="132" customFormat="1" ht="15" customHeight="1" x14ac:dyDescent="0.15">
      <c r="A172" s="132">
        <f t="shared" si="2"/>
        <v>13020</v>
      </c>
      <c r="B172" s="132" t="s">
        <v>421</v>
      </c>
      <c r="C172" s="132">
        <v>1</v>
      </c>
      <c r="D172" s="132" t="s">
        <v>1302</v>
      </c>
      <c r="E172" s="132">
        <v>3</v>
      </c>
      <c r="F172" s="132">
        <v>20</v>
      </c>
      <c r="G172" s="135">
        <v>20</v>
      </c>
      <c r="H172" s="138" t="s">
        <v>1401</v>
      </c>
      <c r="I172" s="138" t="s">
        <v>1402</v>
      </c>
      <c r="J172" s="139" t="s">
        <v>1403</v>
      </c>
      <c r="K172" s="139" t="s">
        <v>1263</v>
      </c>
      <c r="L172" s="137" t="s">
        <v>1264</v>
      </c>
      <c r="M172" s="137" t="s">
        <v>1265</v>
      </c>
    </row>
    <row r="173" spans="1:13" s="132" customFormat="1" ht="15" customHeight="1" x14ac:dyDescent="0.15">
      <c r="A173" s="132">
        <f t="shared" si="2"/>
        <v>13021</v>
      </c>
      <c r="B173" s="132" t="s">
        <v>421</v>
      </c>
      <c r="C173" s="132">
        <v>1</v>
      </c>
      <c r="D173" s="132" t="s">
        <v>1302</v>
      </c>
      <c r="E173" s="132">
        <v>3</v>
      </c>
      <c r="F173" s="132">
        <v>21</v>
      </c>
      <c r="G173" s="135">
        <v>21</v>
      </c>
      <c r="H173" s="138" t="s">
        <v>1404</v>
      </c>
      <c r="I173" s="138" t="s">
        <v>1405</v>
      </c>
      <c r="J173" s="139" t="s">
        <v>1406</v>
      </c>
      <c r="K173" s="139" t="s">
        <v>1407</v>
      </c>
      <c r="L173" s="137" t="s">
        <v>1408</v>
      </c>
      <c r="M173" s="137" t="s">
        <v>1409</v>
      </c>
    </row>
    <row r="174" spans="1:13" s="132" customFormat="1" ht="15" customHeight="1" x14ac:dyDescent="0.15">
      <c r="A174" s="132">
        <f t="shared" si="2"/>
        <v>13022</v>
      </c>
      <c r="B174" s="132" t="s">
        <v>421</v>
      </c>
      <c r="C174" s="132">
        <v>1</v>
      </c>
      <c r="D174" s="132" t="s">
        <v>1302</v>
      </c>
      <c r="E174" s="132">
        <v>3</v>
      </c>
      <c r="F174" s="132">
        <v>22</v>
      </c>
      <c r="G174" s="135">
        <v>22</v>
      </c>
      <c r="H174" s="138" t="s">
        <v>1410</v>
      </c>
      <c r="I174" s="138" t="s">
        <v>1411</v>
      </c>
      <c r="J174" s="139" t="s">
        <v>1412</v>
      </c>
      <c r="K174" s="139" t="s">
        <v>1413</v>
      </c>
      <c r="L174" s="137" t="s">
        <v>1414</v>
      </c>
      <c r="M174" s="137" t="s">
        <v>1415</v>
      </c>
    </row>
    <row r="175" spans="1:13" s="132" customFormat="1" ht="15" customHeight="1" x14ac:dyDescent="0.15">
      <c r="A175" s="132">
        <f t="shared" si="2"/>
        <v>13023</v>
      </c>
      <c r="B175" s="132" t="s">
        <v>421</v>
      </c>
      <c r="C175" s="132">
        <v>1</v>
      </c>
      <c r="D175" s="132" t="s">
        <v>1302</v>
      </c>
      <c r="E175" s="132">
        <v>3</v>
      </c>
      <c r="F175" s="132">
        <v>23</v>
      </c>
      <c r="G175" s="135">
        <v>23</v>
      </c>
      <c r="H175" s="138" t="s">
        <v>1416</v>
      </c>
      <c r="I175" s="138" t="s">
        <v>1417</v>
      </c>
      <c r="J175" s="139" t="s">
        <v>1418</v>
      </c>
      <c r="K175" s="139" t="s">
        <v>1419</v>
      </c>
      <c r="L175" s="137" t="s">
        <v>1420</v>
      </c>
      <c r="M175" s="137" t="s">
        <v>1421</v>
      </c>
    </row>
    <row r="176" spans="1:13" s="132" customFormat="1" ht="15" customHeight="1" x14ac:dyDescent="0.15">
      <c r="A176" s="132">
        <f t="shared" si="2"/>
        <v>13024</v>
      </c>
      <c r="B176" s="132" t="s">
        <v>421</v>
      </c>
      <c r="C176" s="132">
        <v>1</v>
      </c>
      <c r="D176" s="132" t="s">
        <v>1302</v>
      </c>
      <c r="E176" s="132">
        <v>3</v>
      </c>
      <c r="F176" s="132">
        <v>24</v>
      </c>
      <c r="G176" s="135">
        <v>24</v>
      </c>
      <c r="H176" s="138" t="s">
        <v>1422</v>
      </c>
      <c r="I176" s="138" t="s">
        <v>1423</v>
      </c>
      <c r="J176" s="139" t="s">
        <v>1424</v>
      </c>
      <c r="K176" s="139" t="s">
        <v>1425</v>
      </c>
      <c r="L176" s="137" t="s">
        <v>1426</v>
      </c>
      <c r="M176" s="137" t="s">
        <v>1427</v>
      </c>
    </row>
    <row r="177" spans="1:13" s="132" customFormat="1" ht="15" customHeight="1" x14ac:dyDescent="0.15">
      <c r="A177" s="132">
        <f t="shared" si="2"/>
        <v>13025</v>
      </c>
      <c r="B177" s="132" t="s">
        <v>421</v>
      </c>
      <c r="C177" s="132">
        <v>1</v>
      </c>
      <c r="D177" s="132" t="s">
        <v>1302</v>
      </c>
      <c r="E177" s="132">
        <v>3</v>
      </c>
      <c r="F177" s="132">
        <v>25</v>
      </c>
      <c r="G177" s="135">
        <v>25</v>
      </c>
      <c r="H177" s="138" t="s">
        <v>1428</v>
      </c>
      <c r="I177" s="138" t="s">
        <v>1429</v>
      </c>
      <c r="J177" s="139" t="s">
        <v>1430</v>
      </c>
      <c r="K177" s="139" t="s">
        <v>1431</v>
      </c>
      <c r="L177" s="137" t="s">
        <v>1432</v>
      </c>
      <c r="M177" s="137" t="s">
        <v>1433</v>
      </c>
    </row>
    <row r="178" spans="1:13" s="132" customFormat="1" ht="15" customHeight="1" x14ac:dyDescent="0.15">
      <c r="A178" s="132">
        <f t="shared" si="2"/>
        <v>13026</v>
      </c>
      <c r="B178" s="132" t="s">
        <v>421</v>
      </c>
      <c r="C178" s="132">
        <v>1</v>
      </c>
      <c r="D178" s="132" t="s">
        <v>1302</v>
      </c>
      <c r="E178" s="132">
        <v>3</v>
      </c>
      <c r="F178" s="132">
        <v>26</v>
      </c>
      <c r="G178" s="135">
        <v>26</v>
      </c>
      <c r="H178" s="138" t="s">
        <v>1434</v>
      </c>
      <c r="I178" s="138" t="s">
        <v>1435</v>
      </c>
      <c r="J178" s="139" t="s">
        <v>422</v>
      </c>
      <c r="K178" s="139" t="s">
        <v>1436</v>
      </c>
      <c r="L178" s="137" t="s">
        <v>1437</v>
      </c>
      <c r="M178" s="137" t="s">
        <v>1438</v>
      </c>
    </row>
    <row r="179" spans="1:13" s="132" customFormat="1" ht="15" customHeight="1" x14ac:dyDescent="0.15">
      <c r="A179" s="132">
        <f t="shared" si="2"/>
        <v>13027</v>
      </c>
      <c r="B179" s="132" t="s">
        <v>421</v>
      </c>
      <c r="C179" s="132">
        <v>1</v>
      </c>
      <c r="D179" s="132" t="s">
        <v>1302</v>
      </c>
      <c r="E179" s="132">
        <v>3</v>
      </c>
      <c r="F179" s="132">
        <v>27</v>
      </c>
      <c r="G179" s="135">
        <v>27</v>
      </c>
      <c r="H179" s="138" t="s">
        <v>1439</v>
      </c>
      <c r="I179" s="138" t="s">
        <v>1440</v>
      </c>
      <c r="J179" s="139" t="s">
        <v>1441</v>
      </c>
      <c r="K179" s="139" t="s">
        <v>1442</v>
      </c>
      <c r="L179" s="137" t="s">
        <v>1443</v>
      </c>
      <c r="M179" s="137" t="s">
        <v>1444</v>
      </c>
    </row>
    <row r="180" spans="1:13" s="132" customFormat="1" ht="15" customHeight="1" x14ac:dyDescent="0.15">
      <c r="A180" s="132">
        <f t="shared" si="2"/>
        <v>13028</v>
      </c>
      <c r="B180" s="132" t="s">
        <v>421</v>
      </c>
      <c r="C180" s="132">
        <v>1</v>
      </c>
      <c r="D180" s="132" t="s">
        <v>1302</v>
      </c>
      <c r="E180" s="132">
        <v>3</v>
      </c>
      <c r="F180" s="132">
        <v>28</v>
      </c>
      <c r="G180" s="135">
        <v>28</v>
      </c>
      <c r="H180" s="138" t="s">
        <v>1445</v>
      </c>
      <c r="I180" s="138" t="s">
        <v>1446</v>
      </c>
      <c r="J180" s="139" t="s">
        <v>1447</v>
      </c>
      <c r="K180" s="139" t="s">
        <v>1448</v>
      </c>
      <c r="L180" s="137" t="s">
        <v>1449</v>
      </c>
      <c r="M180" s="137" t="s">
        <v>1450</v>
      </c>
    </row>
    <row r="181" spans="1:13" s="132" customFormat="1" ht="15" customHeight="1" x14ac:dyDescent="0.15">
      <c r="A181" s="132">
        <f t="shared" si="2"/>
        <v>13029</v>
      </c>
      <c r="B181" s="132" t="s">
        <v>421</v>
      </c>
      <c r="C181" s="132">
        <v>1</v>
      </c>
      <c r="D181" s="132" t="s">
        <v>1302</v>
      </c>
      <c r="E181" s="132">
        <v>3</v>
      </c>
      <c r="F181" s="132">
        <v>29</v>
      </c>
      <c r="G181" s="135">
        <v>29</v>
      </c>
      <c r="H181" s="138" t="s">
        <v>1451</v>
      </c>
      <c r="I181" s="138" t="s">
        <v>1452</v>
      </c>
      <c r="J181" s="139" t="s">
        <v>628</v>
      </c>
      <c r="K181" s="139" t="s">
        <v>1453</v>
      </c>
      <c r="L181" s="137" t="s">
        <v>1454</v>
      </c>
      <c r="M181" s="137" t="s">
        <v>1455</v>
      </c>
    </row>
    <row r="182" spans="1:13" s="132" customFormat="1" ht="15" customHeight="1" x14ac:dyDescent="0.15">
      <c r="A182" s="132">
        <f t="shared" si="2"/>
        <v>13030</v>
      </c>
      <c r="B182" s="132" t="s">
        <v>421</v>
      </c>
      <c r="C182" s="132">
        <v>1</v>
      </c>
      <c r="D182" s="132" t="s">
        <v>1302</v>
      </c>
      <c r="E182" s="132">
        <v>3</v>
      </c>
      <c r="F182" s="132">
        <v>30</v>
      </c>
      <c r="G182" s="135">
        <v>30</v>
      </c>
      <c r="H182" s="138" t="s">
        <v>1456</v>
      </c>
      <c r="I182" s="138" t="s">
        <v>1457</v>
      </c>
      <c r="J182" s="139" t="s">
        <v>540</v>
      </c>
      <c r="K182" s="139" t="s">
        <v>1458</v>
      </c>
      <c r="L182" s="137" t="s">
        <v>1459</v>
      </c>
      <c r="M182" s="137" t="s">
        <v>1460</v>
      </c>
    </row>
    <row r="183" spans="1:13" s="132" customFormat="1" ht="15" customHeight="1" x14ac:dyDescent="0.15">
      <c r="A183" s="132">
        <f t="shared" si="2"/>
        <v>13031</v>
      </c>
      <c r="B183" s="132" t="s">
        <v>421</v>
      </c>
      <c r="C183" s="132">
        <v>1</v>
      </c>
      <c r="D183" s="132" t="s">
        <v>1302</v>
      </c>
      <c r="E183" s="132">
        <v>3</v>
      </c>
      <c r="F183" s="132">
        <v>31</v>
      </c>
      <c r="G183" s="135">
        <v>31</v>
      </c>
      <c r="H183" s="138" t="s">
        <v>1461</v>
      </c>
      <c r="I183" s="138" t="s">
        <v>1462</v>
      </c>
      <c r="J183" s="139" t="s">
        <v>1463</v>
      </c>
      <c r="K183" s="139" t="s">
        <v>1464</v>
      </c>
      <c r="L183" s="137" t="s">
        <v>1465</v>
      </c>
      <c r="M183" s="137" t="s">
        <v>1466</v>
      </c>
    </row>
    <row r="184" spans="1:13" s="132" customFormat="1" ht="15" customHeight="1" x14ac:dyDescent="0.15">
      <c r="A184" s="132">
        <f t="shared" si="2"/>
        <v>13032</v>
      </c>
      <c r="B184" s="132" t="s">
        <v>421</v>
      </c>
      <c r="C184" s="132">
        <v>1</v>
      </c>
      <c r="D184" s="132" t="s">
        <v>1302</v>
      </c>
      <c r="E184" s="132">
        <v>3</v>
      </c>
      <c r="F184" s="132">
        <v>32</v>
      </c>
      <c r="G184" s="135">
        <v>32</v>
      </c>
      <c r="H184" s="138" t="s">
        <v>1467</v>
      </c>
      <c r="I184" s="138" t="s">
        <v>1468</v>
      </c>
      <c r="J184" s="139" t="s">
        <v>712</v>
      </c>
      <c r="K184" s="139" t="s">
        <v>1469</v>
      </c>
      <c r="L184" s="137" t="s">
        <v>1470</v>
      </c>
      <c r="M184" s="137" t="s">
        <v>1471</v>
      </c>
    </row>
    <row r="185" spans="1:13" s="132" customFormat="1" ht="15" customHeight="1" x14ac:dyDescent="0.15">
      <c r="A185" s="132">
        <f t="shared" si="2"/>
        <v>13033</v>
      </c>
      <c r="B185" s="132" t="s">
        <v>421</v>
      </c>
      <c r="C185" s="132">
        <v>1</v>
      </c>
      <c r="D185" s="132" t="s">
        <v>1302</v>
      </c>
      <c r="E185" s="132">
        <v>3</v>
      </c>
      <c r="F185" s="132">
        <v>33</v>
      </c>
      <c r="G185" s="135">
        <v>33</v>
      </c>
      <c r="H185" s="138" t="s">
        <v>1472</v>
      </c>
      <c r="I185" s="138" t="s">
        <v>1473</v>
      </c>
      <c r="J185" s="139" t="s">
        <v>1474</v>
      </c>
      <c r="K185" s="139" t="s">
        <v>1475</v>
      </c>
      <c r="L185" s="137" t="s">
        <v>1476</v>
      </c>
      <c r="M185" s="137" t="s">
        <v>1477</v>
      </c>
    </row>
    <row r="186" spans="1:13" s="132" customFormat="1" ht="15" customHeight="1" x14ac:dyDescent="0.15">
      <c r="A186" s="132">
        <f t="shared" si="2"/>
        <v>13034</v>
      </c>
      <c r="B186" s="132" t="s">
        <v>421</v>
      </c>
      <c r="C186" s="132">
        <v>1</v>
      </c>
      <c r="D186" s="132" t="s">
        <v>1302</v>
      </c>
      <c r="E186" s="132">
        <v>3</v>
      </c>
      <c r="F186" s="132">
        <v>34</v>
      </c>
      <c r="G186" s="135">
        <v>34</v>
      </c>
      <c r="H186" s="138" t="s">
        <v>3969</v>
      </c>
      <c r="I186" s="138" t="s">
        <v>3970</v>
      </c>
      <c r="J186" s="139" t="s">
        <v>1478</v>
      </c>
      <c r="K186" s="139" t="s">
        <v>1479</v>
      </c>
      <c r="L186" s="137" t="s">
        <v>3982</v>
      </c>
      <c r="M186" s="137" t="s">
        <v>1480</v>
      </c>
    </row>
    <row r="187" spans="1:13" s="132" customFormat="1" ht="15" customHeight="1" x14ac:dyDescent="0.15">
      <c r="A187" s="132">
        <f t="shared" si="2"/>
        <v>13035</v>
      </c>
      <c r="B187" s="132" t="s">
        <v>421</v>
      </c>
      <c r="C187" s="132">
        <v>1</v>
      </c>
      <c r="D187" s="132" t="s">
        <v>1302</v>
      </c>
      <c r="E187" s="132">
        <v>3</v>
      </c>
      <c r="F187" s="132">
        <v>35</v>
      </c>
      <c r="G187" s="135">
        <v>35</v>
      </c>
      <c r="H187" s="138" t="s">
        <v>1481</v>
      </c>
      <c r="I187" s="138" t="s">
        <v>1482</v>
      </c>
      <c r="J187" s="139" t="s">
        <v>1483</v>
      </c>
      <c r="K187" s="139" t="s">
        <v>1484</v>
      </c>
      <c r="L187" s="137" t="s">
        <v>1485</v>
      </c>
      <c r="M187" s="137" t="s">
        <v>1486</v>
      </c>
    </row>
    <row r="188" spans="1:13" s="132" customFormat="1" ht="15" customHeight="1" x14ac:dyDescent="0.15">
      <c r="A188" s="132">
        <f t="shared" si="2"/>
        <v>13036</v>
      </c>
      <c r="B188" s="132" t="s">
        <v>421</v>
      </c>
      <c r="C188" s="132">
        <v>1</v>
      </c>
      <c r="D188" s="132" t="s">
        <v>1302</v>
      </c>
      <c r="E188" s="132">
        <v>3</v>
      </c>
      <c r="F188" s="132">
        <v>36</v>
      </c>
      <c r="G188" s="135">
        <v>36</v>
      </c>
      <c r="H188" s="138" t="s">
        <v>1487</v>
      </c>
      <c r="I188" s="138" t="s">
        <v>1488</v>
      </c>
      <c r="J188" s="139" t="s">
        <v>1268</v>
      </c>
      <c r="K188" s="139" t="s">
        <v>1269</v>
      </c>
      <c r="L188" s="137" t="s">
        <v>1270</v>
      </c>
      <c r="M188" s="137" t="s">
        <v>1271</v>
      </c>
    </row>
    <row r="189" spans="1:13" s="132" customFormat="1" ht="15" customHeight="1" x14ac:dyDescent="0.15">
      <c r="A189" s="132">
        <f t="shared" si="2"/>
        <v>13037</v>
      </c>
      <c r="B189" s="132" t="s">
        <v>421</v>
      </c>
      <c r="C189" s="132">
        <v>1</v>
      </c>
      <c r="D189" s="132" t="s">
        <v>1302</v>
      </c>
      <c r="E189" s="132">
        <v>3</v>
      </c>
      <c r="F189" s="132">
        <v>37</v>
      </c>
      <c r="G189" s="135">
        <v>37</v>
      </c>
      <c r="H189" s="138" t="s">
        <v>1489</v>
      </c>
      <c r="I189" s="138" t="s">
        <v>1490</v>
      </c>
      <c r="J189" s="139" t="s">
        <v>730</v>
      </c>
      <c r="K189" s="139" t="s">
        <v>1491</v>
      </c>
      <c r="L189" s="137" t="s">
        <v>1492</v>
      </c>
      <c r="M189" s="137" t="s">
        <v>1493</v>
      </c>
    </row>
    <row r="190" spans="1:13" s="132" customFormat="1" ht="15" customHeight="1" x14ac:dyDescent="0.15">
      <c r="A190" s="132">
        <f t="shared" si="2"/>
        <v>13038</v>
      </c>
      <c r="B190" s="132" t="s">
        <v>421</v>
      </c>
      <c r="C190" s="132">
        <v>1</v>
      </c>
      <c r="D190" s="132" t="s">
        <v>1302</v>
      </c>
      <c r="E190" s="132">
        <v>3</v>
      </c>
      <c r="F190" s="132">
        <v>38</v>
      </c>
      <c r="G190" s="135">
        <v>38</v>
      </c>
      <c r="H190" s="138" t="s">
        <v>1494</v>
      </c>
      <c r="I190" s="138" t="s">
        <v>1495</v>
      </c>
      <c r="J190" s="139" t="s">
        <v>736</v>
      </c>
      <c r="K190" s="139" t="s">
        <v>1496</v>
      </c>
      <c r="L190" s="137" t="s">
        <v>1497</v>
      </c>
      <c r="M190" s="137" t="s">
        <v>1498</v>
      </c>
    </row>
    <row r="191" spans="1:13" s="132" customFormat="1" ht="15" customHeight="1" x14ac:dyDescent="0.15">
      <c r="A191" s="132">
        <f t="shared" si="2"/>
        <v>13039</v>
      </c>
      <c r="B191" s="132" t="s">
        <v>421</v>
      </c>
      <c r="C191" s="132">
        <v>1</v>
      </c>
      <c r="D191" s="132" t="s">
        <v>1302</v>
      </c>
      <c r="E191" s="132">
        <v>3</v>
      </c>
      <c r="F191" s="132">
        <v>39</v>
      </c>
      <c r="G191" s="135">
        <v>39</v>
      </c>
      <c r="H191" s="138" t="s">
        <v>1499</v>
      </c>
      <c r="I191" s="138" t="s">
        <v>1500</v>
      </c>
      <c r="J191" s="139" t="s">
        <v>1501</v>
      </c>
      <c r="K191" s="139" t="s">
        <v>1502</v>
      </c>
      <c r="L191" s="137" t="s">
        <v>1503</v>
      </c>
      <c r="M191" s="137" t="s">
        <v>1504</v>
      </c>
    </row>
    <row r="192" spans="1:13" s="132" customFormat="1" ht="15" customHeight="1" x14ac:dyDescent="0.15">
      <c r="A192" s="132">
        <f t="shared" si="2"/>
        <v>13040</v>
      </c>
      <c r="B192" s="132" t="s">
        <v>421</v>
      </c>
      <c r="C192" s="132">
        <v>1</v>
      </c>
      <c r="D192" s="132" t="s">
        <v>1302</v>
      </c>
      <c r="E192" s="132">
        <v>3</v>
      </c>
      <c r="F192" s="132">
        <v>40</v>
      </c>
      <c r="G192" s="135">
        <v>40</v>
      </c>
      <c r="H192" s="138" t="s">
        <v>1505</v>
      </c>
      <c r="I192" s="138" t="s">
        <v>1506</v>
      </c>
      <c r="J192" s="139" t="s">
        <v>1507</v>
      </c>
      <c r="K192" s="139" t="s">
        <v>1508</v>
      </c>
      <c r="L192" s="137" t="s">
        <v>1509</v>
      </c>
      <c r="M192" s="137" t="s">
        <v>1510</v>
      </c>
    </row>
    <row r="193" spans="1:16" s="132" customFormat="1" ht="15" customHeight="1" x14ac:dyDescent="0.15">
      <c r="A193" s="132">
        <f t="shared" si="2"/>
        <v>13041</v>
      </c>
      <c r="B193" s="132" t="s">
        <v>421</v>
      </c>
      <c r="C193" s="132">
        <v>1</v>
      </c>
      <c r="D193" s="132" t="s">
        <v>1302</v>
      </c>
      <c r="E193" s="132">
        <v>3</v>
      </c>
      <c r="F193" s="132">
        <v>41</v>
      </c>
      <c r="G193" s="135">
        <v>41</v>
      </c>
      <c r="H193" s="138" t="s">
        <v>1511</v>
      </c>
      <c r="I193" s="138" t="s">
        <v>1512</v>
      </c>
      <c r="J193" s="139" t="s">
        <v>1513</v>
      </c>
      <c r="K193" s="139" t="s">
        <v>1514</v>
      </c>
      <c r="L193" s="137" t="s">
        <v>1515</v>
      </c>
      <c r="M193" s="137" t="s">
        <v>1516</v>
      </c>
    </row>
    <row r="194" spans="1:16" s="132" customFormat="1" ht="15" customHeight="1" x14ac:dyDescent="0.15">
      <c r="A194" s="132">
        <f t="shared" si="2"/>
        <v>13042</v>
      </c>
      <c r="B194" s="132" t="s">
        <v>421</v>
      </c>
      <c r="C194" s="132">
        <v>1</v>
      </c>
      <c r="D194" s="132" t="s">
        <v>1302</v>
      </c>
      <c r="E194" s="132">
        <v>3</v>
      </c>
      <c r="F194" s="132">
        <v>42</v>
      </c>
      <c r="G194" s="135">
        <v>42</v>
      </c>
      <c r="H194" s="138" t="s">
        <v>1517</v>
      </c>
      <c r="I194" s="138" t="s">
        <v>1518</v>
      </c>
      <c r="J194" s="139" t="s">
        <v>820</v>
      </c>
      <c r="K194" s="139" t="s">
        <v>1519</v>
      </c>
      <c r="L194" s="137" t="s">
        <v>1520</v>
      </c>
      <c r="M194" s="137" t="s">
        <v>1521</v>
      </c>
    </row>
    <row r="195" spans="1:16" s="132" customFormat="1" ht="15" customHeight="1" x14ac:dyDescent="0.15">
      <c r="A195" s="132">
        <f t="shared" si="2"/>
        <v>13043</v>
      </c>
      <c r="B195" s="132" t="s">
        <v>421</v>
      </c>
      <c r="C195" s="132">
        <v>1</v>
      </c>
      <c r="D195" s="132" t="s">
        <v>1302</v>
      </c>
      <c r="E195" s="132">
        <v>3</v>
      </c>
      <c r="F195" s="132">
        <v>43</v>
      </c>
      <c r="G195" s="135">
        <v>43</v>
      </c>
      <c r="H195" s="138" t="s">
        <v>1522</v>
      </c>
      <c r="I195" s="138" t="s">
        <v>1523</v>
      </c>
      <c r="J195" s="139" t="s">
        <v>838</v>
      </c>
      <c r="K195" s="139" t="s">
        <v>861</v>
      </c>
      <c r="L195" s="137" t="s">
        <v>862</v>
      </c>
      <c r="M195" s="137" t="s">
        <v>863</v>
      </c>
    </row>
    <row r="196" spans="1:16" s="132" customFormat="1" ht="15" customHeight="1" x14ac:dyDescent="0.15">
      <c r="A196" s="132">
        <f t="shared" si="2"/>
        <v>13044</v>
      </c>
      <c r="B196" s="132" t="s">
        <v>421</v>
      </c>
      <c r="C196" s="132">
        <v>1</v>
      </c>
      <c r="D196" s="132" t="s">
        <v>1302</v>
      </c>
      <c r="E196" s="132">
        <v>3</v>
      </c>
      <c r="F196" s="132">
        <v>44</v>
      </c>
      <c r="G196" s="135">
        <v>44</v>
      </c>
      <c r="H196" s="138" t="s">
        <v>1524</v>
      </c>
      <c r="I196" s="138" t="s">
        <v>1525</v>
      </c>
      <c r="J196" s="139" t="s">
        <v>1526</v>
      </c>
      <c r="K196" s="139" t="s">
        <v>1527</v>
      </c>
      <c r="L196" s="137" t="s">
        <v>1528</v>
      </c>
      <c r="M196" s="137" t="s">
        <v>1529</v>
      </c>
    </row>
    <row r="197" spans="1:16" s="132" customFormat="1" ht="15" customHeight="1" x14ac:dyDescent="0.15">
      <c r="A197" s="132">
        <f t="shared" ref="A197:A259" si="3">+C197*10000+E197*1000+F197</f>
        <v>13045</v>
      </c>
      <c r="B197" s="132" t="s">
        <v>421</v>
      </c>
      <c r="C197" s="132">
        <v>1</v>
      </c>
      <c r="D197" s="132" t="s">
        <v>1302</v>
      </c>
      <c r="E197" s="132">
        <v>3</v>
      </c>
      <c r="F197" s="132">
        <v>45</v>
      </c>
      <c r="G197" s="135">
        <v>45</v>
      </c>
      <c r="H197" s="138" t="s">
        <v>1530</v>
      </c>
      <c r="I197" s="138" t="s">
        <v>1531</v>
      </c>
      <c r="J197" s="139" t="s">
        <v>866</v>
      </c>
      <c r="K197" s="139" t="s">
        <v>1532</v>
      </c>
      <c r="L197" s="137" t="s">
        <v>1533</v>
      </c>
      <c r="M197" s="137" t="s">
        <v>1534</v>
      </c>
    </row>
    <row r="198" spans="1:16" s="132" customFormat="1" ht="15" customHeight="1" x14ac:dyDescent="0.15">
      <c r="A198" s="132">
        <f t="shared" si="3"/>
        <v>13046</v>
      </c>
      <c r="B198" s="132" t="s">
        <v>421</v>
      </c>
      <c r="C198" s="132">
        <v>1</v>
      </c>
      <c r="D198" s="132" t="s">
        <v>1302</v>
      </c>
      <c r="E198" s="132">
        <v>3</v>
      </c>
      <c r="F198" s="132">
        <v>46</v>
      </c>
      <c r="G198" s="135">
        <v>46</v>
      </c>
      <c r="H198" s="138" t="s">
        <v>1535</v>
      </c>
      <c r="I198" s="138" t="s">
        <v>1536</v>
      </c>
      <c r="J198" s="139" t="s">
        <v>1537</v>
      </c>
      <c r="K198" s="139" t="s">
        <v>1538</v>
      </c>
      <c r="L198" s="137" t="s">
        <v>1539</v>
      </c>
      <c r="M198" s="137" t="s">
        <v>1540</v>
      </c>
    </row>
    <row r="199" spans="1:16" s="132" customFormat="1" ht="15" customHeight="1" x14ac:dyDescent="0.15">
      <c r="A199" s="132">
        <f t="shared" si="3"/>
        <v>13047</v>
      </c>
      <c r="B199" s="132" t="s">
        <v>421</v>
      </c>
      <c r="C199" s="132">
        <v>1</v>
      </c>
      <c r="D199" s="132" t="s">
        <v>1302</v>
      </c>
      <c r="E199" s="132">
        <v>3</v>
      </c>
      <c r="F199" s="132">
        <v>47</v>
      </c>
      <c r="G199" s="135">
        <v>47</v>
      </c>
      <c r="H199" s="138" t="s">
        <v>1541</v>
      </c>
      <c r="I199" s="138" t="s">
        <v>1542</v>
      </c>
      <c r="J199" s="139" t="s">
        <v>1543</v>
      </c>
      <c r="K199" s="139" t="s">
        <v>1544</v>
      </c>
      <c r="L199" s="137" t="s">
        <v>1545</v>
      </c>
      <c r="M199" s="137" t="s">
        <v>1546</v>
      </c>
    </row>
    <row r="200" spans="1:16" s="132" customFormat="1" ht="15" customHeight="1" x14ac:dyDescent="0.15">
      <c r="A200" s="132">
        <f t="shared" si="3"/>
        <v>13048</v>
      </c>
      <c r="B200" s="132" t="s">
        <v>421</v>
      </c>
      <c r="C200" s="132">
        <v>1</v>
      </c>
      <c r="D200" s="132" t="s">
        <v>1302</v>
      </c>
      <c r="E200" s="132">
        <v>3</v>
      </c>
      <c r="F200" s="132">
        <v>48</v>
      </c>
      <c r="G200" s="135">
        <v>48</v>
      </c>
      <c r="H200" s="138" t="s">
        <v>1547</v>
      </c>
      <c r="I200" s="138" t="s">
        <v>1548</v>
      </c>
      <c r="J200" s="139" t="s">
        <v>1549</v>
      </c>
      <c r="K200" s="139" t="s">
        <v>1550</v>
      </c>
      <c r="L200" s="137" t="s">
        <v>1551</v>
      </c>
      <c r="M200" s="137" t="s">
        <v>1552</v>
      </c>
    </row>
    <row r="201" spans="1:16" s="132" customFormat="1" ht="15" customHeight="1" x14ac:dyDescent="0.15">
      <c r="A201" s="132">
        <f t="shared" si="3"/>
        <v>13049</v>
      </c>
      <c r="B201" s="132" t="s">
        <v>421</v>
      </c>
      <c r="C201" s="132">
        <v>1</v>
      </c>
      <c r="D201" s="132" t="s">
        <v>1302</v>
      </c>
      <c r="E201" s="132">
        <v>3</v>
      </c>
      <c r="F201" s="132">
        <v>49</v>
      </c>
      <c r="G201" s="135">
        <v>49</v>
      </c>
      <c r="H201" s="138" t="s">
        <v>1553</v>
      </c>
      <c r="I201" s="138" t="s">
        <v>1554</v>
      </c>
      <c r="J201" s="139" t="s">
        <v>1555</v>
      </c>
      <c r="K201" s="139" t="s">
        <v>1556</v>
      </c>
      <c r="L201" s="137" t="s">
        <v>1557</v>
      </c>
      <c r="M201" s="137" t="s">
        <v>1558</v>
      </c>
    </row>
    <row r="202" spans="1:16" s="132" customFormat="1" ht="15" customHeight="1" x14ac:dyDescent="0.15">
      <c r="A202" s="132">
        <f t="shared" si="3"/>
        <v>13050</v>
      </c>
      <c r="B202" s="132" t="s">
        <v>421</v>
      </c>
      <c r="C202" s="132">
        <v>1</v>
      </c>
      <c r="D202" s="132" t="s">
        <v>1302</v>
      </c>
      <c r="E202" s="132">
        <v>3</v>
      </c>
      <c r="F202" s="132">
        <v>50</v>
      </c>
      <c r="G202" s="135">
        <v>50</v>
      </c>
      <c r="H202" s="138" t="s">
        <v>1559</v>
      </c>
      <c r="I202" s="138" t="s">
        <v>1560</v>
      </c>
      <c r="J202" s="139" t="s">
        <v>1286</v>
      </c>
      <c r="K202" s="139" t="s">
        <v>1287</v>
      </c>
      <c r="L202" s="137" t="s">
        <v>1288</v>
      </c>
      <c r="M202" s="137" t="s">
        <v>1289</v>
      </c>
    </row>
    <row r="203" spans="1:16" s="132" customFormat="1" ht="15" customHeight="1" x14ac:dyDescent="0.15">
      <c r="A203" s="132">
        <f t="shared" si="3"/>
        <v>13051</v>
      </c>
      <c r="B203" s="132" t="s">
        <v>421</v>
      </c>
      <c r="C203" s="132">
        <v>1</v>
      </c>
      <c r="D203" s="132" t="s">
        <v>1302</v>
      </c>
      <c r="E203" s="132">
        <v>3</v>
      </c>
      <c r="F203" s="132">
        <v>51</v>
      </c>
      <c r="G203" s="135">
        <v>51</v>
      </c>
      <c r="H203" s="138" t="s">
        <v>1561</v>
      </c>
      <c r="I203" s="138" t="s">
        <v>1562</v>
      </c>
      <c r="J203" s="139" t="s">
        <v>1563</v>
      </c>
      <c r="K203" s="139" t="s">
        <v>1564</v>
      </c>
      <c r="L203" s="137" t="s">
        <v>1565</v>
      </c>
      <c r="M203" s="137" t="s">
        <v>1566</v>
      </c>
    </row>
    <row r="204" spans="1:16" s="132" customFormat="1" ht="15" customHeight="1" x14ac:dyDescent="0.15">
      <c r="A204" s="132">
        <f t="shared" si="3"/>
        <v>13052</v>
      </c>
      <c r="B204" s="132" t="s">
        <v>421</v>
      </c>
      <c r="C204" s="132">
        <v>1</v>
      </c>
      <c r="D204" s="132" t="s">
        <v>1302</v>
      </c>
      <c r="E204" s="132">
        <v>3</v>
      </c>
      <c r="F204" s="132">
        <v>52</v>
      </c>
      <c r="G204" s="135">
        <v>52</v>
      </c>
      <c r="H204" s="138" t="s">
        <v>1567</v>
      </c>
      <c r="I204" s="138" t="s">
        <v>1568</v>
      </c>
      <c r="J204" s="137" t="s">
        <v>1569</v>
      </c>
      <c r="K204" s="137" t="s">
        <v>1570</v>
      </c>
      <c r="L204" s="137" t="s">
        <v>1571</v>
      </c>
      <c r="M204" s="137" t="s">
        <v>1572</v>
      </c>
    </row>
    <row r="205" spans="1:16" s="132" customFormat="1" ht="15" customHeight="1" x14ac:dyDescent="0.15">
      <c r="A205" s="132">
        <f t="shared" si="3"/>
        <v>13053</v>
      </c>
      <c r="B205" s="132" t="s">
        <v>421</v>
      </c>
      <c r="C205" s="132">
        <v>1</v>
      </c>
      <c r="D205" s="132" t="s">
        <v>1302</v>
      </c>
      <c r="E205" s="132">
        <v>3</v>
      </c>
      <c r="F205" s="132">
        <v>53</v>
      </c>
      <c r="G205" s="135">
        <v>53</v>
      </c>
      <c r="H205" s="138" t="s">
        <v>1573</v>
      </c>
      <c r="I205" s="138" t="s">
        <v>1574</v>
      </c>
      <c r="J205" s="139" t="s">
        <v>772</v>
      </c>
      <c r="K205" s="139" t="s">
        <v>1575</v>
      </c>
      <c r="L205" s="137" t="s">
        <v>1576</v>
      </c>
      <c r="M205" s="137" t="s">
        <v>1577</v>
      </c>
    </row>
    <row r="206" spans="1:16" s="132" customFormat="1" ht="15" customHeight="1" x14ac:dyDescent="0.15">
      <c r="A206" s="132">
        <f t="shared" si="3"/>
        <v>13054</v>
      </c>
      <c r="B206" s="132" t="s">
        <v>421</v>
      </c>
      <c r="C206" s="132">
        <v>1</v>
      </c>
      <c r="D206" s="132" t="s">
        <v>1302</v>
      </c>
      <c r="E206" s="132">
        <v>3</v>
      </c>
      <c r="F206" s="132">
        <v>54</v>
      </c>
      <c r="G206" s="135">
        <v>54</v>
      </c>
      <c r="H206" s="138" t="s">
        <v>1578</v>
      </c>
      <c r="I206" s="138" t="s">
        <v>1579</v>
      </c>
      <c r="J206" s="139" t="s">
        <v>1580</v>
      </c>
      <c r="K206" s="139" t="s">
        <v>1581</v>
      </c>
      <c r="L206" s="137" t="s">
        <v>1582</v>
      </c>
      <c r="M206" s="137" t="s">
        <v>1583</v>
      </c>
      <c r="O206" s="141"/>
    </row>
    <row r="207" spans="1:16" s="132" customFormat="1" ht="15" customHeight="1" x14ac:dyDescent="0.15">
      <c r="A207" s="132">
        <f t="shared" si="3"/>
        <v>13055</v>
      </c>
      <c r="B207" s="132" t="s">
        <v>421</v>
      </c>
      <c r="C207" s="132">
        <v>1</v>
      </c>
      <c r="D207" s="132" t="s">
        <v>1302</v>
      </c>
      <c r="E207" s="132">
        <v>3</v>
      </c>
      <c r="F207" s="132">
        <v>55</v>
      </c>
      <c r="G207" s="135">
        <v>55</v>
      </c>
      <c r="H207" s="144" t="s">
        <v>1584</v>
      </c>
      <c r="I207" s="138" t="s">
        <v>1585</v>
      </c>
      <c r="J207" s="139" t="s">
        <v>1586</v>
      </c>
      <c r="K207" s="139" t="s">
        <v>1587</v>
      </c>
      <c r="L207" s="137" t="s">
        <v>1588</v>
      </c>
      <c r="M207" s="137" t="s">
        <v>1589</v>
      </c>
    </row>
    <row r="208" spans="1:16" s="132" customFormat="1" ht="15" customHeight="1" x14ac:dyDescent="0.15">
      <c r="A208" s="132">
        <f t="shared" si="3"/>
        <v>13056</v>
      </c>
      <c r="B208" s="132" t="s">
        <v>421</v>
      </c>
      <c r="C208" s="132">
        <v>1</v>
      </c>
      <c r="D208" s="132" t="s">
        <v>1302</v>
      </c>
      <c r="E208" s="132">
        <v>3</v>
      </c>
      <c r="F208" s="132">
        <v>56</v>
      </c>
      <c r="G208" s="135">
        <v>56</v>
      </c>
      <c r="H208" s="144" t="s">
        <v>1590</v>
      </c>
      <c r="I208" s="138" t="s">
        <v>1591</v>
      </c>
      <c r="J208" s="139" t="s">
        <v>1592</v>
      </c>
      <c r="K208" s="139" t="s">
        <v>1593</v>
      </c>
      <c r="L208" s="137" t="s">
        <v>1594</v>
      </c>
      <c r="M208" s="137" t="s">
        <v>1595</v>
      </c>
      <c r="P208" s="141"/>
    </row>
    <row r="209" spans="1:16" s="132" customFormat="1" ht="15" customHeight="1" x14ac:dyDescent="0.15">
      <c r="A209" s="132">
        <f t="shared" si="3"/>
        <v>13057</v>
      </c>
      <c r="B209" s="132" t="s">
        <v>421</v>
      </c>
      <c r="C209" s="132">
        <v>1</v>
      </c>
      <c r="D209" s="132" t="s">
        <v>1302</v>
      </c>
      <c r="E209" s="132">
        <v>3</v>
      </c>
      <c r="F209" s="132">
        <v>57</v>
      </c>
      <c r="G209" s="135">
        <v>57</v>
      </c>
      <c r="H209" s="138" t="s">
        <v>1596</v>
      </c>
      <c r="I209" s="138" t="s">
        <v>1597</v>
      </c>
      <c r="J209" s="139" t="s">
        <v>1598</v>
      </c>
      <c r="K209" s="139" t="s">
        <v>1599</v>
      </c>
      <c r="L209" s="137" t="s">
        <v>1600</v>
      </c>
      <c r="M209" s="137" t="s">
        <v>1601</v>
      </c>
    </row>
    <row r="210" spans="1:16" s="132" customFormat="1" ht="15" customHeight="1" x14ac:dyDescent="0.15">
      <c r="A210" s="132">
        <f t="shared" si="3"/>
        <v>13058</v>
      </c>
      <c r="B210" s="132" t="s">
        <v>421</v>
      </c>
      <c r="C210" s="132">
        <v>1</v>
      </c>
      <c r="D210" s="132" t="s">
        <v>1302</v>
      </c>
      <c r="E210" s="132">
        <v>3</v>
      </c>
      <c r="F210" s="132">
        <v>58</v>
      </c>
      <c r="G210" s="135">
        <v>58</v>
      </c>
      <c r="H210" s="138" t="s">
        <v>1602</v>
      </c>
      <c r="I210" s="138" t="s">
        <v>1603</v>
      </c>
      <c r="J210" s="139" t="s">
        <v>1292</v>
      </c>
      <c r="K210" s="139" t="s">
        <v>1604</v>
      </c>
      <c r="L210" s="137" t="s">
        <v>1605</v>
      </c>
      <c r="M210" s="137" t="s">
        <v>1606</v>
      </c>
    </row>
    <row r="211" spans="1:16" s="132" customFormat="1" ht="15" customHeight="1" x14ac:dyDescent="0.15">
      <c r="A211" s="132">
        <f t="shared" si="3"/>
        <v>13059</v>
      </c>
      <c r="B211" s="132" t="s">
        <v>421</v>
      </c>
      <c r="C211" s="132">
        <v>1</v>
      </c>
      <c r="D211" s="132" t="s">
        <v>1302</v>
      </c>
      <c r="E211" s="132">
        <v>3</v>
      </c>
      <c r="F211" s="132">
        <v>59</v>
      </c>
      <c r="G211" s="135">
        <v>59</v>
      </c>
      <c r="H211" s="138" t="s">
        <v>1607</v>
      </c>
      <c r="I211" s="138" t="s">
        <v>1608</v>
      </c>
      <c r="J211" s="139" t="s">
        <v>1292</v>
      </c>
      <c r="K211" s="139" t="s">
        <v>1609</v>
      </c>
      <c r="L211" s="137" t="s">
        <v>1294</v>
      </c>
      <c r="M211" s="137" t="s">
        <v>1295</v>
      </c>
      <c r="N211" s="141"/>
    </row>
    <row r="212" spans="1:16" s="132" customFormat="1" ht="15" customHeight="1" x14ac:dyDescent="0.15">
      <c r="A212" s="132">
        <f t="shared" si="3"/>
        <v>13060</v>
      </c>
      <c r="B212" s="132" t="s">
        <v>421</v>
      </c>
      <c r="C212" s="132">
        <v>1</v>
      </c>
      <c r="D212" s="132" t="s">
        <v>1302</v>
      </c>
      <c r="E212" s="132">
        <v>3</v>
      </c>
      <c r="F212" s="132">
        <v>60</v>
      </c>
      <c r="G212" s="135">
        <v>60</v>
      </c>
      <c r="H212" s="138" t="s">
        <v>1610</v>
      </c>
      <c r="I212" s="138" t="s">
        <v>1611</v>
      </c>
      <c r="J212" s="139" t="s">
        <v>1612</v>
      </c>
      <c r="K212" s="139" t="s">
        <v>1613</v>
      </c>
      <c r="L212" s="137" t="s">
        <v>1614</v>
      </c>
      <c r="M212" s="137" t="s">
        <v>1615</v>
      </c>
    </row>
    <row r="213" spans="1:16" s="141" customFormat="1" ht="15" customHeight="1" x14ac:dyDescent="0.15">
      <c r="A213" s="132">
        <f t="shared" si="3"/>
        <v>13061</v>
      </c>
      <c r="B213" s="132" t="s">
        <v>421</v>
      </c>
      <c r="C213" s="132">
        <v>1</v>
      </c>
      <c r="D213" s="132" t="s">
        <v>1302</v>
      </c>
      <c r="E213" s="132">
        <v>3</v>
      </c>
      <c r="F213" s="132">
        <v>61</v>
      </c>
      <c r="G213" s="135">
        <v>61</v>
      </c>
      <c r="H213" s="138" t="s">
        <v>1616</v>
      </c>
      <c r="I213" s="138" t="s">
        <v>1617</v>
      </c>
      <c r="J213" s="139" t="s">
        <v>1037</v>
      </c>
      <c r="K213" s="139" t="s">
        <v>1618</v>
      </c>
      <c r="L213" s="137" t="s">
        <v>1619</v>
      </c>
      <c r="M213" s="137" t="s">
        <v>1620</v>
      </c>
      <c r="N213" s="132"/>
      <c r="O213" s="132"/>
      <c r="P213" s="132"/>
    </row>
    <row r="214" spans="1:16" s="132" customFormat="1" ht="15" customHeight="1" x14ac:dyDescent="0.15">
      <c r="A214" s="132">
        <f t="shared" si="3"/>
        <v>13062</v>
      </c>
      <c r="B214" s="132" t="s">
        <v>421</v>
      </c>
      <c r="C214" s="132">
        <v>1</v>
      </c>
      <c r="D214" s="132" t="s">
        <v>1302</v>
      </c>
      <c r="E214" s="132">
        <v>3</v>
      </c>
      <c r="F214" s="132">
        <v>62</v>
      </c>
      <c r="G214" s="135">
        <v>62</v>
      </c>
      <c r="H214" s="138" t="s">
        <v>1621</v>
      </c>
      <c r="I214" s="138" t="s">
        <v>1622</v>
      </c>
      <c r="J214" s="139" t="s">
        <v>1623</v>
      </c>
      <c r="K214" s="139" t="s">
        <v>1624</v>
      </c>
      <c r="L214" s="137" t="s">
        <v>1625</v>
      </c>
      <c r="M214" s="137" t="s">
        <v>1626</v>
      </c>
    </row>
    <row r="215" spans="1:16" s="132" customFormat="1" ht="15" customHeight="1" x14ac:dyDescent="0.15">
      <c r="A215" s="132">
        <f t="shared" si="3"/>
        <v>13063</v>
      </c>
      <c r="B215" s="132" t="s">
        <v>421</v>
      </c>
      <c r="C215" s="132">
        <v>1</v>
      </c>
      <c r="D215" s="132" t="s">
        <v>1302</v>
      </c>
      <c r="E215" s="132">
        <v>3</v>
      </c>
      <c r="F215" s="132">
        <v>63</v>
      </c>
      <c r="G215" s="135">
        <v>63</v>
      </c>
      <c r="H215" s="138" t="s">
        <v>1627</v>
      </c>
      <c r="I215" s="138" t="s">
        <v>1628</v>
      </c>
      <c r="J215" s="139" t="s">
        <v>1629</v>
      </c>
      <c r="K215" s="139" t="s">
        <v>1630</v>
      </c>
      <c r="L215" s="137" t="s">
        <v>1631</v>
      </c>
      <c r="M215" s="137" t="s">
        <v>1632</v>
      </c>
    </row>
    <row r="216" spans="1:16" s="132" customFormat="1" ht="15" customHeight="1" x14ac:dyDescent="0.15">
      <c r="A216" s="132">
        <f t="shared" si="3"/>
        <v>13064</v>
      </c>
      <c r="B216" s="132" t="s">
        <v>421</v>
      </c>
      <c r="C216" s="132">
        <v>1</v>
      </c>
      <c r="D216" s="132" t="s">
        <v>1302</v>
      </c>
      <c r="E216" s="132">
        <v>3</v>
      </c>
      <c r="F216" s="132">
        <v>64</v>
      </c>
      <c r="G216" s="135">
        <v>64</v>
      </c>
      <c r="H216" s="138" t="s">
        <v>1633</v>
      </c>
      <c r="I216" s="138" t="s">
        <v>1634</v>
      </c>
      <c r="J216" s="139" t="s">
        <v>1635</v>
      </c>
      <c r="K216" s="139" t="s">
        <v>1636</v>
      </c>
      <c r="L216" s="137" t="s">
        <v>1637</v>
      </c>
      <c r="M216" s="137" t="s">
        <v>1638</v>
      </c>
    </row>
    <row r="217" spans="1:16" s="132" customFormat="1" ht="15" customHeight="1" x14ac:dyDescent="0.15">
      <c r="A217" s="132">
        <f t="shared" si="3"/>
        <v>13065</v>
      </c>
      <c r="B217" s="132" t="s">
        <v>421</v>
      </c>
      <c r="C217" s="132">
        <v>1</v>
      </c>
      <c r="D217" s="132" t="s">
        <v>1302</v>
      </c>
      <c r="E217" s="132">
        <v>3</v>
      </c>
      <c r="F217" s="132">
        <v>65</v>
      </c>
      <c r="G217" s="135">
        <v>65</v>
      </c>
      <c r="H217" s="138" t="s">
        <v>1639</v>
      </c>
      <c r="I217" s="138" t="s">
        <v>1640</v>
      </c>
      <c r="J217" s="139" t="s">
        <v>1641</v>
      </c>
      <c r="K217" s="139" t="s">
        <v>1642</v>
      </c>
      <c r="L217" s="137" t="s">
        <v>1643</v>
      </c>
      <c r="M217" s="137" t="s">
        <v>1644</v>
      </c>
    </row>
    <row r="218" spans="1:16" s="132" customFormat="1" ht="15" customHeight="1" x14ac:dyDescent="0.15">
      <c r="A218" s="132">
        <f t="shared" si="3"/>
        <v>13066</v>
      </c>
      <c r="B218" s="132" t="s">
        <v>421</v>
      </c>
      <c r="C218" s="132">
        <v>1</v>
      </c>
      <c r="D218" s="132" t="s">
        <v>1302</v>
      </c>
      <c r="E218" s="132">
        <v>3</v>
      </c>
      <c r="F218" s="132">
        <v>66</v>
      </c>
      <c r="G218" s="135">
        <v>66</v>
      </c>
      <c r="H218" s="138" t="s">
        <v>1645</v>
      </c>
      <c r="I218" s="138" t="s">
        <v>1646</v>
      </c>
      <c r="J218" s="139" t="s">
        <v>1647</v>
      </c>
      <c r="K218" s="139" t="s">
        <v>1648</v>
      </c>
      <c r="L218" s="137" t="s">
        <v>1649</v>
      </c>
      <c r="M218" s="137" t="s">
        <v>1650</v>
      </c>
    </row>
    <row r="219" spans="1:16" s="132" customFormat="1" ht="15" customHeight="1" x14ac:dyDescent="0.15">
      <c r="A219" s="132">
        <f t="shared" si="3"/>
        <v>13067</v>
      </c>
      <c r="B219" s="132" t="s">
        <v>421</v>
      </c>
      <c r="C219" s="132">
        <v>1</v>
      </c>
      <c r="D219" s="132" t="s">
        <v>1302</v>
      </c>
      <c r="E219" s="132">
        <v>3</v>
      </c>
      <c r="F219" s="132">
        <v>67</v>
      </c>
      <c r="G219" s="135">
        <v>67</v>
      </c>
      <c r="H219" s="138" t="s">
        <v>1651</v>
      </c>
      <c r="I219" s="138" t="s">
        <v>1652</v>
      </c>
      <c r="J219" s="139" t="s">
        <v>1653</v>
      </c>
      <c r="K219" s="139" t="s">
        <v>1654</v>
      </c>
      <c r="L219" s="137" t="s">
        <v>1655</v>
      </c>
      <c r="M219" s="137" t="s">
        <v>1656</v>
      </c>
    </row>
    <row r="220" spans="1:16" s="132" customFormat="1" ht="15" customHeight="1" x14ac:dyDescent="0.15">
      <c r="A220" s="132">
        <f t="shared" si="3"/>
        <v>13068</v>
      </c>
      <c r="B220" s="132" t="s">
        <v>421</v>
      </c>
      <c r="C220" s="132">
        <v>1</v>
      </c>
      <c r="D220" s="132" t="s">
        <v>1302</v>
      </c>
      <c r="E220" s="132">
        <v>3</v>
      </c>
      <c r="F220" s="132">
        <v>68</v>
      </c>
      <c r="G220" s="135">
        <v>68</v>
      </c>
      <c r="H220" s="145" t="s">
        <v>1657</v>
      </c>
      <c r="I220" s="138" t="s">
        <v>1658</v>
      </c>
      <c r="J220" s="146" t="s">
        <v>1090</v>
      </c>
      <c r="K220" s="139" t="s">
        <v>1659</v>
      </c>
      <c r="L220" s="137" t="s">
        <v>1660</v>
      </c>
      <c r="M220" s="137" t="s">
        <v>1661</v>
      </c>
    </row>
    <row r="221" spans="1:16" s="132" customFormat="1" ht="15" customHeight="1" x14ac:dyDescent="0.15">
      <c r="A221" s="132">
        <f t="shared" si="3"/>
        <v>13069</v>
      </c>
      <c r="B221" s="132" t="s">
        <v>421</v>
      </c>
      <c r="C221" s="132">
        <v>1</v>
      </c>
      <c r="D221" s="132" t="s">
        <v>1302</v>
      </c>
      <c r="E221" s="132">
        <v>3</v>
      </c>
      <c r="F221" s="132">
        <v>69</v>
      </c>
      <c r="G221" s="147">
        <v>69</v>
      </c>
      <c r="H221" s="145" t="s">
        <v>1662</v>
      </c>
      <c r="I221" s="138" t="s">
        <v>1663</v>
      </c>
      <c r="J221" s="146" t="s">
        <v>1664</v>
      </c>
      <c r="K221" s="146" t="s">
        <v>1665</v>
      </c>
      <c r="L221" s="137" t="s">
        <v>1666</v>
      </c>
      <c r="M221" s="137" t="s">
        <v>1667</v>
      </c>
    </row>
    <row r="222" spans="1:16" s="132" customFormat="1" ht="15" customHeight="1" x14ac:dyDescent="0.15">
      <c r="A222" s="132">
        <f t="shared" si="3"/>
        <v>13070</v>
      </c>
      <c r="B222" s="132" t="s">
        <v>421</v>
      </c>
      <c r="C222" s="132">
        <v>1</v>
      </c>
      <c r="D222" s="132" t="s">
        <v>1302</v>
      </c>
      <c r="E222" s="132">
        <v>3</v>
      </c>
      <c r="F222" s="132">
        <v>70</v>
      </c>
      <c r="G222" s="147">
        <v>70</v>
      </c>
      <c r="H222" s="145" t="s">
        <v>1668</v>
      </c>
      <c r="I222" s="138" t="s">
        <v>1669</v>
      </c>
      <c r="J222" s="146" t="s">
        <v>1298</v>
      </c>
      <c r="K222" s="146" t="s">
        <v>1299</v>
      </c>
      <c r="L222" s="137" t="s">
        <v>1300</v>
      </c>
      <c r="M222" s="137" t="s">
        <v>1301</v>
      </c>
      <c r="O222" s="143"/>
    </row>
    <row r="223" spans="1:16" s="132" customFormat="1" ht="15" customHeight="1" x14ac:dyDescent="0.15">
      <c r="A223" s="132">
        <f t="shared" si="3"/>
        <v>13071</v>
      </c>
      <c r="B223" s="132" t="s">
        <v>421</v>
      </c>
      <c r="C223" s="132">
        <v>1</v>
      </c>
      <c r="D223" s="132" t="s">
        <v>1302</v>
      </c>
      <c r="E223" s="132">
        <v>3</v>
      </c>
      <c r="F223" s="132">
        <v>71</v>
      </c>
      <c r="G223" s="147">
        <v>71</v>
      </c>
      <c r="H223" s="145" t="s">
        <v>1670</v>
      </c>
      <c r="I223" s="138" t="s">
        <v>1671</v>
      </c>
      <c r="J223" s="146" t="s">
        <v>1672</v>
      </c>
      <c r="K223" s="146" t="s">
        <v>1673</v>
      </c>
      <c r="L223" s="137" t="s">
        <v>1674</v>
      </c>
      <c r="M223" s="137" t="s">
        <v>1675</v>
      </c>
    </row>
    <row r="224" spans="1:16" s="132" customFormat="1" ht="15" customHeight="1" x14ac:dyDescent="0.15">
      <c r="A224" s="132">
        <f t="shared" si="3"/>
        <v>13072</v>
      </c>
      <c r="B224" s="132" t="s">
        <v>421</v>
      </c>
      <c r="C224" s="132">
        <v>1</v>
      </c>
      <c r="D224" s="132" t="s">
        <v>1302</v>
      </c>
      <c r="E224" s="132">
        <v>3</v>
      </c>
      <c r="F224" s="132">
        <v>72</v>
      </c>
      <c r="G224" s="147">
        <v>72</v>
      </c>
      <c r="H224" s="145" t="s">
        <v>1676</v>
      </c>
      <c r="I224" s="138" t="s">
        <v>1677</v>
      </c>
      <c r="J224" s="146" t="s">
        <v>1137</v>
      </c>
      <c r="K224" s="146" t="s">
        <v>1678</v>
      </c>
      <c r="L224" s="137" t="s">
        <v>1679</v>
      </c>
      <c r="M224" s="137" t="s">
        <v>1680</v>
      </c>
      <c r="O224" s="143"/>
      <c r="P224" s="143"/>
    </row>
    <row r="225" spans="1:16" s="132" customFormat="1" ht="15" customHeight="1" x14ac:dyDescent="0.15">
      <c r="A225" s="132">
        <f t="shared" si="3"/>
        <v>13073</v>
      </c>
      <c r="B225" s="132" t="s">
        <v>421</v>
      </c>
      <c r="C225" s="132">
        <v>1</v>
      </c>
      <c r="D225" s="132" t="s">
        <v>1302</v>
      </c>
      <c r="E225" s="132">
        <v>3</v>
      </c>
      <c r="F225" s="132">
        <v>73</v>
      </c>
      <c r="G225" s="147">
        <v>73</v>
      </c>
      <c r="H225" s="145" t="s">
        <v>1681</v>
      </c>
      <c r="I225" s="138" t="s">
        <v>1682</v>
      </c>
      <c r="J225" s="146" t="s">
        <v>1683</v>
      </c>
      <c r="K225" s="146" t="s">
        <v>1684</v>
      </c>
      <c r="L225" s="137" t="s">
        <v>1685</v>
      </c>
      <c r="M225" s="137" t="s">
        <v>1686</v>
      </c>
      <c r="O225" s="143"/>
      <c r="P225" s="143"/>
    </row>
    <row r="226" spans="1:16" s="132" customFormat="1" ht="15" customHeight="1" x14ac:dyDescent="0.15">
      <c r="A226" s="132">
        <f t="shared" si="3"/>
        <v>13074</v>
      </c>
      <c r="B226" s="132" t="s">
        <v>421</v>
      </c>
      <c r="C226" s="132">
        <v>1</v>
      </c>
      <c r="D226" s="132" t="s">
        <v>1302</v>
      </c>
      <c r="E226" s="132">
        <v>3</v>
      </c>
      <c r="F226" s="132">
        <v>74</v>
      </c>
      <c r="G226" s="147">
        <v>74</v>
      </c>
      <c r="H226" s="145" t="s">
        <v>1687</v>
      </c>
      <c r="I226" s="138" t="s">
        <v>1688</v>
      </c>
      <c r="J226" s="146" t="s">
        <v>1280</v>
      </c>
      <c r="K226" s="146" t="s">
        <v>1689</v>
      </c>
      <c r="L226" s="137" t="s">
        <v>1282</v>
      </c>
      <c r="M226" s="137" t="s">
        <v>1690</v>
      </c>
      <c r="O226" s="143"/>
      <c r="P226" s="143"/>
    </row>
    <row r="227" spans="1:16" s="132" customFormat="1" ht="15" customHeight="1" x14ac:dyDescent="0.15">
      <c r="A227" s="132">
        <f t="shared" si="3"/>
        <v>13075</v>
      </c>
      <c r="B227" s="132" t="s">
        <v>421</v>
      </c>
      <c r="C227" s="132">
        <v>1</v>
      </c>
      <c r="D227" s="132" t="s">
        <v>1302</v>
      </c>
      <c r="E227" s="132">
        <v>3</v>
      </c>
      <c r="F227" s="132">
        <v>75</v>
      </c>
      <c r="G227" s="147">
        <v>75</v>
      </c>
      <c r="H227" s="145" t="s">
        <v>1691</v>
      </c>
      <c r="I227" s="138" t="s">
        <v>1279</v>
      </c>
      <c r="J227" s="146" t="s">
        <v>1280</v>
      </c>
      <c r="K227" s="146" t="s">
        <v>1281</v>
      </c>
      <c r="L227" s="137" t="s">
        <v>1282</v>
      </c>
      <c r="M227" s="137" t="s">
        <v>1283</v>
      </c>
      <c r="O227" s="143"/>
      <c r="P227" s="143"/>
    </row>
    <row r="228" spans="1:16" s="132" customFormat="1" ht="15" customHeight="1" x14ac:dyDescent="0.15">
      <c r="A228" s="132">
        <f t="shared" si="3"/>
        <v>13076</v>
      </c>
      <c r="B228" s="132" t="s">
        <v>421</v>
      </c>
      <c r="C228" s="132">
        <v>1</v>
      </c>
      <c r="D228" s="132" t="s">
        <v>1302</v>
      </c>
      <c r="E228" s="132">
        <v>3</v>
      </c>
      <c r="F228" s="132">
        <v>76</v>
      </c>
      <c r="G228" s="147">
        <v>76</v>
      </c>
      <c r="H228" s="145" t="s">
        <v>1692</v>
      </c>
      <c r="I228" s="138" t="s">
        <v>1693</v>
      </c>
      <c r="J228" s="146" t="s">
        <v>1694</v>
      </c>
      <c r="K228" s="146" t="s">
        <v>1695</v>
      </c>
      <c r="L228" s="137" t="s">
        <v>1696</v>
      </c>
      <c r="M228" s="137" t="s">
        <v>1697</v>
      </c>
      <c r="N228" s="143"/>
      <c r="O228" s="143"/>
      <c r="P228" s="143"/>
    </row>
    <row r="229" spans="1:16" s="132" customFormat="1" ht="15" customHeight="1" x14ac:dyDescent="0.15">
      <c r="A229" s="132">
        <f t="shared" si="3"/>
        <v>13077</v>
      </c>
      <c r="B229" s="132" t="s">
        <v>421</v>
      </c>
      <c r="C229" s="132">
        <v>1</v>
      </c>
      <c r="D229" s="132" t="s">
        <v>1302</v>
      </c>
      <c r="E229" s="132">
        <v>3</v>
      </c>
      <c r="F229" s="132">
        <v>77</v>
      </c>
      <c r="G229" s="147">
        <v>77</v>
      </c>
      <c r="H229" s="145" t="s">
        <v>1698</v>
      </c>
      <c r="I229" s="138" t="s">
        <v>1699</v>
      </c>
      <c r="J229" s="146" t="s">
        <v>1274</v>
      </c>
      <c r="K229" s="146" t="s">
        <v>1275</v>
      </c>
      <c r="L229" s="137" t="s">
        <v>1276</v>
      </c>
      <c r="M229" s="137" t="s">
        <v>1277</v>
      </c>
      <c r="O229" s="143"/>
      <c r="P229" s="143"/>
    </row>
    <row r="230" spans="1:16" s="143" customFormat="1" ht="15" customHeight="1" x14ac:dyDescent="0.15">
      <c r="A230" s="132">
        <f t="shared" si="3"/>
        <v>13078</v>
      </c>
      <c r="B230" s="132" t="s">
        <v>421</v>
      </c>
      <c r="C230" s="132">
        <v>1</v>
      </c>
      <c r="D230" s="132" t="s">
        <v>1302</v>
      </c>
      <c r="E230" s="132">
        <v>3</v>
      </c>
      <c r="F230" s="132">
        <v>78</v>
      </c>
      <c r="G230" s="147">
        <v>78</v>
      </c>
      <c r="H230" s="145" t="s">
        <v>1700</v>
      </c>
      <c r="I230" s="138" t="s">
        <v>1701</v>
      </c>
      <c r="J230" s="146" t="s">
        <v>1702</v>
      </c>
      <c r="K230" s="146" t="s">
        <v>1703</v>
      </c>
      <c r="L230" s="137" t="s">
        <v>1704</v>
      </c>
      <c r="M230" s="137" t="s">
        <v>1705</v>
      </c>
    </row>
    <row r="231" spans="1:16" s="143" customFormat="1" ht="15" customHeight="1" x14ac:dyDescent="0.15">
      <c r="A231" s="132">
        <f t="shared" si="3"/>
        <v>13079</v>
      </c>
      <c r="B231" s="132" t="s">
        <v>421</v>
      </c>
      <c r="C231" s="148">
        <v>1</v>
      </c>
      <c r="D231" s="132" t="s">
        <v>1302</v>
      </c>
      <c r="E231" s="148">
        <v>3</v>
      </c>
      <c r="F231" s="132">
        <v>79</v>
      </c>
      <c r="G231" s="147">
        <v>79</v>
      </c>
      <c r="H231" s="145" t="s">
        <v>1706</v>
      </c>
      <c r="I231" s="138" t="s">
        <v>1707</v>
      </c>
      <c r="J231" s="146" t="s">
        <v>1196</v>
      </c>
      <c r="K231" s="146" t="s">
        <v>1708</v>
      </c>
      <c r="L231" s="137" t="s">
        <v>1709</v>
      </c>
      <c r="M231" s="137" t="s">
        <v>1710</v>
      </c>
    </row>
    <row r="232" spans="1:16" s="143" customFormat="1" ht="15" customHeight="1" x14ac:dyDescent="0.15">
      <c r="A232" s="132">
        <f t="shared" si="3"/>
        <v>13080</v>
      </c>
      <c r="B232" s="132" t="s">
        <v>421</v>
      </c>
      <c r="C232" s="148">
        <v>1</v>
      </c>
      <c r="D232" s="132" t="s">
        <v>1302</v>
      </c>
      <c r="E232" s="148">
        <v>3</v>
      </c>
      <c r="F232" s="132">
        <v>80</v>
      </c>
      <c r="G232" s="147">
        <v>80</v>
      </c>
      <c r="H232" s="145" t="s">
        <v>1711</v>
      </c>
      <c r="I232" s="138" t="s">
        <v>1712</v>
      </c>
      <c r="J232" s="146" t="s">
        <v>1713</v>
      </c>
      <c r="K232" s="146" t="s">
        <v>1714</v>
      </c>
      <c r="L232" s="137" t="s">
        <v>1715</v>
      </c>
      <c r="M232" s="137" t="s">
        <v>1716</v>
      </c>
    </row>
    <row r="233" spans="1:16" s="143" customFormat="1" ht="15" customHeight="1" x14ac:dyDescent="0.15">
      <c r="A233" s="132">
        <f>+C233*10000+E233*1000+F233</f>
        <v>22001</v>
      </c>
      <c r="B233" s="132" t="s">
        <v>1717</v>
      </c>
      <c r="C233" s="148">
        <v>2</v>
      </c>
      <c r="D233" s="132" t="s">
        <v>423</v>
      </c>
      <c r="E233" s="148">
        <v>2</v>
      </c>
      <c r="F233" s="148">
        <v>1</v>
      </c>
      <c r="G233" s="147">
        <v>1</v>
      </c>
      <c r="H233" s="145" t="s">
        <v>1718</v>
      </c>
      <c r="I233" s="145" t="s">
        <v>1719</v>
      </c>
      <c r="J233" s="146" t="s">
        <v>1720</v>
      </c>
      <c r="K233" s="146" t="s">
        <v>1721</v>
      </c>
      <c r="L233" s="137" t="s">
        <v>1722</v>
      </c>
      <c r="M233" s="137" t="s">
        <v>1723</v>
      </c>
    </row>
    <row r="234" spans="1:16" s="143" customFormat="1" ht="15" customHeight="1" x14ac:dyDescent="0.15">
      <c r="A234" s="132">
        <f t="shared" si="3"/>
        <v>22002</v>
      </c>
      <c r="B234" s="132" t="s">
        <v>1717</v>
      </c>
      <c r="C234" s="148">
        <v>2</v>
      </c>
      <c r="D234" s="132" t="s">
        <v>423</v>
      </c>
      <c r="E234" s="148">
        <v>2</v>
      </c>
      <c r="F234" s="148">
        <v>2</v>
      </c>
      <c r="G234" s="147">
        <v>2</v>
      </c>
      <c r="H234" s="145" t="s">
        <v>1724</v>
      </c>
      <c r="I234" s="145" t="s">
        <v>3486</v>
      </c>
      <c r="J234" s="146" t="s">
        <v>1725</v>
      </c>
      <c r="K234" s="146" t="s">
        <v>1726</v>
      </c>
      <c r="L234" s="137" t="s">
        <v>1727</v>
      </c>
      <c r="M234" s="137" t="s">
        <v>1728</v>
      </c>
    </row>
    <row r="235" spans="1:16" s="143" customFormat="1" ht="15" customHeight="1" x14ac:dyDescent="0.15">
      <c r="A235" s="132">
        <f t="shared" si="3"/>
        <v>22003</v>
      </c>
      <c r="B235" s="132" t="s">
        <v>1717</v>
      </c>
      <c r="C235" s="148">
        <v>2</v>
      </c>
      <c r="D235" s="132" t="s">
        <v>423</v>
      </c>
      <c r="E235" s="148">
        <v>2</v>
      </c>
      <c r="F235" s="148">
        <v>3</v>
      </c>
      <c r="G235" s="147">
        <v>3</v>
      </c>
      <c r="H235" s="145" t="s">
        <v>1729</v>
      </c>
      <c r="I235" s="145" t="s">
        <v>3487</v>
      </c>
      <c r="J235" s="146" t="s">
        <v>1730</v>
      </c>
      <c r="K235" s="146" t="s">
        <v>1731</v>
      </c>
      <c r="L235" s="137" t="s">
        <v>1732</v>
      </c>
      <c r="M235" s="137" t="s">
        <v>1733</v>
      </c>
    </row>
    <row r="236" spans="1:16" s="143" customFormat="1" ht="15" customHeight="1" x14ac:dyDescent="0.15">
      <c r="A236" s="132">
        <f>+C236*10000+E236*1000+F236</f>
        <v>22004</v>
      </c>
      <c r="B236" s="132" t="s">
        <v>1717</v>
      </c>
      <c r="C236" s="148">
        <v>2</v>
      </c>
      <c r="D236" s="132" t="s">
        <v>423</v>
      </c>
      <c r="E236" s="148">
        <v>2</v>
      </c>
      <c r="F236" s="148">
        <v>4</v>
      </c>
      <c r="G236" s="147">
        <v>4</v>
      </c>
      <c r="H236" s="145" t="s">
        <v>1734</v>
      </c>
      <c r="I236" s="145" t="s">
        <v>3488</v>
      </c>
      <c r="J236" s="146" t="s">
        <v>1735</v>
      </c>
      <c r="K236" s="146" t="s">
        <v>1736</v>
      </c>
      <c r="L236" s="137" t="s">
        <v>1737</v>
      </c>
      <c r="M236" s="137" t="s">
        <v>1738</v>
      </c>
    </row>
    <row r="237" spans="1:16" s="143" customFormat="1" ht="15" customHeight="1" x14ac:dyDescent="0.15">
      <c r="A237" s="132">
        <f t="shared" si="3"/>
        <v>22005</v>
      </c>
      <c r="B237" s="132" t="s">
        <v>1717</v>
      </c>
      <c r="C237" s="148">
        <v>2</v>
      </c>
      <c r="D237" s="132" t="s">
        <v>423</v>
      </c>
      <c r="E237" s="148">
        <v>2</v>
      </c>
      <c r="F237" s="148">
        <v>5</v>
      </c>
      <c r="G237" s="147">
        <v>5</v>
      </c>
      <c r="H237" s="145" t="s">
        <v>1739</v>
      </c>
      <c r="I237" s="145" t="s">
        <v>3489</v>
      </c>
      <c r="J237" s="146" t="s">
        <v>1740</v>
      </c>
      <c r="K237" s="146" t="s">
        <v>1741</v>
      </c>
      <c r="L237" s="137" t="s">
        <v>1742</v>
      </c>
      <c r="M237" s="137" t="s">
        <v>1743</v>
      </c>
    </row>
    <row r="238" spans="1:16" s="143" customFormat="1" ht="15" customHeight="1" x14ac:dyDescent="0.15">
      <c r="A238" s="132">
        <f t="shared" si="3"/>
        <v>22006</v>
      </c>
      <c r="B238" s="132" t="s">
        <v>1717</v>
      </c>
      <c r="C238" s="148">
        <v>2</v>
      </c>
      <c r="D238" s="132" t="s">
        <v>423</v>
      </c>
      <c r="E238" s="148">
        <v>2</v>
      </c>
      <c r="F238" s="148">
        <v>6</v>
      </c>
      <c r="G238" s="147">
        <v>6</v>
      </c>
      <c r="H238" s="145" t="s">
        <v>1744</v>
      </c>
      <c r="I238" s="145" t="s">
        <v>3490</v>
      </c>
      <c r="J238" s="146" t="s">
        <v>1745</v>
      </c>
      <c r="K238" s="146" t="s">
        <v>1746</v>
      </c>
      <c r="L238" s="137" t="s">
        <v>1747</v>
      </c>
      <c r="M238" s="137" t="s">
        <v>1748</v>
      </c>
    </row>
    <row r="239" spans="1:16" s="143" customFormat="1" ht="15" customHeight="1" x14ac:dyDescent="0.15">
      <c r="A239" s="132">
        <f t="shared" si="3"/>
        <v>22007</v>
      </c>
      <c r="B239" s="132" t="s">
        <v>1717</v>
      </c>
      <c r="C239" s="148">
        <v>2</v>
      </c>
      <c r="D239" s="132" t="s">
        <v>423</v>
      </c>
      <c r="E239" s="148">
        <v>2</v>
      </c>
      <c r="F239" s="148">
        <v>7</v>
      </c>
      <c r="G239" s="147">
        <v>7</v>
      </c>
      <c r="H239" s="145" t="s">
        <v>1749</v>
      </c>
      <c r="I239" s="145" t="s">
        <v>3491</v>
      </c>
      <c r="J239" s="146" t="s">
        <v>1750</v>
      </c>
      <c r="K239" s="146" t="s">
        <v>1751</v>
      </c>
      <c r="L239" s="137" t="s">
        <v>1752</v>
      </c>
      <c r="M239" s="137" t="s">
        <v>1753</v>
      </c>
    </row>
    <row r="240" spans="1:16" s="143" customFormat="1" ht="15" customHeight="1" x14ac:dyDescent="0.15">
      <c r="A240" s="132">
        <f t="shared" si="3"/>
        <v>22008</v>
      </c>
      <c r="B240" s="132" t="s">
        <v>1717</v>
      </c>
      <c r="C240" s="148">
        <v>2</v>
      </c>
      <c r="D240" s="132" t="s">
        <v>423</v>
      </c>
      <c r="E240" s="148">
        <v>2</v>
      </c>
      <c r="F240" s="148">
        <v>8</v>
      </c>
      <c r="G240" s="147">
        <v>8</v>
      </c>
      <c r="H240" s="145" t="s">
        <v>1754</v>
      </c>
      <c r="I240" s="145" t="s">
        <v>3492</v>
      </c>
      <c r="J240" s="146" t="s">
        <v>1755</v>
      </c>
      <c r="K240" s="146" t="s">
        <v>1756</v>
      </c>
      <c r="L240" s="137" t="s">
        <v>1757</v>
      </c>
      <c r="M240" s="137" t="s">
        <v>1758</v>
      </c>
    </row>
    <row r="241" spans="1:13" s="143" customFormat="1" ht="15" customHeight="1" x14ac:dyDescent="0.15">
      <c r="A241" s="132">
        <f t="shared" si="3"/>
        <v>22009</v>
      </c>
      <c r="B241" s="132" t="s">
        <v>1717</v>
      </c>
      <c r="C241" s="148">
        <v>2</v>
      </c>
      <c r="D241" s="132" t="s">
        <v>423</v>
      </c>
      <c r="E241" s="148">
        <v>2</v>
      </c>
      <c r="F241" s="148">
        <v>9</v>
      </c>
      <c r="G241" s="147">
        <v>9</v>
      </c>
      <c r="H241" s="145" t="s">
        <v>1759</v>
      </c>
      <c r="I241" s="145" t="s">
        <v>3493</v>
      </c>
      <c r="J241" s="146" t="s">
        <v>1760</v>
      </c>
      <c r="K241" s="146" t="s">
        <v>1761</v>
      </c>
      <c r="L241" s="137" t="s">
        <v>1762</v>
      </c>
      <c r="M241" s="137" t="s">
        <v>1763</v>
      </c>
    </row>
    <row r="242" spans="1:13" s="143" customFormat="1" ht="15" customHeight="1" x14ac:dyDescent="0.15">
      <c r="A242" s="132">
        <f t="shared" si="3"/>
        <v>22010</v>
      </c>
      <c r="B242" s="132" t="s">
        <v>1717</v>
      </c>
      <c r="C242" s="148">
        <v>2</v>
      </c>
      <c r="D242" s="132" t="s">
        <v>423</v>
      </c>
      <c r="E242" s="148">
        <v>2</v>
      </c>
      <c r="F242" s="148">
        <v>10</v>
      </c>
      <c r="G242" s="147">
        <v>10</v>
      </c>
      <c r="H242" s="145" t="s">
        <v>1764</v>
      </c>
      <c r="I242" s="145" t="s">
        <v>3494</v>
      </c>
      <c r="J242" s="146" t="s">
        <v>1765</v>
      </c>
      <c r="K242" s="146" t="s">
        <v>1766</v>
      </c>
      <c r="L242" s="137" t="s">
        <v>1767</v>
      </c>
      <c r="M242" s="137" t="s">
        <v>1768</v>
      </c>
    </row>
    <row r="243" spans="1:13" s="143" customFormat="1" ht="15" customHeight="1" x14ac:dyDescent="0.15">
      <c r="A243" s="132">
        <f t="shared" si="3"/>
        <v>22011</v>
      </c>
      <c r="B243" s="132" t="s">
        <v>1717</v>
      </c>
      <c r="C243" s="148">
        <v>2</v>
      </c>
      <c r="D243" s="132" t="s">
        <v>423</v>
      </c>
      <c r="E243" s="148">
        <v>2</v>
      </c>
      <c r="F243" s="148">
        <v>11</v>
      </c>
      <c r="G243" s="147">
        <v>11</v>
      </c>
      <c r="H243" s="145" t="s">
        <v>1769</v>
      </c>
      <c r="I243" s="145" t="s">
        <v>3495</v>
      </c>
      <c r="J243" s="146" t="s">
        <v>1770</v>
      </c>
      <c r="K243" s="146" t="s">
        <v>1771</v>
      </c>
      <c r="L243" s="137" t="s">
        <v>1772</v>
      </c>
      <c r="M243" s="137" t="s">
        <v>1773</v>
      </c>
    </row>
    <row r="244" spans="1:13" s="143" customFormat="1" ht="15" customHeight="1" x14ac:dyDescent="0.15">
      <c r="A244" s="132">
        <f t="shared" si="3"/>
        <v>22012</v>
      </c>
      <c r="B244" s="132" t="s">
        <v>1717</v>
      </c>
      <c r="C244" s="148">
        <v>2</v>
      </c>
      <c r="D244" s="132" t="s">
        <v>423</v>
      </c>
      <c r="E244" s="148">
        <v>2</v>
      </c>
      <c r="F244" s="148">
        <v>12</v>
      </c>
      <c r="G244" s="147">
        <v>12</v>
      </c>
      <c r="H244" s="145" t="s">
        <v>1774</v>
      </c>
      <c r="I244" s="145" t="s">
        <v>3496</v>
      </c>
      <c r="J244" s="146" t="s">
        <v>1775</v>
      </c>
      <c r="K244" s="146" t="s">
        <v>1776</v>
      </c>
      <c r="L244" s="137" t="s">
        <v>1777</v>
      </c>
      <c r="M244" s="137" t="s">
        <v>1778</v>
      </c>
    </row>
    <row r="245" spans="1:13" s="143" customFormat="1" ht="15" customHeight="1" x14ac:dyDescent="0.15">
      <c r="A245" s="132">
        <f t="shared" si="3"/>
        <v>22013</v>
      </c>
      <c r="B245" s="132" t="s">
        <v>1717</v>
      </c>
      <c r="C245" s="148">
        <v>2</v>
      </c>
      <c r="D245" s="132" t="s">
        <v>423</v>
      </c>
      <c r="E245" s="148">
        <v>2</v>
      </c>
      <c r="F245" s="148">
        <v>13</v>
      </c>
      <c r="G245" s="147">
        <v>13</v>
      </c>
      <c r="H245" s="145" t="s">
        <v>1779</v>
      </c>
      <c r="I245" s="145" t="s">
        <v>3497</v>
      </c>
      <c r="J245" s="146" t="s">
        <v>1780</v>
      </c>
      <c r="K245" s="146" t="s">
        <v>1781</v>
      </c>
      <c r="L245" s="137" t="s">
        <v>1782</v>
      </c>
      <c r="M245" s="137" t="s">
        <v>1783</v>
      </c>
    </row>
    <row r="246" spans="1:13" s="143" customFormat="1" ht="15" customHeight="1" x14ac:dyDescent="0.15">
      <c r="A246" s="132">
        <f t="shared" si="3"/>
        <v>22014</v>
      </c>
      <c r="B246" s="132" t="s">
        <v>1717</v>
      </c>
      <c r="C246" s="148">
        <v>2</v>
      </c>
      <c r="D246" s="132" t="s">
        <v>423</v>
      </c>
      <c r="E246" s="148">
        <v>2</v>
      </c>
      <c r="F246" s="148">
        <v>14</v>
      </c>
      <c r="G246" s="147">
        <v>14</v>
      </c>
      <c r="H246" s="145" t="s">
        <v>1784</v>
      </c>
      <c r="I246" s="145" t="s">
        <v>3498</v>
      </c>
      <c r="J246" s="146" t="s">
        <v>1785</v>
      </c>
      <c r="K246" s="146" t="s">
        <v>1786</v>
      </c>
      <c r="L246" s="137" t="s">
        <v>1787</v>
      </c>
      <c r="M246" s="137" t="s">
        <v>1788</v>
      </c>
    </row>
    <row r="247" spans="1:13" s="143" customFormat="1" ht="15" customHeight="1" x14ac:dyDescent="0.15">
      <c r="A247" s="132">
        <f t="shared" si="3"/>
        <v>22015</v>
      </c>
      <c r="B247" s="132" t="s">
        <v>1717</v>
      </c>
      <c r="C247" s="148">
        <v>2</v>
      </c>
      <c r="D247" s="132" t="s">
        <v>423</v>
      </c>
      <c r="E247" s="148">
        <v>2</v>
      </c>
      <c r="F247" s="148">
        <v>15</v>
      </c>
      <c r="G247" s="147">
        <v>15</v>
      </c>
      <c r="H247" s="145" t="s">
        <v>1789</v>
      </c>
      <c r="I247" s="145" t="s">
        <v>3499</v>
      </c>
      <c r="J247" s="146" t="s">
        <v>1790</v>
      </c>
      <c r="K247" s="146" t="s">
        <v>1791</v>
      </c>
      <c r="L247" s="137" t="s">
        <v>1792</v>
      </c>
      <c r="M247" s="137" t="s">
        <v>1793</v>
      </c>
    </row>
    <row r="248" spans="1:13" s="143" customFormat="1" ht="15" customHeight="1" x14ac:dyDescent="0.15">
      <c r="A248" s="132">
        <f t="shared" si="3"/>
        <v>22016</v>
      </c>
      <c r="B248" s="132" t="s">
        <v>1717</v>
      </c>
      <c r="C248" s="148">
        <v>2</v>
      </c>
      <c r="D248" s="132" t="s">
        <v>423</v>
      </c>
      <c r="E248" s="148">
        <v>2</v>
      </c>
      <c r="F248" s="148">
        <v>16</v>
      </c>
      <c r="G248" s="147">
        <v>16</v>
      </c>
      <c r="H248" s="145" t="s">
        <v>1794</v>
      </c>
      <c r="I248" s="145" t="s">
        <v>3500</v>
      </c>
      <c r="J248" s="146" t="s">
        <v>1795</v>
      </c>
      <c r="K248" s="146" t="s">
        <v>1796</v>
      </c>
      <c r="L248" s="137" t="s">
        <v>1797</v>
      </c>
      <c r="M248" s="137" t="s">
        <v>1798</v>
      </c>
    </row>
    <row r="249" spans="1:13" s="143" customFormat="1" ht="15" customHeight="1" x14ac:dyDescent="0.15">
      <c r="A249" s="132">
        <f t="shared" si="3"/>
        <v>22017</v>
      </c>
      <c r="B249" s="132" t="s">
        <v>1717</v>
      </c>
      <c r="C249" s="148">
        <v>2</v>
      </c>
      <c r="D249" s="132" t="s">
        <v>423</v>
      </c>
      <c r="E249" s="148">
        <v>2</v>
      </c>
      <c r="F249" s="148">
        <v>17</v>
      </c>
      <c r="G249" s="147">
        <v>17</v>
      </c>
      <c r="H249" s="145" t="s">
        <v>1799</v>
      </c>
      <c r="I249" s="145" t="s">
        <v>3501</v>
      </c>
      <c r="J249" s="146" t="s">
        <v>1800</v>
      </c>
      <c r="K249" s="146" t="s">
        <v>1801</v>
      </c>
      <c r="L249" s="137" t="s">
        <v>1802</v>
      </c>
      <c r="M249" s="137" t="s">
        <v>1803</v>
      </c>
    </row>
    <row r="250" spans="1:13" s="143" customFormat="1" ht="15" customHeight="1" x14ac:dyDescent="0.15">
      <c r="A250" s="132">
        <f t="shared" si="3"/>
        <v>22018</v>
      </c>
      <c r="B250" s="132" t="s">
        <v>1717</v>
      </c>
      <c r="C250" s="148">
        <v>2</v>
      </c>
      <c r="D250" s="132" t="s">
        <v>423</v>
      </c>
      <c r="E250" s="148">
        <v>2</v>
      </c>
      <c r="F250" s="148">
        <v>18</v>
      </c>
      <c r="G250" s="147">
        <v>18</v>
      </c>
      <c r="H250" s="145" t="s">
        <v>1804</v>
      </c>
      <c r="I250" s="145" t="s">
        <v>3502</v>
      </c>
      <c r="J250" s="146" t="s">
        <v>1805</v>
      </c>
      <c r="K250" s="146" t="s">
        <v>1806</v>
      </c>
      <c r="L250" s="137" t="s">
        <v>1807</v>
      </c>
      <c r="M250" s="137" t="s">
        <v>1808</v>
      </c>
    </row>
    <row r="251" spans="1:13" s="143" customFormat="1" ht="15" customHeight="1" x14ac:dyDescent="0.15">
      <c r="A251" s="132">
        <f t="shared" si="3"/>
        <v>22019</v>
      </c>
      <c r="B251" s="132" t="s">
        <v>1717</v>
      </c>
      <c r="C251" s="148">
        <v>2</v>
      </c>
      <c r="D251" s="132" t="s">
        <v>423</v>
      </c>
      <c r="E251" s="148">
        <v>2</v>
      </c>
      <c r="F251" s="148">
        <v>19</v>
      </c>
      <c r="G251" s="147">
        <v>19</v>
      </c>
      <c r="H251" s="145" t="s">
        <v>1809</v>
      </c>
      <c r="I251" s="145" t="s">
        <v>3503</v>
      </c>
      <c r="J251" s="146" t="s">
        <v>1810</v>
      </c>
      <c r="K251" s="146" t="s">
        <v>1811</v>
      </c>
      <c r="L251" s="137" t="s">
        <v>1812</v>
      </c>
      <c r="M251" s="137" t="s">
        <v>1813</v>
      </c>
    </row>
    <row r="252" spans="1:13" s="143" customFormat="1" ht="15" customHeight="1" x14ac:dyDescent="0.15">
      <c r="A252" s="132">
        <f t="shared" si="3"/>
        <v>22020</v>
      </c>
      <c r="B252" s="132" t="s">
        <v>1717</v>
      </c>
      <c r="C252" s="148">
        <v>2</v>
      </c>
      <c r="D252" s="132" t="s">
        <v>423</v>
      </c>
      <c r="E252" s="148">
        <v>2</v>
      </c>
      <c r="F252" s="148">
        <v>20</v>
      </c>
      <c r="G252" s="147">
        <v>20</v>
      </c>
      <c r="H252" s="145" t="s">
        <v>1814</v>
      </c>
      <c r="I252" s="145" t="s">
        <v>3504</v>
      </c>
      <c r="J252" s="146" t="s">
        <v>1815</v>
      </c>
      <c r="K252" s="146" t="s">
        <v>1816</v>
      </c>
      <c r="L252" s="137" t="s">
        <v>1817</v>
      </c>
      <c r="M252" s="137" t="s">
        <v>1818</v>
      </c>
    </row>
    <row r="253" spans="1:13" s="143" customFormat="1" ht="15" customHeight="1" x14ac:dyDescent="0.15">
      <c r="A253" s="132">
        <f t="shared" si="3"/>
        <v>22021</v>
      </c>
      <c r="B253" s="132" t="s">
        <v>1717</v>
      </c>
      <c r="C253" s="148">
        <v>2</v>
      </c>
      <c r="D253" s="132" t="s">
        <v>423</v>
      </c>
      <c r="E253" s="148">
        <v>2</v>
      </c>
      <c r="F253" s="148">
        <v>21</v>
      </c>
      <c r="G253" s="147">
        <v>21</v>
      </c>
      <c r="H253" s="145" t="s">
        <v>1819</v>
      </c>
      <c r="I253" s="145" t="s">
        <v>3505</v>
      </c>
      <c r="J253" s="146" t="s">
        <v>1820</v>
      </c>
      <c r="K253" s="146" t="s">
        <v>1821</v>
      </c>
      <c r="L253" s="137" t="s">
        <v>1822</v>
      </c>
      <c r="M253" s="137" t="s">
        <v>1823</v>
      </c>
    </row>
    <row r="254" spans="1:13" s="143" customFormat="1" ht="15" customHeight="1" x14ac:dyDescent="0.15">
      <c r="A254" s="132">
        <f t="shared" si="3"/>
        <v>22022</v>
      </c>
      <c r="B254" s="132" t="s">
        <v>1717</v>
      </c>
      <c r="C254" s="148">
        <v>2</v>
      </c>
      <c r="D254" s="132" t="s">
        <v>423</v>
      </c>
      <c r="E254" s="148">
        <v>2</v>
      </c>
      <c r="F254" s="148">
        <v>22</v>
      </c>
      <c r="G254" s="147">
        <v>22</v>
      </c>
      <c r="H254" s="145" t="s">
        <v>1824</v>
      </c>
      <c r="I254" s="145" t="s">
        <v>3506</v>
      </c>
      <c r="J254" s="146" t="s">
        <v>1825</v>
      </c>
      <c r="K254" s="146" t="s">
        <v>1826</v>
      </c>
      <c r="L254" s="137" t="s">
        <v>1827</v>
      </c>
      <c r="M254" s="137" t="s">
        <v>1828</v>
      </c>
    </row>
    <row r="255" spans="1:13" s="143" customFormat="1" ht="15" customHeight="1" x14ac:dyDescent="0.15">
      <c r="A255" s="132">
        <f t="shared" si="3"/>
        <v>22023</v>
      </c>
      <c r="B255" s="132" t="s">
        <v>1717</v>
      </c>
      <c r="C255" s="148">
        <v>2</v>
      </c>
      <c r="D255" s="132" t="s">
        <v>423</v>
      </c>
      <c r="E255" s="148">
        <v>2</v>
      </c>
      <c r="F255" s="148">
        <v>23</v>
      </c>
      <c r="G255" s="147">
        <v>23</v>
      </c>
      <c r="H255" s="145" t="s">
        <v>1829</v>
      </c>
      <c r="I255" s="145" t="s">
        <v>3507</v>
      </c>
      <c r="J255" s="146" t="s">
        <v>1830</v>
      </c>
      <c r="K255" s="146" t="s">
        <v>1831</v>
      </c>
      <c r="L255" s="137" t="s">
        <v>1832</v>
      </c>
      <c r="M255" s="137" t="s">
        <v>1833</v>
      </c>
    </row>
    <row r="256" spans="1:13" s="143" customFormat="1" ht="15" customHeight="1" x14ac:dyDescent="0.15">
      <c r="A256" s="132">
        <f t="shared" si="3"/>
        <v>22024</v>
      </c>
      <c r="B256" s="132" t="s">
        <v>1717</v>
      </c>
      <c r="C256" s="148">
        <v>2</v>
      </c>
      <c r="D256" s="132" t="s">
        <v>423</v>
      </c>
      <c r="E256" s="148">
        <v>2</v>
      </c>
      <c r="F256" s="148">
        <v>24</v>
      </c>
      <c r="G256" s="147">
        <v>24</v>
      </c>
      <c r="H256" s="145" t="s">
        <v>1834</v>
      </c>
      <c r="I256" s="145" t="s">
        <v>3508</v>
      </c>
      <c r="J256" s="146" t="s">
        <v>1835</v>
      </c>
      <c r="K256" s="146" t="s">
        <v>1836</v>
      </c>
      <c r="L256" s="137" t="s">
        <v>1837</v>
      </c>
      <c r="M256" s="137" t="s">
        <v>1838</v>
      </c>
    </row>
    <row r="257" spans="1:13" s="143" customFormat="1" ht="15" customHeight="1" x14ac:dyDescent="0.15">
      <c r="A257" s="132">
        <f t="shared" si="3"/>
        <v>22025</v>
      </c>
      <c r="B257" s="132" t="s">
        <v>1717</v>
      </c>
      <c r="C257" s="148">
        <v>2</v>
      </c>
      <c r="D257" s="132" t="s">
        <v>423</v>
      </c>
      <c r="E257" s="148">
        <v>2</v>
      </c>
      <c r="F257" s="148">
        <v>25</v>
      </c>
      <c r="G257" s="147">
        <v>25</v>
      </c>
      <c r="H257" s="145" t="s">
        <v>1839</v>
      </c>
      <c r="I257" s="145" t="s">
        <v>3509</v>
      </c>
      <c r="J257" s="146" t="s">
        <v>1840</v>
      </c>
      <c r="K257" s="146" t="s">
        <v>1841</v>
      </c>
      <c r="L257" s="137" t="s">
        <v>1842</v>
      </c>
      <c r="M257" s="137" t="s">
        <v>1843</v>
      </c>
    </row>
    <row r="258" spans="1:13" s="143" customFormat="1" ht="15" customHeight="1" x14ac:dyDescent="0.15">
      <c r="A258" s="132">
        <f t="shared" si="3"/>
        <v>22026</v>
      </c>
      <c r="B258" s="132" t="s">
        <v>1717</v>
      </c>
      <c r="C258" s="148">
        <v>2</v>
      </c>
      <c r="D258" s="132" t="s">
        <v>423</v>
      </c>
      <c r="E258" s="148">
        <v>2</v>
      </c>
      <c r="F258" s="148">
        <v>26</v>
      </c>
      <c r="G258" s="147">
        <v>26</v>
      </c>
      <c r="H258" s="145" t="s">
        <v>1844</v>
      </c>
      <c r="I258" s="145" t="s">
        <v>3510</v>
      </c>
      <c r="J258" s="146" t="s">
        <v>1845</v>
      </c>
      <c r="K258" s="146" t="s">
        <v>1846</v>
      </c>
      <c r="L258" s="137" t="s">
        <v>1847</v>
      </c>
      <c r="M258" s="137" t="s">
        <v>1848</v>
      </c>
    </row>
    <row r="259" spans="1:13" s="143" customFormat="1" ht="15" customHeight="1" x14ac:dyDescent="0.15">
      <c r="A259" s="132">
        <f t="shared" si="3"/>
        <v>22027</v>
      </c>
      <c r="B259" s="132" t="s">
        <v>1717</v>
      </c>
      <c r="C259" s="148">
        <v>2</v>
      </c>
      <c r="D259" s="132" t="s">
        <v>423</v>
      </c>
      <c r="E259" s="148">
        <v>2</v>
      </c>
      <c r="F259" s="148">
        <v>27</v>
      </c>
      <c r="G259" s="147">
        <v>27</v>
      </c>
      <c r="H259" s="145" t="s">
        <v>1849</v>
      </c>
      <c r="I259" s="145" t="s">
        <v>3511</v>
      </c>
      <c r="J259" s="146" t="s">
        <v>1850</v>
      </c>
      <c r="K259" s="146" t="s">
        <v>1851</v>
      </c>
      <c r="L259" s="137" t="s">
        <v>1852</v>
      </c>
      <c r="M259" s="137" t="s">
        <v>1853</v>
      </c>
    </row>
    <row r="260" spans="1:13" s="143" customFormat="1" ht="15" customHeight="1" x14ac:dyDescent="0.15">
      <c r="A260" s="132">
        <f t="shared" ref="A260:A321" si="4">+C260*10000+E260*1000+F260</f>
        <v>22028</v>
      </c>
      <c r="B260" s="132" t="s">
        <v>1717</v>
      </c>
      <c r="C260" s="148">
        <v>2</v>
      </c>
      <c r="D260" s="132" t="s">
        <v>423</v>
      </c>
      <c r="E260" s="148">
        <v>2</v>
      </c>
      <c r="F260" s="148">
        <v>28</v>
      </c>
      <c r="G260" s="147">
        <v>28</v>
      </c>
      <c r="H260" s="145" t="s">
        <v>1854</v>
      </c>
      <c r="I260" s="145" t="s">
        <v>3512</v>
      </c>
      <c r="J260" s="146" t="s">
        <v>1855</v>
      </c>
      <c r="K260" s="146" t="s">
        <v>1856</v>
      </c>
      <c r="L260" s="137" t="s">
        <v>1857</v>
      </c>
      <c r="M260" s="137" t="s">
        <v>1858</v>
      </c>
    </row>
    <row r="261" spans="1:13" s="143" customFormat="1" ht="15" customHeight="1" x14ac:dyDescent="0.15">
      <c r="A261" s="132">
        <f t="shared" si="4"/>
        <v>22029</v>
      </c>
      <c r="B261" s="132" t="s">
        <v>1717</v>
      </c>
      <c r="C261" s="148">
        <v>2</v>
      </c>
      <c r="D261" s="132" t="s">
        <v>423</v>
      </c>
      <c r="E261" s="148">
        <v>2</v>
      </c>
      <c r="F261" s="148">
        <v>29</v>
      </c>
      <c r="G261" s="147">
        <v>29</v>
      </c>
      <c r="H261" s="145" t="s">
        <v>1859</v>
      </c>
      <c r="I261" s="145" t="s">
        <v>3513</v>
      </c>
      <c r="J261" s="146" t="s">
        <v>1860</v>
      </c>
      <c r="K261" s="146" t="s">
        <v>1861</v>
      </c>
      <c r="L261" s="137" t="s">
        <v>1862</v>
      </c>
      <c r="M261" s="137" t="s">
        <v>1863</v>
      </c>
    </row>
    <row r="262" spans="1:13" s="143" customFormat="1" ht="15" customHeight="1" x14ac:dyDescent="0.15">
      <c r="A262" s="132">
        <f t="shared" si="4"/>
        <v>22030</v>
      </c>
      <c r="B262" s="132" t="s">
        <v>1717</v>
      </c>
      <c r="C262" s="148">
        <v>2</v>
      </c>
      <c r="D262" s="132" t="s">
        <v>423</v>
      </c>
      <c r="E262" s="148">
        <v>2</v>
      </c>
      <c r="F262" s="148">
        <v>30</v>
      </c>
      <c r="G262" s="147">
        <v>30</v>
      </c>
      <c r="H262" s="145" t="s">
        <v>1864</v>
      </c>
      <c r="I262" s="145" t="s">
        <v>3514</v>
      </c>
      <c r="J262" s="146" t="s">
        <v>1865</v>
      </c>
      <c r="K262" s="146" t="s">
        <v>1866</v>
      </c>
      <c r="L262" s="137" t="s">
        <v>1867</v>
      </c>
      <c r="M262" s="137" t="s">
        <v>1868</v>
      </c>
    </row>
    <row r="263" spans="1:13" s="143" customFormat="1" ht="15" customHeight="1" x14ac:dyDescent="0.15">
      <c r="A263" s="132">
        <f t="shared" si="4"/>
        <v>22031</v>
      </c>
      <c r="B263" s="132" t="s">
        <v>1717</v>
      </c>
      <c r="C263" s="148">
        <v>2</v>
      </c>
      <c r="D263" s="132" t="s">
        <v>423</v>
      </c>
      <c r="E263" s="148">
        <v>2</v>
      </c>
      <c r="F263" s="148">
        <v>31</v>
      </c>
      <c r="G263" s="147">
        <v>31</v>
      </c>
      <c r="H263" s="145" t="s">
        <v>1869</v>
      </c>
      <c r="I263" s="145" t="s">
        <v>3515</v>
      </c>
      <c r="J263" s="146" t="s">
        <v>1870</v>
      </c>
      <c r="K263" s="146" t="s">
        <v>1871</v>
      </c>
      <c r="L263" s="137" t="s">
        <v>1872</v>
      </c>
      <c r="M263" s="137" t="s">
        <v>1873</v>
      </c>
    </row>
    <row r="264" spans="1:13" s="143" customFormat="1" ht="15" customHeight="1" x14ac:dyDescent="0.15">
      <c r="A264" s="132">
        <f t="shared" si="4"/>
        <v>22032</v>
      </c>
      <c r="B264" s="132" t="s">
        <v>1717</v>
      </c>
      <c r="C264" s="148">
        <v>2</v>
      </c>
      <c r="D264" s="132" t="s">
        <v>423</v>
      </c>
      <c r="E264" s="148">
        <v>2</v>
      </c>
      <c r="F264" s="148">
        <v>32</v>
      </c>
      <c r="G264" s="147">
        <v>32</v>
      </c>
      <c r="H264" s="145" t="s">
        <v>1874</v>
      </c>
      <c r="I264" s="145" t="s">
        <v>3516</v>
      </c>
      <c r="J264" s="146" t="s">
        <v>1875</v>
      </c>
      <c r="K264" s="146" t="s">
        <v>1876</v>
      </c>
      <c r="L264" s="137" t="s">
        <v>1877</v>
      </c>
      <c r="M264" s="137" t="s">
        <v>1878</v>
      </c>
    </row>
    <row r="265" spans="1:13" s="143" customFormat="1" ht="15" customHeight="1" x14ac:dyDescent="0.15">
      <c r="A265" s="132">
        <f t="shared" si="4"/>
        <v>22033</v>
      </c>
      <c r="B265" s="132" t="s">
        <v>1717</v>
      </c>
      <c r="C265" s="148">
        <v>2</v>
      </c>
      <c r="D265" s="132" t="s">
        <v>423</v>
      </c>
      <c r="E265" s="148">
        <v>2</v>
      </c>
      <c r="F265" s="148">
        <v>33</v>
      </c>
      <c r="G265" s="147">
        <v>33</v>
      </c>
      <c r="H265" s="145" t="s">
        <v>1879</v>
      </c>
      <c r="I265" s="145" t="s">
        <v>3517</v>
      </c>
      <c r="J265" s="146" t="s">
        <v>1880</v>
      </c>
      <c r="K265" s="146" t="s">
        <v>1881</v>
      </c>
      <c r="L265" s="137" t="s">
        <v>1882</v>
      </c>
      <c r="M265" s="137" t="s">
        <v>1883</v>
      </c>
    </row>
    <row r="266" spans="1:13" s="143" customFormat="1" ht="15" customHeight="1" x14ac:dyDescent="0.15">
      <c r="A266" s="132">
        <f t="shared" si="4"/>
        <v>22034</v>
      </c>
      <c r="B266" s="132" t="s">
        <v>1717</v>
      </c>
      <c r="C266" s="148">
        <v>2</v>
      </c>
      <c r="D266" s="132" t="s">
        <v>423</v>
      </c>
      <c r="E266" s="148">
        <v>2</v>
      </c>
      <c r="F266" s="148">
        <v>34</v>
      </c>
      <c r="G266" s="147">
        <v>34</v>
      </c>
      <c r="H266" s="145" t="s">
        <v>1884</v>
      </c>
      <c r="I266" s="145" t="s">
        <v>3518</v>
      </c>
      <c r="J266" s="146" t="s">
        <v>1885</v>
      </c>
      <c r="K266" s="146" t="s">
        <v>1886</v>
      </c>
      <c r="L266" s="137" t="s">
        <v>1887</v>
      </c>
      <c r="M266" s="137" t="s">
        <v>1888</v>
      </c>
    </row>
    <row r="267" spans="1:13" s="143" customFormat="1" ht="15" customHeight="1" x14ac:dyDescent="0.15">
      <c r="A267" s="132">
        <f t="shared" si="4"/>
        <v>22035</v>
      </c>
      <c r="B267" s="132" t="s">
        <v>1717</v>
      </c>
      <c r="C267" s="148">
        <v>2</v>
      </c>
      <c r="D267" s="132" t="s">
        <v>423</v>
      </c>
      <c r="E267" s="148">
        <v>2</v>
      </c>
      <c r="F267" s="148">
        <v>35</v>
      </c>
      <c r="G267" s="147">
        <v>35</v>
      </c>
      <c r="H267" s="145" t="s">
        <v>1889</v>
      </c>
      <c r="I267" s="145" t="s">
        <v>3519</v>
      </c>
      <c r="J267" s="146" t="s">
        <v>1890</v>
      </c>
      <c r="K267" s="146" t="s">
        <v>1891</v>
      </c>
      <c r="L267" s="137" t="s">
        <v>1892</v>
      </c>
      <c r="M267" s="137" t="s">
        <v>1893</v>
      </c>
    </row>
    <row r="268" spans="1:13" s="143" customFormat="1" ht="15" customHeight="1" x14ac:dyDescent="0.15">
      <c r="A268" s="132">
        <f t="shared" si="4"/>
        <v>22036</v>
      </c>
      <c r="B268" s="132" t="s">
        <v>1717</v>
      </c>
      <c r="C268" s="148">
        <v>2</v>
      </c>
      <c r="D268" s="132" t="s">
        <v>423</v>
      </c>
      <c r="E268" s="148">
        <v>2</v>
      </c>
      <c r="F268" s="148">
        <v>36</v>
      </c>
      <c r="G268" s="147">
        <v>36</v>
      </c>
      <c r="H268" s="145" t="s">
        <v>1894</v>
      </c>
      <c r="I268" s="145" t="s">
        <v>3520</v>
      </c>
      <c r="J268" s="146" t="s">
        <v>1895</v>
      </c>
      <c r="K268" s="146" t="s">
        <v>1896</v>
      </c>
      <c r="L268" s="137" t="s">
        <v>1897</v>
      </c>
      <c r="M268" s="137" t="s">
        <v>1898</v>
      </c>
    </row>
    <row r="269" spans="1:13" s="143" customFormat="1" ht="15" customHeight="1" x14ac:dyDescent="0.15">
      <c r="A269" s="132">
        <f t="shared" si="4"/>
        <v>22037</v>
      </c>
      <c r="B269" s="132" t="s">
        <v>1717</v>
      </c>
      <c r="C269" s="148">
        <v>2</v>
      </c>
      <c r="D269" s="132" t="s">
        <v>423</v>
      </c>
      <c r="E269" s="148">
        <v>2</v>
      </c>
      <c r="F269" s="148">
        <v>37</v>
      </c>
      <c r="G269" s="147">
        <v>37</v>
      </c>
      <c r="H269" s="145" t="s">
        <v>1899</v>
      </c>
      <c r="I269" s="145" t="s">
        <v>3521</v>
      </c>
      <c r="J269" s="146" t="s">
        <v>1900</v>
      </c>
      <c r="K269" s="146" t="s">
        <v>1901</v>
      </c>
      <c r="L269" s="137" t="s">
        <v>1902</v>
      </c>
      <c r="M269" s="137" t="s">
        <v>1903</v>
      </c>
    </row>
    <row r="270" spans="1:13" s="143" customFormat="1" ht="15" customHeight="1" x14ac:dyDescent="0.15">
      <c r="A270" s="132">
        <f t="shared" si="4"/>
        <v>22038</v>
      </c>
      <c r="B270" s="132" t="s">
        <v>1717</v>
      </c>
      <c r="C270" s="148">
        <v>2</v>
      </c>
      <c r="D270" s="132" t="s">
        <v>423</v>
      </c>
      <c r="E270" s="148">
        <v>2</v>
      </c>
      <c r="F270" s="148">
        <v>38</v>
      </c>
      <c r="G270" s="147">
        <v>38</v>
      </c>
      <c r="H270" s="145" t="s">
        <v>1904</v>
      </c>
      <c r="I270" s="145" t="s">
        <v>3522</v>
      </c>
      <c r="J270" s="146" t="s">
        <v>1905</v>
      </c>
      <c r="K270" s="146" t="s">
        <v>1906</v>
      </c>
      <c r="L270" s="137" t="s">
        <v>1907</v>
      </c>
      <c r="M270" s="137" t="s">
        <v>1908</v>
      </c>
    </row>
    <row r="271" spans="1:13" s="143" customFormat="1" ht="15" customHeight="1" x14ac:dyDescent="0.15">
      <c r="A271" s="132">
        <f t="shared" si="4"/>
        <v>22039</v>
      </c>
      <c r="B271" s="132" t="s">
        <v>1717</v>
      </c>
      <c r="C271" s="148">
        <v>2</v>
      </c>
      <c r="D271" s="132" t="s">
        <v>423</v>
      </c>
      <c r="E271" s="148">
        <v>2</v>
      </c>
      <c r="F271" s="148">
        <v>39</v>
      </c>
      <c r="G271" s="147">
        <v>39</v>
      </c>
      <c r="H271" s="145" t="s">
        <v>1909</v>
      </c>
      <c r="I271" s="145" t="s">
        <v>3523</v>
      </c>
      <c r="J271" s="146" t="s">
        <v>1910</v>
      </c>
      <c r="K271" s="146" t="s">
        <v>1911</v>
      </c>
      <c r="L271" s="137" t="s">
        <v>1912</v>
      </c>
      <c r="M271" s="137" t="s">
        <v>1913</v>
      </c>
    </row>
    <row r="272" spans="1:13" s="143" customFormat="1" ht="15" customHeight="1" x14ac:dyDescent="0.15">
      <c r="A272" s="132">
        <f t="shared" si="4"/>
        <v>22040</v>
      </c>
      <c r="B272" s="132" t="s">
        <v>1717</v>
      </c>
      <c r="C272" s="148">
        <v>2</v>
      </c>
      <c r="D272" s="132" t="s">
        <v>423</v>
      </c>
      <c r="E272" s="148">
        <v>2</v>
      </c>
      <c r="F272" s="148">
        <v>40</v>
      </c>
      <c r="G272" s="147">
        <v>40</v>
      </c>
      <c r="H272" s="145" t="s">
        <v>1914</v>
      </c>
      <c r="I272" s="145" t="s">
        <v>3524</v>
      </c>
      <c r="J272" s="146" t="s">
        <v>1915</v>
      </c>
      <c r="K272" s="146" t="s">
        <v>1916</v>
      </c>
      <c r="L272" s="137" t="s">
        <v>1917</v>
      </c>
      <c r="M272" s="137" t="s">
        <v>1918</v>
      </c>
    </row>
    <row r="273" spans="1:13" s="143" customFormat="1" ht="15" customHeight="1" x14ac:dyDescent="0.15">
      <c r="A273" s="132">
        <f t="shared" si="4"/>
        <v>22041</v>
      </c>
      <c r="B273" s="132" t="s">
        <v>1717</v>
      </c>
      <c r="C273" s="148">
        <v>2</v>
      </c>
      <c r="D273" s="132" t="s">
        <v>423</v>
      </c>
      <c r="E273" s="148">
        <v>2</v>
      </c>
      <c r="F273" s="148">
        <v>41</v>
      </c>
      <c r="G273" s="147">
        <v>41</v>
      </c>
      <c r="H273" s="145" t="s">
        <v>1919</v>
      </c>
      <c r="I273" s="145" t="s">
        <v>3525</v>
      </c>
      <c r="J273" s="146" t="s">
        <v>1920</v>
      </c>
      <c r="K273" s="146" t="s">
        <v>1921</v>
      </c>
      <c r="L273" s="137" t="s">
        <v>1922</v>
      </c>
      <c r="M273" s="137" t="s">
        <v>1923</v>
      </c>
    </row>
    <row r="274" spans="1:13" s="143" customFormat="1" ht="15" customHeight="1" x14ac:dyDescent="0.15">
      <c r="A274" s="132">
        <f t="shared" si="4"/>
        <v>22042</v>
      </c>
      <c r="B274" s="132" t="s">
        <v>1717</v>
      </c>
      <c r="C274" s="148">
        <v>2</v>
      </c>
      <c r="D274" s="132" t="s">
        <v>423</v>
      </c>
      <c r="E274" s="148">
        <v>2</v>
      </c>
      <c r="F274" s="148">
        <v>42</v>
      </c>
      <c r="G274" s="147">
        <v>42</v>
      </c>
      <c r="H274" s="145" t="s">
        <v>1924</v>
      </c>
      <c r="I274" s="145" t="s">
        <v>3526</v>
      </c>
      <c r="J274" s="146" t="s">
        <v>1925</v>
      </c>
      <c r="K274" s="146" t="s">
        <v>1926</v>
      </c>
      <c r="L274" s="137" t="s">
        <v>1927</v>
      </c>
      <c r="M274" s="137" t="s">
        <v>1928</v>
      </c>
    </row>
    <row r="275" spans="1:13" s="143" customFormat="1" ht="15" customHeight="1" x14ac:dyDescent="0.15">
      <c r="A275" s="132">
        <f t="shared" si="4"/>
        <v>22043</v>
      </c>
      <c r="B275" s="132" t="s">
        <v>1717</v>
      </c>
      <c r="C275" s="148">
        <v>2</v>
      </c>
      <c r="D275" s="132" t="s">
        <v>423</v>
      </c>
      <c r="E275" s="148">
        <v>2</v>
      </c>
      <c r="F275" s="148">
        <v>43</v>
      </c>
      <c r="G275" s="147">
        <v>43</v>
      </c>
      <c r="H275" s="145" t="s">
        <v>1929</v>
      </c>
      <c r="I275" s="145" t="s">
        <v>3527</v>
      </c>
      <c r="J275" s="146" t="s">
        <v>1930</v>
      </c>
      <c r="K275" s="146" t="s">
        <v>1931</v>
      </c>
      <c r="L275" s="137" t="s">
        <v>1932</v>
      </c>
      <c r="M275" s="137" t="s">
        <v>1933</v>
      </c>
    </row>
    <row r="276" spans="1:13" s="143" customFormat="1" ht="15" customHeight="1" x14ac:dyDescent="0.15">
      <c r="A276" s="132">
        <f t="shared" si="4"/>
        <v>22044</v>
      </c>
      <c r="B276" s="132" t="s">
        <v>1717</v>
      </c>
      <c r="C276" s="148">
        <v>2</v>
      </c>
      <c r="D276" s="132" t="s">
        <v>423</v>
      </c>
      <c r="E276" s="148">
        <v>2</v>
      </c>
      <c r="F276" s="148">
        <v>44</v>
      </c>
      <c r="G276" s="147">
        <v>44</v>
      </c>
      <c r="H276" s="145" t="s">
        <v>1934</v>
      </c>
      <c r="I276" s="145" t="s">
        <v>3528</v>
      </c>
      <c r="J276" s="146" t="s">
        <v>1935</v>
      </c>
      <c r="K276" s="146" t="s">
        <v>1936</v>
      </c>
      <c r="L276" s="137" t="s">
        <v>1937</v>
      </c>
      <c r="M276" s="137" t="s">
        <v>1938</v>
      </c>
    </row>
    <row r="277" spans="1:13" s="143" customFormat="1" ht="15" customHeight="1" x14ac:dyDescent="0.15">
      <c r="A277" s="132">
        <f t="shared" si="4"/>
        <v>22045</v>
      </c>
      <c r="B277" s="132" t="s">
        <v>1717</v>
      </c>
      <c r="C277" s="148">
        <v>2</v>
      </c>
      <c r="D277" s="132" t="s">
        <v>423</v>
      </c>
      <c r="E277" s="148">
        <v>2</v>
      </c>
      <c r="F277" s="148">
        <v>45</v>
      </c>
      <c r="G277" s="147">
        <v>45</v>
      </c>
      <c r="H277" s="145" t="s">
        <v>1939</v>
      </c>
      <c r="I277" s="145" t="s">
        <v>3529</v>
      </c>
      <c r="J277" s="146" t="s">
        <v>1940</v>
      </c>
      <c r="K277" s="146" t="s">
        <v>1941</v>
      </c>
      <c r="L277" s="137" t="s">
        <v>1942</v>
      </c>
      <c r="M277" s="137" t="s">
        <v>1943</v>
      </c>
    </row>
    <row r="278" spans="1:13" s="143" customFormat="1" ht="15" customHeight="1" x14ac:dyDescent="0.15">
      <c r="A278" s="132">
        <f t="shared" si="4"/>
        <v>22046</v>
      </c>
      <c r="B278" s="132" t="s">
        <v>1717</v>
      </c>
      <c r="C278" s="148">
        <v>2</v>
      </c>
      <c r="D278" s="132" t="s">
        <v>423</v>
      </c>
      <c r="E278" s="148">
        <v>2</v>
      </c>
      <c r="F278" s="148">
        <v>46</v>
      </c>
      <c r="G278" s="147">
        <v>46</v>
      </c>
      <c r="H278" s="145" t="s">
        <v>1944</v>
      </c>
      <c r="I278" s="145" t="s">
        <v>3530</v>
      </c>
      <c r="J278" s="146" t="s">
        <v>1945</v>
      </c>
      <c r="K278" s="146" t="s">
        <v>1946</v>
      </c>
      <c r="L278" s="137" t="s">
        <v>1947</v>
      </c>
      <c r="M278" s="137" t="s">
        <v>1948</v>
      </c>
    </row>
    <row r="279" spans="1:13" s="143" customFormat="1" ht="15" customHeight="1" x14ac:dyDescent="0.15">
      <c r="A279" s="132">
        <f t="shared" si="4"/>
        <v>22047</v>
      </c>
      <c r="B279" s="132" t="s">
        <v>1717</v>
      </c>
      <c r="C279" s="148">
        <v>2</v>
      </c>
      <c r="D279" s="132" t="s">
        <v>423</v>
      </c>
      <c r="E279" s="148">
        <v>2</v>
      </c>
      <c r="F279" s="148">
        <v>47</v>
      </c>
      <c r="G279" s="147">
        <v>47</v>
      </c>
      <c r="H279" s="145" t="s">
        <v>1949</v>
      </c>
      <c r="I279" s="145" t="s">
        <v>3531</v>
      </c>
      <c r="J279" s="146" t="s">
        <v>1945</v>
      </c>
      <c r="K279" s="146" t="s">
        <v>1950</v>
      </c>
      <c r="L279" s="137" t="s">
        <v>1951</v>
      </c>
      <c r="M279" s="137" t="s">
        <v>1952</v>
      </c>
    </row>
    <row r="280" spans="1:13" s="143" customFormat="1" ht="15" customHeight="1" x14ac:dyDescent="0.15">
      <c r="A280" s="132">
        <f t="shared" si="4"/>
        <v>22048</v>
      </c>
      <c r="B280" s="132" t="s">
        <v>1717</v>
      </c>
      <c r="C280" s="148">
        <v>2</v>
      </c>
      <c r="D280" s="132" t="s">
        <v>423</v>
      </c>
      <c r="E280" s="148">
        <v>2</v>
      </c>
      <c r="F280" s="148">
        <v>48</v>
      </c>
      <c r="G280" s="147">
        <v>48</v>
      </c>
      <c r="H280" s="145" t="s">
        <v>1953</v>
      </c>
      <c r="I280" s="145" t="s">
        <v>3532</v>
      </c>
      <c r="J280" s="146" t="s">
        <v>1954</v>
      </c>
      <c r="K280" s="146" t="s">
        <v>1955</v>
      </c>
      <c r="L280" s="137" t="s">
        <v>1956</v>
      </c>
      <c r="M280" s="137" t="s">
        <v>1957</v>
      </c>
    </row>
    <row r="281" spans="1:13" s="143" customFormat="1" ht="15" customHeight="1" x14ac:dyDescent="0.15">
      <c r="A281" s="132">
        <f t="shared" si="4"/>
        <v>22049</v>
      </c>
      <c r="B281" s="132" t="s">
        <v>1717</v>
      </c>
      <c r="C281" s="148">
        <v>2</v>
      </c>
      <c r="D281" s="132" t="s">
        <v>423</v>
      </c>
      <c r="E281" s="148">
        <v>2</v>
      </c>
      <c r="F281" s="148">
        <v>49</v>
      </c>
      <c r="G281" s="147">
        <v>49</v>
      </c>
      <c r="H281" s="145" t="s">
        <v>1958</v>
      </c>
      <c r="I281" s="145" t="s">
        <v>3533</v>
      </c>
      <c r="J281" s="146" t="s">
        <v>1959</v>
      </c>
      <c r="K281" s="146" t="s">
        <v>1960</v>
      </c>
      <c r="L281" s="137" t="s">
        <v>1961</v>
      </c>
      <c r="M281" s="137" t="s">
        <v>1962</v>
      </c>
    </row>
    <row r="282" spans="1:13" s="143" customFormat="1" ht="15" customHeight="1" x14ac:dyDescent="0.15">
      <c r="A282" s="132">
        <f t="shared" si="4"/>
        <v>22050</v>
      </c>
      <c r="B282" s="132" t="s">
        <v>1717</v>
      </c>
      <c r="C282" s="148">
        <v>2</v>
      </c>
      <c r="D282" s="132" t="s">
        <v>423</v>
      </c>
      <c r="E282" s="148">
        <v>2</v>
      </c>
      <c r="F282" s="148">
        <v>50</v>
      </c>
      <c r="G282" s="147">
        <v>50</v>
      </c>
      <c r="H282" s="145" t="s">
        <v>1963</v>
      </c>
      <c r="I282" s="145" t="s">
        <v>3534</v>
      </c>
      <c r="J282" s="146" t="s">
        <v>1964</v>
      </c>
      <c r="K282" s="146" t="s">
        <v>1965</v>
      </c>
      <c r="L282" s="137" t="s">
        <v>1966</v>
      </c>
      <c r="M282" s="137" t="s">
        <v>1967</v>
      </c>
    </row>
    <row r="283" spans="1:13" s="143" customFormat="1" ht="15" customHeight="1" x14ac:dyDescent="0.15">
      <c r="A283" s="132">
        <f t="shared" si="4"/>
        <v>22051</v>
      </c>
      <c r="B283" s="132" t="s">
        <v>1717</v>
      </c>
      <c r="C283" s="148">
        <v>2</v>
      </c>
      <c r="D283" s="132" t="s">
        <v>423</v>
      </c>
      <c r="E283" s="148">
        <v>2</v>
      </c>
      <c r="F283" s="148">
        <v>51</v>
      </c>
      <c r="G283" s="147">
        <v>51</v>
      </c>
      <c r="H283" s="145" t="s">
        <v>1968</v>
      </c>
      <c r="I283" s="145" t="s">
        <v>3535</v>
      </c>
      <c r="J283" s="146" t="s">
        <v>1969</v>
      </c>
      <c r="K283" s="146" t="s">
        <v>1970</v>
      </c>
      <c r="L283" s="137" t="s">
        <v>1971</v>
      </c>
      <c r="M283" s="137" t="s">
        <v>1972</v>
      </c>
    </row>
    <row r="284" spans="1:13" s="143" customFormat="1" ht="15" customHeight="1" x14ac:dyDescent="0.15">
      <c r="A284" s="132">
        <f t="shared" si="4"/>
        <v>22052</v>
      </c>
      <c r="B284" s="132" t="s">
        <v>1717</v>
      </c>
      <c r="C284" s="148">
        <v>2</v>
      </c>
      <c r="D284" s="132" t="s">
        <v>423</v>
      </c>
      <c r="E284" s="148">
        <v>2</v>
      </c>
      <c r="F284" s="148">
        <v>52</v>
      </c>
      <c r="G284" s="147">
        <v>52</v>
      </c>
      <c r="H284" s="145" t="s">
        <v>1973</v>
      </c>
      <c r="I284" s="145" t="s">
        <v>3536</v>
      </c>
      <c r="J284" s="146" t="s">
        <v>1974</v>
      </c>
      <c r="K284" s="146" t="s">
        <v>1975</v>
      </c>
      <c r="L284" s="137" t="s">
        <v>1976</v>
      </c>
      <c r="M284" s="137" t="s">
        <v>1977</v>
      </c>
    </row>
    <row r="285" spans="1:13" s="132" customFormat="1" ht="15" customHeight="1" x14ac:dyDescent="0.15">
      <c r="A285" s="132">
        <f>+C285*10000+E285*1000+F285</f>
        <v>22053</v>
      </c>
      <c r="B285" s="132" t="s">
        <v>1717</v>
      </c>
      <c r="C285" s="148">
        <v>2</v>
      </c>
      <c r="D285" s="132" t="s">
        <v>423</v>
      </c>
      <c r="E285" s="148">
        <v>2</v>
      </c>
      <c r="F285" s="148">
        <v>53</v>
      </c>
      <c r="G285" s="149">
        <v>53</v>
      </c>
      <c r="H285" s="145" t="s">
        <v>3971</v>
      </c>
      <c r="I285" s="145" t="s">
        <v>3972</v>
      </c>
      <c r="J285" s="139" t="s">
        <v>2065</v>
      </c>
      <c r="K285" s="139" t="s">
        <v>2066</v>
      </c>
      <c r="L285" s="137" t="s">
        <v>2067</v>
      </c>
      <c r="M285" s="137" t="s">
        <v>2068</v>
      </c>
    </row>
    <row r="286" spans="1:13" s="143" customFormat="1" ht="15" customHeight="1" x14ac:dyDescent="0.15">
      <c r="A286" s="132">
        <f t="shared" si="4"/>
        <v>23001</v>
      </c>
      <c r="B286" s="132" t="s">
        <v>1717</v>
      </c>
      <c r="C286" s="148">
        <v>2</v>
      </c>
      <c r="D286" s="132" t="s">
        <v>1302</v>
      </c>
      <c r="E286" s="148">
        <v>3</v>
      </c>
      <c r="F286" s="148">
        <v>1</v>
      </c>
      <c r="G286" s="149">
        <v>1</v>
      </c>
      <c r="H286" s="145" t="s">
        <v>1978</v>
      </c>
      <c r="I286" s="145" t="s">
        <v>3537</v>
      </c>
      <c r="J286" s="139" t="s">
        <v>1765</v>
      </c>
      <c r="K286" s="139" t="s">
        <v>1979</v>
      </c>
      <c r="L286" s="137" t="s">
        <v>1980</v>
      </c>
      <c r="M286" s="137" t="s">
        <v>1981</v>
      </c>
    </row>
    <row r="287" spans="1:13" s="143" customFormat="1" ht="15" customHeight="1" x14ac:dyDescent="0.15">
      <c r="A287" s="132">
        <f t="shared" si="4"/>
        <v>23002</v>
      </c>
      <c r="B287" s="132" t="s">
        <v>1717</v>
      </c>
      <c r="C287" s="148">
        <v>2</v>
      </c>
      <c r="D287" s="132" t="s">
        <v>1302</v>
      </c>
      <c r="E287" s="148">
        <v>3</v>
      </c>
      <c r="F287" s="148">
        <v>2</v>
      </c>
      <c r="G287" s="149">
        <v>2</v>
      </c>
      <c r="H287" s="145" t="s">
        <v>1982</v>
      </c>
      <c r="I287" s="145" t="s">
        <v>3538</v>
      </c>
      <c r="J287" s="139" t="s">
        <v>1983</v>
      </c>
      <c r="K287" s="139" t="s">
        <v>1984</v>
      </c>
      <c r="L287" s="137" t="s">
        <v>1985</v>
      </c>
      <c r="M287" s="137" t="s">
        <v>1986</v>
      </c>
    </row>
    <row r="288" spans="1:13" s="143" customFormat="1" ht="15" customHeight="1" x14ac:dyDescent="0.15">
      <c r="A288" s="132">
        <f t="shared" si="4"/>
        <v>23003</v>
      </c>
      <c r="B288" s="132" t="s">
        <v>1717</v>
      </c>
      <c r="C288" s="148">
        <v>2</v>
      </c>
      <c r="D288" s="132" t="s">
        <v>1302</v>
      </c>
      <c r="E288" s="148">
        <v>3</v>
      </c>
      <c r="F288" s="148">
        <v>3</v>
      </c>
      <c r="G288" s="149">
        <v>3</v>
      </c>
      <c r="H288" s="145" t="s">
        <v>1987</v>
      </c>
      <c r="I288" s="145" t="s">
        <v>3539</v>
      </c>
      <c r="J288" s="139" t="s">
        <v>1988</v>
      </c>
      <c r="K288" s="139" t="s">
        <v>1989</v>
      </c>
      <c r="L288" s="137" t="s">
        <v>1990</v>
      </c>
      <c r="M288" s="137" t="s">
        <v>1991</v>
      </c>
    </row>
    <row r="289" spans="1:16" s="143" customFormat="1" ht="15" customHeight="1" x14ac:dyDescent="0.15">
      <c r="A289" s="132">
        <f t="shared" si="4"/>
        <v>23004</v>
      </c>
      <c r="B289" s="132" t="s">
        <v>1717</v>
      </c>
      <c r="C289" s="148">
        <v>2</v>
      </c>
      <c r="D289" s="132" t="s">
        <v>1302</v>
      </c>
      <c r="E289" s="148">
        <v>3</v>
      </c>
      <c r="F289" s="148">
        <v>4</v>
      </c>
      <c r="G289" s="149">
        <v>4</v>
      </c>
      <c r="H289" s="145" t="s">
        <v>1992</v>
      </c>
      <c r="I289" s="145" t="s">
        <v>3540</v>
      </c>
      <c r="J289" s="139" t="s">
        <v>1800</v>
      </c>
      <c r="K289" s="139" t="s">
        <v>1801</v>
      </c>
      <c r="L289" s="137" t="s">
        <v>1993</v>
      </c>
      <c r="M289" s="137" t="s">
        <v>1994</v>
      </c>
      <c r="O289" s="132"/>
      <c r="P289" s="132"/>
    </row>
    <row r="290" spans="1:16" s="143" customFormat="1" ht="15" customHeight="1" x14ac:dyDescent="0.15">
      <c r="A290" s="132">
        <f t="shared" si="4"/>
        <v>23005</v>
      </c>
      <c r="B290" s="132" t="s">
        <v>1717</v>
      </c>
      <c r="C290" s="148">
        <v>2</v>
      </c>
      <c r="D290" s="132" t="s">
        <v>1302</v>
      </c>
      <c r="E290" s="148">
        <v>3</v>
      </c>
      <c r="F290" s="148">
        <v>5</v>
      </c>
      <c r="G290" s="149">
        <v>5</v>
      </c>
      <c r="H290" s="145" t="s">
        <v>1995</v>
      </c>
      <c r="I290" s="145" t="s">
        <v>3541</v>
      </c>
      <c r="J290" s="139" t="s">
        <v>1845</v>
      </c>
      <c r="K290" s="139" t="s">
        <v>1996</v>
      </c>
      <c r="L290" s="137" t="s">
        <v>1997</v>
      </c>
      <c r="M290" s="137" t="s">
        <v>1998</v>
      </c>
      <c r="O290" s="132"/>
      <c r="P290" s="132"/>
    </row>
    <row r="291" spans="1:16" s="143" customFormat="1" ht="15" customHeight="1" x14ac:dyDescent="0.15">
      <c r="A291" s="132">
        <f t="shared" si="4"/>
        <v>23006</v>
      </c>
      <c r="B291" s="132" t="s">
        <v>1717</v>
      </c>
      <c r="C291" s="148">
        <v>2</v>
      </c>
      <c r="D291" s="132" t="s">
        <v>1302</v>
      </c>
      <c r="E291" s="148">
        <v>3</v>
      </c>
      <c r="F291" s="148">
        <v>6</v>
      </c>
      <c r="G291" s="149">
        <v>6</v>
      </c>
      <c r="H291" s="145" t="s">
        <v>1999</v>
      </c>
      <c r="I291" s="145" t="s">
        <v>3542</v>
      </c>
      <c r="J291" s="139" t="s">
        <v>2000</v>
      </c>
      <c r="K291" s="139" t="s">
        <v>2001</v>
      </c>
      <c r="L291" s="137" t="s">
        <v>2002</v>
      </c>
      <c r="M291" s="137" t="s">
        <v>2003</v>
      </c>
      <c r="O291" s="132"/>
      <c r="P291" s="132"/>
    </row>
    <row r="292" spans="1:16" s="143" customFormat="1" ht="15" customHeight="1" x14ac:dyDescent="0.15">
      <c r="A292" s="132">
        <f t="shared" si="4"/>
        <v>23007</v>
      </c>
      <c r="B292" s="132" t="s">
        <v>1717</v>
      </c>
      <c r="C292" s="148">
        <v>2</v>
      </c>
      <c r="D292" s="132" t="s">
        <v>1302</v>
      </c>
      <c r="E292" s="148">
        <v>3</v>
      </c>
      <c r="F292" s="148">
        <v>7</v>
      </c>
      <c r="G292" s="149">
        <v>7</v>
      </c>
      <c r="H292" s="145" t="s">
        <v>2004</v>
      </c>
      <c r="I292" s="145" t="s">
        <v>3543</v>
      </c>
      <c r="J292" s="139" t="s">
        <v>2005</v>
      </c>
      <c r="K292" s="139" t="s">
        <v>2006</v>
      </c>
      <c r="L292" s="137" t="s">
        <v>2007</v>
      </c>
      <c r="M292" s="137" t="s">
        <v>2008</v>
      </c>
      <c r="O292" s="132"/>
      <c r="P292" s="132"/>
    </row>
    <row r="293" spans="1:16" s="143" customFormat="1" ht="15" customHeight="1" x14ac:dyDescent="0.15">
      <c r="A293" s="132">
        <f t="shared" si="4"/>
        <v>23008</v>
      </c>
      <c r="B293" s="132" t="s">
        <v>1717</v>
      </c>
      <c r="C293" s="148">
        <v>2</v>
      </c>
      <c r="D293" s="132" t="s">
        <v>1302</v>
      </c>
      <c r="E293" s="148">
        <v>3</v>
      </c>
      <c r="F293" s="148">
        <v>8</v>
      </c>
      <c r="G293" s="149">
        <v>8</v>
      </c>
      <c r="H293" s="145" t="s">
        <v>2009</v>
      </c>
      <c r="I293" s="145" t="s">
        <v>3544</v>
      </c>
      <c r="J293" s="139" t="s">
        <v>1805</v>
      </c>
      <c r="K293" s="139" t="s">
        <v>2010</v>
      </c>
      <c r="L293" s="146" t="s">
        <v>2011</v>
      </c>
      <c r="M293" s="137" t="s">
        <v>2012</v>
      </c>
      <c r="O293" s="132"/>
      <c r="P293" s="132"/>
    </row>
    <row r="294" spans="1:16" s="143" customFormat="1" ht="15" customHeight="1" x14ac:dyDescent="0.15">
      <c r="A294" s="132">
        <f t="shared" si="4"/>
        <v>23009</v>
      </c>
      <c r="B294" s="132" t="s">
        <v>1717</v>
      </c>
      <c r="C294" s="148">
        <v>2</v>
      </c>
      <c r="D294" s="132" t="s">
        <v>1302</v>
      </c>
      <c r="E294" s="148">
        <v>3</v>
      </c>
      <c r="F294" s="148">
        <v>9</v>
      </c>
      <c r="G294" s="149">
        <v>9</v>
      </c>
      <c r="H294" s="145" t="s">
        <v>2013</v>
      </c>
      <c r="I294" s="145" t="s">
        <v>3545</v>
      </c>
      <c r="J294" s="139" t="s">
        <v>2014</v>
      </c>
      <c r="K294" s="139" t="s">
        <v>2015</v>
      </c>
      <c r="L294" s="137" t="s">
        <v>2016</v>
      </c>
      <c r="M294" s="137" t="s">
        <v>2017</v>
      </c>
      <c r="O294" s="132"/>
      <c r="P294" s="132"/>
    </row>
    <row r="295" spans="1:16" s="143" customFormat="1" ht="15" customHeight="1" x14ac:dyDescent="0.15">
      <c r="A295" s="132">
        <f t="shared" si="4"/>
        <v>23010</v>
      </c>
      <c r="B295" s="132" t="s">
        <v>1717</v>
      </c>
      <c r="C295" s="148">
        <v>2</v>
      </c>
      <c r="D295" s="132" t="s">
        <v>1302</v>
      </c>
      <c r="E295" s="148">
        <v>3</v>
      </c>
      <c r="F295" s="148">
        <v>10</v>
      </c>
      <c r="G295" s="149">
        <v>10</v>
      </c>
      <c r="H295" s="145" t="s">
        <v>2018</v>
      </c>
      <c r="I295" s="145" t="s">
        <v>3546</v>
      </c>
      <c r="J295" s="139" t="s">
        <v>1795</v>
      </c>
      <c r="K295" s="139" t="s">
        <v>2019</v>
      </c>
      <c r="L295" s="137" t="s">
        <v>2020</v>
      </c>
      <c r="M295" s="137" t="s">
        <v>2021</v>
      </c>
      <c r="O295" s="132"/>
      <c r="P295" s="132"/>
    </row>
    <row r="296" spans="1:16" s="143" customFormat="1" ht="15" customHeight="1" x14ac:dyDescent="0.15">
      <c r="A296" s="132">
        <f t="shared" si="4"/>
        <v>23011</v>
      </c>
      <c r="B296" s="132" t="s">
        <v>1717</v>
      </c>
      <c r="C296" s="148">
        <v>2</v>
      </c>
      <c r="D296" s="132" t="s">
        <v>1302</v>
      </c>
      <c r="E296" s="148">
        <v>3</v>
      </c>
      <c r="F296" s="148">
        <v>11</v>
      </c>
      <c r="G296" s="149">
        <v>11</v>
      </c>
      <c r="H296" s="145" t="s">
        <v>2022</v>
      </c>
      <c r="I296" s="145" t="s">
        <v>3547</v>
      </c>
      <c r="J296" s="139" t="s">
        <v>1915</v>
      </c>
      <c r="K296" s="139" t="s">
        <v>2023</v>
      </c>
      <c r="L296" s="137" t="s">
        <v>2024</v>
      </c>
      <c r="M296" s="137" t="s">
        <v>2025</v>
      </c>
      <c r="O296" s="132"/>
      <c r="P296" s="132"/>
    </row>
    <row r="297" spans="1:16" s="143" customFormat="1" ht="15" customHeight="1" x14ac:dyDescent="0.15">
      <c r="A297" s="132">
        <f t="shared" si="4"/>
        <v>23012</v>
      </c>
      <c r="B297" s="132" t="s">
        <v>1717</v>
      </c>
      <c r="C297" s="148">
        <v>2</v>
      </c>
      <c r="D297" s="132" t="s">
        <v>1302</v>
      </c>
      <c r="E297" s="148">
        <v>3</v>
      </c>
      <c r="F297" s="148">
        <v>12</v>
      </c>
      <c r="G297" s="149">
        <v>12</v>
      </c>
      <c r="H297" s="145" t="s">
        <v>2026</v>
      </c>
      <c r="I297" s="145" t="s">
        <v>3548</v>
      </c>
      <c r="J297" s="139" t="s">
        <v>1900</v>
      </c>
      <c r="K297" s="139" t="s">
        <v>2027</v>
      </c>
      <c r="L297" s="137" t="s">
        <v>2028</v>
      </c>
      <c r="M297" s="137" t="s">
        <v>2029</v>
      </c>
      <c r="O297" s="132"/>
      <c r="P297" s="132"/>
    </row>
    <row r="298" spans="1:16" s="143" customFormat="1" ht="15" customHeight="1" x14ac:dyDescent="0.15">
      <c r="A298" s="132">
        <f t="shared" si="4"/>
        <v>23013</v>
      </c>
      <c r="B298" s="132" t="s">
        <v>1717</v>
      </c>
      <c r="C298" s="148">
        <v>2</v>
      </c>
      <c r="D298" s="132" t="s">
        <v>1302</v>
      </c>
      <c r="E298" s="148">
        <v>3</v>
      </c>
      <c r="F298" s="148">
        <v>13</v>
      </c>
      <c r="G298" s="149">
        <v>13</v>
      </c>
      <c r="H298" s="145" t="s">
        <v>2030</v>
      </c>
      <c r="I298" s="145" t="s">
        <v>3549</v>
      </c>
      <c r="J298" s="139" t="s">
        <v>2031</v>
      </c>
      <c r="K298" s="139" t="s">
        <v>2032</v>
      </c>
      <c r="L298" s="137" t="s">
        <v>2033</v>
      </c>
      <c r="M298" s="137" t="s">
        <v>2034</v>
      </c>
      <c r="O298" s="132"/>
      <c r="P298" s="132"/>
    </row>
    <row r="299" spans="1:16" s="143" customFormat="1" ht="15" customHeight="1" x14ac:dyDescent="0.15">
      <c r="A299" s="132">
        <f t="shared" si="4"/>
        <v>23014</v>
      </c>
      <c r="B299" s="132" t="s">
        <v>1717</v>
      </c>
      <c r="C299" s="148">
        <v>2</v>
      </c>
      <c r="D299" s="132" t="s">
        <v>1302</v>
      </c>
      <c r="E299" s="148">
        <v>3</v>
      </c>
      <c r="F299" s="148">
        <v>14</v>
      </c>
      <c r="G299" s="149">
        <v>14</v>
      </c>
      <c r="H299" s="145" t="s">
        <v>2035</v>
      </c>
      <c r="I299" s="145" t="s">
        <v>3550</v>
      </c>
      <c r="J299" s="139" t="s">
        <v>1925</v>
      </c>
      <c r="K299" s="139" t="s">
        <v>2036</v>
      </c>
      <c r="L299" s="137" t="s">
        <v>2037</v>
      </c>
      <c r="M299" s="137" t="s">
        <v>2038</v>
      </c>
      <c r="O299" s="132"/>
      <c r="P299" s="132"/>
    </row>
    <row r="300" spans="1:16" s="143" customFormat="1" ht="15" customHeight="1" x14ac:dyDescent="0.15">
      <c r="A300" s="132">
        <f t="shared" si="4"/>
        <v>23015</v>
      </c>
      <c r="B300" s="132" t="s">
        <v>1717</v>
      </c>
      <c r="C300" s="148">
        <v>2</v>
      </c>
      <c r="D300" s="132" t="s">
        <v>1302</v>
      </c>
      <c r="E300" s="148">
        <v>3</v>
      </c>
      <c r="F300" s="148">
        <v>15</v>
      </c>
      <c r="G300" s="149">
        <v>15</v>
      </c>
      <c r="H300" s="145" t="s">
        <v>2039</v>
      </c>
      <c r="I300" s="145" t="s">
        <v>3551</v>
      </c>
      <c r="J300" s="139" t="s">
        <v>2040</v>
      </c>
      <c r="K300" s="139" t="s">
        <v>2041</v>
      </c>
      <c r="L300" s="137" t="s">
        <v>2042</v>
      </c>
      <c r="M300" s="137" t="s">
        <v>2043</v>
      </c>
      <c r="O300" s="132"/>
      <c r="P300" s="132"/>
    </row>
    <row r="301" spans="1:16" s="143" customFormat="1" ht="15" customHeight="1" x14ac:dyDescent="0.15">
      <c r="A301" s="132">
        <f t="shared" si="4"/>
        <v>23016</v>
      </c>
      <c r="B301" s="132" t="s">
        <v>1717</v>
      </c>
      <c r="C301" s="148">
        <v>2</v>
      </c>
      <c r="D301" s="132" t="s">
        <v>1302</v>
      </c>
      <c r="E301" s="148">
        <v>3</v>
      </c>
      <c r="F301" s="148">
        <v>16</v>
      </c>
      <c r="G301" s="149">
        <v>16</v>
      </c>
      <c r="H301" s="145" t="s">
        <v>2044</v>
      </c>
      <c r="I301" s="145" t="s">
        <v>3552</v>
      </c>
      <c r="J301" s="139" t="s">
        <v>1935</v>
      </c>
      <c r="K301" s="139" t="s">
        <v>2045</v>
      </c>
      <c r="L301" s="137" t="s">
        <v>2046</v>
      </c>
      <c r="M301" s="137" t="s">
        <v>2047</v>
      </c>
      <c r="O301" s="132"/>
      <c r="P301" s="132"/>
    </row>
    <row r="302" spans="1:16" s="143" customFormat="1" ht="15" customHeight="1" x14ac:dyDescent="0.15">
      <c r="A302" s="132">
        <f t="shared" si="4"/>
        <v>23017</v>
      </c>
      <c r="B302" s="132" t="s">
        <v>1717</v>
      </c>
      <c r="C302" s="148">
        <v>2</v>
      </c>
      <c r="D302" s="132" t="s">
        <v>1302</v>
      </c>
      <c r="E302" s="148">
        <v>3</v>
      </c>
      <c r="F302" s="148">
        <v>17</v>
      </c>
      <c r="G302" s="149">
        <v>17</v>
      </c>
      <c r="H302" s="145" t="s">
        <v>2048</v>
      </c>
      <c r="I302" s="145" t="s">
        <v>3553</v>
      </c>
      <c r="J302" s="139" t="s">
        <v>1870</v>
      </c>
      <c r="K302" s="139" t="s">
        <v>2049</v>
      </c>
      <c r="L302" s="137" t="s">
        <v>2050</v>
      </c>
      <c r="M302" s="137" t="s">
        <v>2051</v>
      </c>
      <c r="O302" s="132"/>
      <c r="P302" s="132"/>
    </row>
    <row r="303" spans="1:16" s="143" customFormat="1" ht="15" customHeight="1" x14ac:dyDescent="0.15">
      <c r="A303" s="132">
        <f t="shared" si="4"/>
        <v>23018</v>
      </c>
      <c r="B303" s="132" t="s">
        <v>1717</v>
      </c>
      <c r="C303" s="148">
        <v>2</v>
      </c>
      <c r="D303" s="132" t="s">
        <v>1302</v>
      </c>
      <c r="E303" s="148">
        <v>3</v>
      </c>
      <c r="F303" s="148">
        <v>18</v>
      </c>
      <c r="G303" s="149">
        <v>18</v>
      </c>
      <c r="H303" s="145" t="s">
        <v>2052</v>
      </c>
      <c r="I303" s="145" t="s">
        <v>3554</v>
      </c>
      <c r="J303" s="139" t="s">
        <v>1974</v>
      </c>
      <c r="K303" s="139" t="s">
        <v>2053</v>
      </c>
      <c r="L303" s="137" t="s">
        <v>2054</v>
      </c>
      <c r="M303" s="137" t="s">
        <v>1977</v>
      </c>
      <c r="O303" s="132"/>
      <c r="P303" s="132"/>
    </row>
    <row r="304" spans="1:16" s="143" customFormat="1" ht="15" customHeight="1" x14ac:dyDescent="0.15">
      <c r="A304" s="132">
        <f t="shared" si="4"/>
        <v>23019</v>
      </c>
      <c r="B304" s="132" t="s">
        <v>1717</v>
      </c>
      <c r="C304" s="148">
        <v>2</v>
      </c>
      <c r="D304" s="132" t="s">
        <v>1302</v>
      </c>
      <c r="E304" s="148">
        <v>3</v>
      </c>
      <c r="F304" s="148">
        <v>19</v>
      </c>
      <c r="G304" s="149">
        <v>19</v>
      </c>
      <c r="H304" s="145" t="s">
        <v>3973</v>
      </c>
      <c r="I304" s="145" t="s">
        <v>3974</v>
      </c>
      <c r="J304" s="139" t="s">
        <v>2055</v>
      </c>
      <c r="K304" s="139" t="s">
        <v>2056</v>
      </c>
      <c r="L304" s="137" t="s">
        <v>2057</v>
      </c>
      <c r="M304" s="137" t="s">
        <v>2058</v>
      </c>
      <c r="O304" s="132"/>
      <c r="P304" s="132"/>
    </row>
    <row r="305" spans="1:16" s="132" customFormat="1" ht="15" customHeight="1" x14ac:dyDescent="0.15">
      <c r="A305" s="132">
        <f t="shared" si="4"/>
        <v>23020</v>
      </c>
      <c r="B305" s="132" t="s">
        <v>1717</v>
      </c>
      <c r="C305" s="148">
        <v>2</v>
      </c>
      <c r="D305" s="132" t="s">
        <v>1302</v>
      </c>
      <c r="E305" s="148">
        <v>3</v>
      </c>
      <c r="F305" s="148">
        <v>20</v>
      </c>
      <c r="G305" s="149">
        <v>20</v>
      </c>
      <c r="H305" s="145" t="s">
        <v>2059</v>
      </c>
      <c r="I305" s="145" t="s">
        <v>3555</v>
      </c>
      <c r="J305" s="139" t="s">
        <v>1969</v>
      </c>
      <c r="K305" s="139" t="s">
        <v>1970</v>
      </c>
      <c r="L305" s="137" t="s">
        <v>1971</v>
      </c>
      <c r="M305" s="137" t="s">
        <v>1972</v>
      </c>
    </row>
    <row r="306" spans="1:16" s="132" customFormat="1" ht="15" customHeight="1" x14ac:dyDescent="0.15">
      <c r="A306" s="132">
        <f t="shared" si="4"/>
        <v>23021</v>
      </c>
      <c r="B306" s="132" t="s">
        <v>1717</v>
      </c>
      <c r="C306" s="148">
        <v>2</v>
      </c>
      <c r="D306" s="132" t="s">
        <v>1302</v>
      </c>
      <c r="E306" s="148">
        <v>3</v>
      </c>
      <c r="F306" s="148">
        <v>21</v>
      </c>
      <c r="G306" s="149">
        <v>21</v>
      </c>
      <c r="H306" s="145" t="s">
        <v>2060</v>
      </c>
      <c r="I306" s="145" t="s">
        <v>3556</v>
      </c>
      <c r="J306" s="139" t="s">
        <v>2061</v>
      </c>
      <c r="K306" s="139" t="s">
        <v>2062</v>
      </c>
      <c r="L306" s="137" t="s">
        <v>2063</v>
      </c>
      <c r="M306" s="137" t="s">
        <v>2064</v>
      </c>
    </row>
    <row r="307" spans="1:16" s="132" customFormat="1" ht="15" customHeight="1" x14ac:dyDescent="0.15">
      <c r="A307" s="132">
        <f t="shared" si="4"/>
        <v>23022</v>
      </c>
      <c r="B307" s="132" t="s">
        <v>1717</v>
      </c>
      <c r="C307" s="148">
        <v>2</v>
      </c>
      <c r="D307" s="132" t="s">
        <v>1302</v>
      </c>
      <c r="E307" s="148">
        <v>3</v>
      </c>
      <c r="F307" s="148">
        <v>22</v>
      </c>
      <c r="G307" s="149">
        <v>22</v>
      </c>
      <c r="H307" s="145" t="s">
        <v>3975</v>
      </c>
      <c r="I307" s="145" t="s">
        <v>3976</v>
      </c>
      <c r="J307" s="139" t="s">
        <v>2065</v>
      </c>
      <c r="K307" s="139" t="s">
        <v>2066</v>
      </c>
      <c r="L307" s="137" t="s">
        <v>2067</v>
      </c>
      <c r="M307" s="137" t="s">
        <v>2068</v>
      </c>
    </row>
    <row r="308" spans="1:16" s="132" customFormat="1" ht="15" customHeight="1" x14ac:dyDescent="0.15">
      <c r="A308" s="132">
        <f t="shared" si="4"/>
        <v>32001</v>
      </c>
      <c r="B308" s="132" t="s">
        <v>2069</v>
      </c>
      <c r="C308" s="132">
        <v>3</v>
      </c>
      <c r="D308" s="132" t="s">
        <v>423</v>
      </c>
      <c r="E308" s="132">
        <v>2</v>
      </c>
      <c r="F308" s="132">
        <v>1</v>
      </c>
      <c r="G308" s="149">
        <v>1</v>
      </c>
      <c r="H308" s="145" t="s">
        <v>2072</v>
      </c>
      <c r="I308" s="145" t="s">
        <v>3557</v>
      </c>
      <c r="J308" s="139" t="s">
        <v>2073</v>
      </c>
      <c r="K308" s="139" t="s">
        <v>2074</v>
      </c>
      <c r="L308" s="137" t="s">
        <v>2075</v>
      </c>
      <c r="M308" s="137" t="s">
        <v>2076</v>
      </c>
    </row>
    <row r="309" spans="1:16" s="132" customFormat="1" ht="15" customHeight="1" x14ac:dyDescent="0.15">
      <c r="A309" s="132">
        <f t="shared" si="4"/>
        <v>32002</v>
      </c>
      <c r="B309" s="132" t="s">
        <v>2069</v>
      </c>
      <c r="C309" s="132">
        <v>3</v>
      </c>
      <c r="D309" s="132" t="s">
        <v>423</v>
      </c>
      <c r="E309" s="132">
        <v>2</v>
      </c>
      <c r="F309" s="132">
        <v>2</v>
      </c>
      <c r="G309" s="149">
        <v>2</v>
      </c>
      <c r="H309" s="145" t="s">
        <v>2077</v>
      </c>
      <c r="I309" s="145" t="s">
        <v>3558</v>
      </c>
      <c r="J309" s="139" t="s">
        <v>2078</v>
      </c>
      <c r="K309" s="139" t="s">
        <v>2079</v>
      </c>
      <c r="L309" s="137" t="s">
        <v>2080</v>
      </c>
      <c r="M309" s="137" t="s">
        <v>2081</v>
      </c>
    </row>
    <row r="310" spans="1:16" s="132" customFormat="1" ht="15" customHeight="1" x14ac:dyDescent="0.15">
      <c r="A310" s="132">
        <f t="shared" si="4"/>
        <v>32003</v>
      </c>
      <c r="B310" s="132" t="s">
        <v>2069</v>
      </c>
      <c r="C310" s="132">
        <v>3</v>
      </c>
      <c r="D310" s="132" t="s">
        <v>423</v>
      </c>
      <c r="E310" s="132">
        <v>2</v>
      </c>
      <c r="F310" s="132">
        <v>3</v>
      </c>
      <c r="G310" s="149">
        <v>3</v>
      </c>
      <c r="H310" s="145" t="s">
        <v>2082</v>
      </c>
      <c r="I310" s="145" t="s">
        <v>3559</v>
      </c>
      <c r="J310" s="139" t="s">
        <v>2083</v>
      </c>
      <c r="K310" s="139" t="s">
        <v>2084</v>
      </c>
      <c r="L310" s="137" t="s">
        <v>2085</v>
      </c>
      <c r="M310" s="137" t="s">
        <v>2086</v>
      </c>
    </row>
    <row r="311" spans="1:16" s="132" customFormat="1" ht="15" customHeight="1" x14ac:dyDescent="0.15">
      <c r="A311" s="132">
        <f t="shared" si="4"/>
        <v>32004</v>
      </c>
      <c r="B311" s="132" t="s">
        <v>2069</v>
      </c>
      <c r="C311" s="132">
        <v>3</v>
      </c>
      <c r="D311" s="132" t="s">
        <v>423</v>
      </c>
      <c r="E311" s="132">
        <v>2</v>
      </c>
      <c r="F311" s="132">
        <v>4</v>
      </c>
      <c r="G311" s="149">
        <v>4</v>
      </c>
      <c r="H311" s="145" t="s">
        <v>2087</v>
      </c>
      <c r="I311" s="145" t="s">
        <v>3560</v>
      </c>
      <c r="J311" s="139" t="s">
        <v>2088</v>
      </c>
      <c r="K311" s="139" t="s">
        <v>2089</v>
      </c>
      <c r="L311" s="137" t="s">
        <v>2090</v>
      </c>
      <c r="M311" s="137" t="s">
        <v>2091</v>
      </c>
    </row>
    <row r="312" spans="1:16" s="132" customFormat="1" ht="15" customHeight="1" x14ac:dyDescent="0.15">
      <c r="A312" s="132">
        <f t="shared" si="4"/>
        <v>32005</v>
      </c>
      <c r="B312" s="132" t="s">
        <v>2069</v>
      </c>
      <c r="C312" s="132">
        <v>3</v>
      </c>
      <c r="D312" s="132" t="s">
        <v>423</v>
      </c>
      <c r="E312" s="132">
        <v>2</v>
      </c>
      <c r="F312" s="132">
        <v>5</v>
      </c>
      <c r="G312" s="149">
        <v>5</v>
      </c>
      <c r="H312" s="145" t="s">
        <v>2092</v>
      </c>
      <c r="I312" s="145" t="s">
        <v>3561</v>
      </c>
      <c r="J312" s="139" t="s">
        <v>2093</v>
      </c>
      <c r="K312" s="139" t="s">
        <v>2094</v>
      </c>
      <c r="L312" s="137" t="s">
        <v>2095</v>
      </c>
      <c r="M312" s="137" t="s">
        <v>2096</v>
      </c>
    </row>
    <row r="313" spans="1:16" s="132" customFormat="1" ht="15" customHeight="1" x14ac:dyDescent="0.15">
      <c r="A313" s="132">
        <f t="shared" si="4"/>
        <v>32006</v>
      </c>
      <c r="B313" s="132" t="s">
        <v>2069</v>
      </c>
      <c r="C313" s="132">
        <v>3</v>
      </c>
      <c r="D313" s="132" t="s">
        <v>423</v>
      </c>
      <c r="E313" s="132">
        <v>2</v>
      </c>
      <c r="F313" s="132">
        <v>6</v>
      </c>
      <c r="G313" s="149">
        <v>6</v>
      </c>
      <c r="H313" s="145" t="s">
        <v>2097</v>
      </c>
      <c r="I313" s="145" t="s">
        <v>3562</v>
      </c>
      <c r="J313" s="139" t="s">
        <v>2098</v>
      </c>
      <c r="K313" s="139" t="s">
        <v>2099</v>
      </c>
      <c r="L313" s="137" t="s">
        <v>2100</v>
      </c>
      <c r="M313" s="137" t="s">
        <v>2101</v>
      </c>
    </row>
    <row r="314" spans="1:16" s="132" customFormat="1" ht="15" customHeight="1" x14ac:dyDescent="0.15">
      <c r="A314" s="132">
        <f t="shared" si="4"/>
        <v>32007</v>
      </c>
      <c r="B314" s="132" t="s">
        <v>2069</v>
      </c>
      <c r="C314" s="132">
        <v>3</v>
      </c>
      <c r="D314" s="132" t="s">
        <v>423</v>
      </c>
      <c r="E314" s="132">
        <v>2</v>
      </c>
      <c r="F314" s="132">
        <v>7</v>
      </c>
      <c r="G314" s="149">
        <v>7</v>
      </c>
      <c r="H314" s="145" t="s">
        <v>2102</v>
      </c>
      <c r="I314" s="145" t="s">
        <v>3563</v>
      </c>
      <c r="J314" s="139" t="s">
        <v>2071</v>
      </c>
      <c r="K314" s="139" t="s">
        <v>2103</v>
      </c>
      <c r="L314" s="137" t="s">
        <v>2104</v>
      </c>
      <c r="M314" s="137" t="s">
        <v>2105</v>
      </c>
    </row>
    <row r="315" spans="1:16" s="132" customFormat="1" ht="15" customHeight="1" x14ac:dyDescent="0.15">
      <c r="A315" s="132">
        <f t="shared" si="4"/>
        <v>32008</v>
      </c>
      <c r="B315" s="132" t="s">
        <v>2069</v>
      </c>
      <c r="C315" s="132">
        <v>3</v>
      </c>
      <c r="D315" s="132" t="s">
        <v>423</v>
      </c>
      <c r="E315" s="132">
        <v>2</v>
      </c>
      <c r="F315" s="132">
        <v>8</v>
      </c>
      <c r="G315" s="149">
        <v>8</v>
      </c>
      <c r="H315" s="145" t="s">
        <v>2106</v>
      </c>
      <c r="I315" s="145" t="s">
        <v>3564</v>
      </c>
      <c r="J315" s="139" t="s">
        <v>2107</v>
      </c>
      <c r="K315" s="139" t="s">
        <v>2108</v>
      </c>
      <c r="L315" s="137" t="s">
        <v>2109</v>
      </c>
      <c r="M315" s="137" t="s">
        <v>2110</v>
      </c>
    </row>
    <row r="316" spans="1:16" s="132" customFormat="1" ht="15" customHeight="1" x14ac:dyDescent="0.15">
      <c r="A316" s="132">
        <f t="shared" si="4"/>
        <v>32009</v>
      </c>
      <c r="B316" s="132" t="s">
        <v>2069</v>
      </c>
      <c r="C316" s="132">
        <v>3</v>
      </c>
      <c r="D316" s="132" t="s">
        <v>423</v>
      </c>
      <c r="E316" s="132">
        <v>2</v>
      </c>
      <c r="F316" s="132">
        <v>9</v>
      </c>
      <c r="G316" s="147">
        <v>9</v>
      </c>
      <c r="H316" s="150" t="s">
        <v>2111</v>
      </c>
      <c r="I316" s="145" t="s">
        <v>3565</v>
      </c>
      <c r="J316" s="151" t="s">
        <v>2112</v>
      </c>
      <c r="K316" s="151" t="s">
        <v>2113</v>
      </c>
      <c r="L316" s="137" t="s">
        <v>2114</v>
      </c>
      <c r="M316" s="137" t="s">
        <v>2115</v>
      </c>
    </row>
    <row r="317" spans="1:16" s="132" customFormat="1" ht="15" customHeight="1" x14ac:dyDescent="0.15">
      <c r="A317" s="132">
        <f t="shared" si="4"/>
        <v>32010</v>
      </c>
      <c r="B317" s="132" t="s">
        <v>2069</v>
      </c>
      <c r="C317" s="132">
        <v>3</v>
      </c>
      <c r="D317" s="132" t="s">
        <v>423</v>
      </c>
      <c r="E317" s="132">
        <v>2</v>
      </c>
      <c r="F317" s="132">
        <v>10</v>
      </c>
      <c r="G317" s="147">
        <v>10</v>
      </c>
      <c r="H317" s="150" t="s">
        <v>2116</v>
      </c>
      <c r="I317" s="145" t="s">
        <v>3566</v>
      </c>
      <c r="J317" s="151" t="s">
        <v>2117</v>
      </c>
      <c r="K317" s="151" t="s">
        <v>2118</v>
      </c>
      <c r="L317" s="137" t="s">
        <v>2119</v>
      </c>
      <c r="M317" s="137" t="s">
        <v>2120</v>
      </c>
    </row>
    <row r="318" spans="1:16" s="132" customFormat="1" ht="15" customHeight="1" x14ac:dyDescent="0.15">
      <c r="A318" s="132">
        <f t="shared" si="4"/>
        <v>32011</v>
      </c>
      <c r="B318" s="132" t="s">
        <v>2069</v>
      </c>
      <c r="C318" s="132">
        <v>3</v>
      </c>
      <c r="D318" s="132" t="s">
        <v>423</v>
      </c>
      <c r="E318" s="132">
        <v>2</v>
      </c>
      <c r="F318" s="132">
        <v>11</v>
      </c>
      <c r="G318" s="147">
        <v>11</v>
      </c>
      <c r="H318" s="150" t="s">
        <v>2121</v>
      </c>
      <c r="I318" s="145" t="s">
        <v>3567</v>
      </c>
      <c r="J318" s="151" t="s">
        <v>2122</v>
      </c>
      <c r="K318" s="151" t="s">
        <v>2123</v>
      </c>
      <c r="L318" s="137" t="s">
        <v>2124</v>
      </c>
      <c r="M318" s="137" t="s">
        <v>2125</v>
      </c>
    </row>
    <row r="319" spans="1:16" s="132" customFormat="1" ht="15" customHeight="1" x14ac:dyDescent="0.15">
      <c r="A319" s="132">
        <f t="shared" si="4"/>
        <v>32012</v>
      </c>
      <c r="B319" s="132" t="s">
        <v>2069</v>
      </c>
      <c r="C319" s="132">
        <v>3</v>
      </c>
      <c r="D319" s="132" t="s">
        <v>423</v>
      </c>
      <c r="E319" s="132">
        <v>2</v>
      </c>
      <c r="F319" s="132">
        <v>12</v>
      </c>
      <c r="G319" s="147">
        <v>12</v>
      </c>
      <c r="H319" s="150" t="s">
        <v>2126</v>
      </c>
      <c r="I319" s="145" t="s">
        <v>3568</v>
      </c>
      <c r="J319" s="151" t="s">
        <v>2127</v>
      </c>
      <c r="K319" s="151" t="s">
        <v>2128</v>
      </c>
      <c r="L319" s="137" t="s">
        <v>2129</v>
      </c>
      <c r="M319" s="137" t="s">
        <v>2130</v>
      </c>
      <c r="O319" s="142"/>
      <c r="P319" s="142"/>
    </row>
    <row r="320" spans="1:16" s="132" customFormat="1" ht="15" customHeight="1" x14ac:dyDescent="0.15">
      <c r="A320" s="132">
        <f t="shared" si="4"/>
        <v>32013</v>
      </c>
      <c r="B320" s="132" t="s">
        <v>2069</v>
      </c>
      <c r="C320" s="132">
        <v>3</v>
      </c>
      <c r="D320" s="132" t="s">
        <v>423</v>
      </c>
      <c r="E320" s="132">
        <v>2</v>
      </c>
      <c r="F320" s="132">
        <v>13</v>
      </c>
      <c r="G320" s="147">
        <v>13</v>
      </c>
      <c r="H320" s="150" t="s">
        <v>2131</v>
      </c>
      <c r="I320" s="145" t="s">
        <v>3569</v>
      </c>
      <c r="J320" s="151" t="s">
        <v>2132</v>
      </c>
      <c r="K320" s="151" t="s">
        <v>2133</v>
      </c>
      <c r="L320" s="137" t="s">
        <v>2134</v>
      </c>
      <c r="M320" s="137" t="s">
        <v>2135</v>
      </c>
      <c r="O320" s="142"/>
      <c r="P320" s="142"/>
    </row>
    <row r="321" spans="1:16" s="132" customFormat="1" ht="15" customHeight="1" x14ac:dyDescent="0.15">
      <c r="A321" s="132">
        <f t="shared" si="4"/>
        <v>32014</v>
      </c>
      <c r="B321" s="132" t="s">
        <v>2069</v>
      </c>
      <c r="C321" s="132">
        <v>3</v>
      </c>
      <c r="D321" s="132" t="s">
        <v>423</v>
      </c>
      <c r="E321" s="132">
        <v>2</v>
      </c>
      <c r="F321" s="132">
        <v>14</v>
      </c>
      <c r="G321" s="147">
        <v>14</v>
      </c>
      <c r="H321" s="150" t="s">
        <v>2136</v>
      </c>
      <c r="I321" s="145" t="s">
        <v>3570</v>
      </c>
      <c r="J321" s="151" t="s">
        <v>2137</v>
      </c>
      <c r="K321" s="151" t="s">
        <v>2138</v>
      </c>
      <c r="L321" s="137" t="s">
        <v>2139</v>
      </c>
      <c r="M321" s="137" t="s">
        <v>2140</v>
      </c>
      <c r="O321" s="142"/>
      <c r="P321" s="142"/>
    </row>
    <row r="322" spans="1:16" s="132" customFormat="1" ht="15" customHeight="1" x14ac:dyDescent="0.15">
      <c r="A322" s="132">
        <f t="shared" ref="A322:A385" si="5">+C322*10000+E322*1000+F322</f>
        <v>32015</v>
      </c>
      <c r="B322" s="132" t="s">
        <v>2069</v>
      </c>
      <c r="C322" s="132">
        <v>3</v>
      </c>
      <c r="D322" s="132" t="s">
        <v>423</v>
      </c>
      <c r="E322" s="132">
        <v>2</v>
      </c>
      <c r="F322" s="132">
        <v>15</v>
      </c>
      <c r="G322" s="147">
        <v>15</v>
      </c>
      <c r="H322" s="150" t="s">
        <v>2141</v>
      </c>
      <c r="I322" s="145" t="s">
        <v>3571</v>
      </c>
      <c r="J322" s="151" t="s">
        <v>2142</v>
      </c>
      <c r="K322" s="151" t="s">
        <v>2143</v>
      </c>
      <c r="L322" s="137" t="s">
        <v>2144</v>
      </c>
      <c r="M322" s="137" t="s">
        <v>2145</v>
      </c>
      <c r="O322" s="142"/>
      <c r="P322" s="142"/>
    </row>
    <row r="323" spans="1:16" s="132" customFormat="1" ht="15" customHeight="1" x14ac:dyDescent="0.15">
      <c r="A323" s="132">
        <f t="shared" si="5"/>
        <v>32016</v>
      </c>
      <c r="B323" s="132" t="s">
        <v>2069</v>
      </c>
      <c r="C323" s="132">
        <v>3</v>
      </c>
      <c r="D323" s="132" t="s">
        <v>423</v>
      </c>
      <c r="E323" s="132">
        <v>2</v>
      </c>
      <c r="F323" s="132">
        <v>16</v>
      </c>
      <c r="G323" s="147">
        <v>16</v>
      </c>
      <c r="H323" s="150" t="s">
        <v>2146</v>
      </c>
      <c r="I323" s="145" t="s">
        <v>3572</v>
      </c>
      <c r="J323" s="151" t="s">
        <v>2147</v>
      </c>
      <c r="K323" s="151" t="s">
        <v>2148</v>
      </c>
      <c r="L323" s="137" t="s">
        <v>2149</v>
      </c>
      <c r="M323" s="137" t="s">
        <v>2150</v>
      </c>
      <c r="O323" s="142"/>
      <c r="P323" s="142"/>
    </row>
    <row r="324" spans="1:16" s="132" customFormat="1" ht="15" customHeight="1" x14ac:dyDescent="0.15">
      <c r="A324" s="132">
        <f t="shared" si="5"/>
        <v>32017</v>
      </c>
      <c r="B324" s="132" t="s">
        <v>2069</v>
      </c>
      <c r="C324" s="132">
        <v>3</v>
      </c>
      <c r="D324" s="132" t="s">
        <v>423</v>
      </c>
      <c r="E324" s="132">
        <v>2</v>
      </c>
      <c r="F324" s="132">
        <v>17</v>
      </c>
      <c r="G324" s="147">
        <v>17</v>
      </c>
      <c r="H324" s="150" t="s">
        <v>2151</v>
      </c>
      <c r="I324" s="145" t="s">
        <v>3573</v>
      </c>
      <c r="J324" s="151" t="s">
        <v>2152</v>
      </c>
      <c r="K324" s="151" t="s">
        <v>2153</v>
      </c>
      <c r="L324" s="137" t="s">
        <v>2154</v>
      </c>
      <c r="M324" s="137" t="s">
        <v>2155</v>
      </c>
      <c r="O324" s="142"/>
      <c r="P324" s="142"/>
    </row>
    <row r="325" spans="1:16" s="132" customFormat="1" ht="15" customHeight="1" x14ac:dyDescent="0.15">
      <c r="A325" s="132">
        <f t="shared" si="5"/>
        <v>32018</v>
      </c>
      <c r="B325" s="132" t="s">
        <v>2069</v>
      </c>
      <c r="C325" s="132">
        <v>3</v>
      </c>
      <c r="D325" s="132" t="s">
        <v>423</v>
      </c>
      <c r="E325" s="132">
        <v>2</v>
      </c>
      <c r="F325" s="132">
        <v>18</v>
      </c>
      <c r="G325" s="147">
        <v>18</v>
      </c>
      <c r="H325" s="150" t="s">
        <v>2156</v>
      </c>
      <c r="I325" s="145" t="s">
        <v>3574</v>
      </c>
      <c r="J325" s="151" t="s">
        <v>2157</v>
      </c>
      <c r="K325" s="151" t="s">
        <v>2158</v>
      </c>
      <c r="L325" s="137" t="s">
        <v>2159</v>
      </c>
      <c r="M325" s="137" t="s">
        <v>2160</v>
      </c>
      <c r="O325" s="142"/>
      <c r="P325" s="142"/>
    </row>
    <row r="326" spans="1:16" s="132" customFormat="1" ht="15" customHeight="1" x14ac:dyDescent="0.15">
      <c r="A326" s="132">
        <f t="shared" si="5"/>
        <v>32019</v>
      </c>
      <c r="B326" s="132" t="s">
        <v>2069</v>
      </c>
      <c r="C326" s="132">
        <v>3</v>
      </c>
      <c r="D326" s="132" t="s">
        <v>423</v>
      </c>
      <c r="E326" s="132">
        <v>2</v>
      </c>
      <c r="F326" s="132">
        <v>19</v>
      </c>
      <c r="G326" s="147">
        <v>19</v>
      </c>
      <c r="H326" s="150" t="s">
        <v>2161</v>
      </c>
      <c r="I326" s="145" t="s">
        <v>3575</v>
      </c>
      <c r="J326" s="151" t="s">
        <v>2162</v>
      </c>
      <c r="K326" s="151" t="s">
        <v>2163</v>
      </c>
      <c r="L326" s="137" t="s">
        <v>2164</v>
      </c>
      <c r="M326" s="137" t="s">
        <v>2165</v>
      </c>
      <c r="O326" s="142"/>
      <c r="P326" s="142"/>
    </row>
    <row r="327" spans="1:16" s="132" customFormat="1" ht="15" customHeight="1" x14ac:dyDescent="0.15">
      <c r="A327" s="132">
        <f t="shared" si="5"/>
        <v>32020</v>
      </c>
      <c r="B327" s="132" t="s">
        <v>2069</v>
      </c>
      <c r="C327" s="132">
        <v>3</v>
      </c>
      <c r="D327" s="132" t="s">
        <v>423</v>
      </c>
      <c r="E327" s="132">
        <v>2</v>
      </c>
      <c r="F327" s="132">
        <v>20</v>
      </c>
      <c r="G327" s="147">
        <v>20</v>
      </c>
      <c r="H327" s="150" t="s">
        <v>2166</v>
      </c>
      <c r="I327" s="145" t="s">
        <v>3576</v>
      </c>
      <c r="J327" s="151" t="s">
        <v>2093</v>
      </c>
      <c r="K327" s="151" t="s">
        <v>2167</v>
      </c>
      <c r="L327" s="137" t="s">
        <v>2168</v>
      </c>
      <c r="M327" s="137" t="s">
        <v>2169</v>
      </c>
      <c r="O327" s="142"/>
      <c r="P327" s="142"/>
    </row>
    <row r="328" spans="1:16" s="132" customFormat="1" ht="15" customHeight="1" x14ac:dyDescent="0.15">
      <c r="A328" s="132">
        <f t="shared" si="5"/>
        <v>32021</v>
      </c>
      <c r="B328" s="132" t="s">
        <v>2069</v>
      </c>
      <c r="C328" s="132">
        <v>3</v>
      </c>
      <c r="D328" s="132" t="s">
        <v>423</v>
      </c>
      <c r="E328" s="132">
        <v>2</v>
      </c>
      <c r="F328" s="132">
        <v>21</v>
      </c>
      <c r="G328" s="147">
        <v>21</v>
      </c>
      <c r="H328" s="150" t="s">
        <v>2170</v>
      </c>
      <c r="I328" s="145" t="s">
        <v>3558</v>
      </c>
      <c r="J328" s="151" t="s">
        <v>2070</v>
      </c>
      <c r="K328" s="151" t="s">
        <v>2171</v>
      </c>
      <c r="L328" s="137" t="s">
        <v>2172</v>
      </c>
      <c r="M328" s="137" t="s">
        <v>2173</v>
      </c>
      <c r="O328" s="142"/>
      <c r="P328" s="142"/>
    </row>
    <row r="329" spans="1:16" s="132" customFormat="1" ht="15" customHeight="1" x14ac:dyDescent="0.15">
      <c r="A329" s="132">
        <f t="shared" si="5"/>
        <v>32022</v>
      </c>
      <c r="B329" s="132" t="s">
        <v>2069</v>
      </c>
      <c r="C329" s="132">
        <v>3</v>
      </c>
      <c r="D329" s="132" t="s">
        <v>423</v>
      </c>
      <c r="E329" s="132">
        <v>2</v>
      </c>
      <c r="F329" s="132">
        <v>22</v>
      </c>
      <c r="G329" s="147">
        <v>22</v>
      </c>
      <c r="H329" s="150" t="s">
        <v>2174</v>
      </c>
      <c r="I329" s="145" t="s">
        <v>3577</v>
      </c>
      <c r="J329" s="151" t="s">
        <v>2175</v>
      </c>
      <c r="K329" s="151" t="s">
        <v>2176</v>
      </c>
      <c r="L329" s="137" t="s">
        <v>2177</v>
      </c>
      <c r="M329" s="137" t="s">
        <v>2178</v>
      </c>
      <c r="O329" s="142"/>
      <c r="P329" s="142"/>
    </row>
    <row r="330" spans="1:16" s="132" customFormat="1" ht="15" customHeight="1" x14ac:dyDescent="0.15">
      <c r="A330" s="132">
        <f t="shared" si="5"/>
        <v>32023</v>
      </c>
      <c r="B330" s="132" t="s">
        <v>2069</v>
      </c>
      <c r="C330" s="132">
        <v>3</v>
      </c>
      <c r="D330" s="132" t="s">
        <v>423</v>
      </c>
      <c r="E330" s="132">
        <v>2</v>
      </c>
      <c r="F330" s="132">
        <v>23</v>
      </c>
      <c r="G330" s="147">
        <v>23</v>
      </c>
      <c r="H330" s="150" t="s">
        <v>2179</v>
      </c>
      <c r="I330" s="145" t="s">
        <v>3578</v>
      </c>
      <c r="J330" s="151" t="s">
        <v>2142</v>
      </c>
      <c r="K330" s="151" t="s">
        <v>2180</v>
      </c>
      <c r="L330" s="137" t="s">
        <v>2181</v>
      </c>
      <c r="M330" s="137" t="s">
        <v>2182</v>
      </c>
      <c r="O330" s="142"/>
      <c r="P330" s="142"/>
    </row>
    <row r="331" spans="1:16" s="132" customFormat="1" ht="15" customHeight="1" x14ac:dyDescent="0.15">
      <c r="A331" s="132">
        <f t="shared" si="5"/>
        <v>32024</v>
      </c>
      <c r="B331" s="132" t="s">
        <v>2069</v>
      </c>
      <c r="C331" s="132">
        <v>3</v>
      </c>
      <c r="D331" s="132" t="s">
        <v>423</v>
      </c>
      <c r="E331" s="132">
        <v>2</v>
      </c>
      <c r="F331" s="132">
        <v>24</v>
      </c>
      <c r="G331" s="147">
        <v>24</v>
      </c>
      <c r="H331" s="150" t="s">
        <v>2183</v>
      </c>
      <c r="I331" s="145" t="s">
        <v>3579</v>
      </c>
      <c r="J331" s="151" t="s">
        <v>2184</v>
      </c>
      <c r="K331" s="151" t="s">
        <v>2185</v>
      </c>
      <c r="L331" s="137" t="s">
        <v>2186</v>
      </c>
      <c r="M331" s="137" t="s">
        <v>2187</v>
      </c>
      <c r="O331" s="142"/>
      <c r="P331" s="142"/>
    </row>
    <row r="332" spans="1:16" s="132" customFormat="1" ht="15" customHeight="1" x14ac:dyDescent="0.15">
      <c r="A332" s="132">
        <f t="shared" si="5"/>
        <v>32025</v>
      </c>
      <c r="B332" s="132" t="s">
        <v>2069</v>
      </c>
      <c r="C332" s="132">
        <v>3</v>
      </c>
      <c r="D332" s="132" t="s">
        <v>423</v>
      </c>
      <c r="E332" s="132">
        <v>2</v>
      </c>
      <c r="F332" s="132">
        <v>25</v>
      </c>
      <c r="G332" s="147">
        <v>25</v>
      </c>
      <c r="H332" s="150" t="s">
        <v>2188</v>
      </c>
      <c r="I332" s="145" t="s">
        <v>3580</v>
      </c>
      <c r="J332" s="151" t="s">
        <v>2189</v>
      </c>
      <c r="K332" s="151" t="s">
        <v>2190</v>
      </c>
      <c r="L332" s="137" t="s">
        <v>2191</v>
      </c>
      <c r="M332" s="137" t="s">
        <v>2192</v>
      </c>
      <c r="O332" s="142"/>
      <c r="P332" s="142"/>
    </row>
    <row r="333" spans="1:16" s="132" customFormat="1" ht="15" customHeight="1" x14ac:dyDescent="0.15">
      <c r="A333" s="132">
        <f t="shared" si="5"/>
        <v>32026</v>
      </c>
      <c r="B333" s="132" t="s">
        <v>2069</v>
      </c>
      <c r="C333" s="132">
        <v>3</v>
      </c>
      <c r="D333" s="132" t="s">
        <v>423</v>
      </c>
      <c r="E333" s="132">
        <v>2</v>
      </c>
      <c r="F333" s="132">
        <v>26</v>
      </c>
      <c r="G333" s="147">
        <v>26</v>
      </c>
      <c r="H333" s="150" t="s">
        <v>2193</v>
      </c>
      <c r="I333" s="145" t="s">
        <v>3581</v>
      </c>
      <c r="J333" s="151" t="s">
        <v>2194</v>
      </c>
      <c r="K333" s="151" t="s">
        <v>2195</v>
      </c>
      <c r="L333" s="137" t="s">
        <v>2196</v>
      </c>
      <c r="M333" s="137" t="s">
        <v>2197</v>
      </c>
      <c r="O333" s="142"/>
      <c r="P333" s="142"/>
    </row>
    <row r="334" spans="1:16" s="132" customFormat="1" ht="15" customHeight="1" x14ac:dyDescent="0.15">
      <c r="A334" s="132">
        <f t="shared" si="5"/>
        <v>32027</v>
      </c>
      <c r="B334" s="132" t="s">
        <v>2069</v>
      </c>
      <c r="C334" s="132">
        <v>3</v>
      </c>
      <c r="D334" s="132" t="s">
        <v>423</v>
      </c>
      <c r="E334" s="132">
        <v>2</v>
      </c>
      <c r="F334" s="132">
        <v>27</v>
      </c>
      <c r="G334" s="147">
        <v>27</v>
      </c>
      <c r="H334" s="150" t="s">
        <v>2198</v>
      </c>
      <c r="I334" s="145" t="s">
        <v>3582</v>
      </c>
      <c r="J334" s="151" t="s">
        <v>2117</v>
      </c>
      <c r="K334" s="151" t="s">
        <v>2199</v>
      </c>
      <c r="L334" s="137" t="s">
        <v>2200</v>
      </c>
      <c r="M334" s="137" t="s">
        <v>2201</v>
      </c>
      <c r="O334" s="142"/>
      <c r="P334" s="142"/>
    </row>
    <row r="335" spans="1:16" s="132" customFormat="1" ht="15" customHeight="1" x14ac:dyDescent="0.15">
      <c r="A335" s="132">
        <f t="shared" si="5"/>
        <v>32028</v>
      </c>
      <c r="B335" s="132" t="s">
        <v>2069</v>
      </c>
      <c r="C335" s="132">
        <v>3</v>
      </c>
      <c r="D335" s="132" t="s">
        <v>423</v>
      </c>
      <c r="E335" s="132">
        <v>2</v>
      </c>
      <c r="F335" s="132">
        <v>28</v>
      </c>
      <c r="G335" s="147">
        <v>28</v>
      </c>
      <c r="H335" s="150" t="s">
        <v>2202</v>
      </c>
      <c r="I335" s="145" t="s">
        <v>3583</v>
      </c>
      <c r="J335" s="151" t="s">
        <v>2203</v>
      </c>
      <c r="K335" s="151" t="s">
        <v>2204</v>
      </c>
      <c r="L335" s="137" t="s">
        <v>2205</v>
      </c>
      <c r="M335" s="137" t="s">
        <v>2206</v>
      </c>
      <c r="O335" s="142"/>
      <c r="P335" s="142"/>
    </row>
    <row r="336" spans="1:16" s="132" customFormat="1" ht="15" customHeight="1" x14ac:dyDescent="0.15">
      <c r="A336" s="132">
        <f t="shared" si="5"/>
        <v>32029</v>
      </c>
      <c r="B336" s="132" t="s">
        <v>2069</v>
      </c>
      <c r="C336" s="132">
        <v>3</v>
      </c>
      <c r="D336" s="132" t="s">
        <v>423</v>
      </c>
      <c r="E336" s="132">
        <v>2</v>
      </c>
      <c r="F336" s="132">
        <v>29</v>
      </c>
      <c r="G336" s="147">
        <v>29</v>
      </c>
      <c r="H336" s="150" t="s">
        <v>2207</v>
      </c>
      <c r="I336" s="145" t="s">
        <v>3584</v>
      </c>
      <c r="J336" s="151" t="s">
        <v>2208</v>
      </c>
      <c r="K336" s="151" t="s">
        <v>2209</v>
      </c>
      <c r="L336" s="137" t="s">
        <v>2210</v>
      </c>
      <c r="M336" s="137" t="s">
        <v>2211</v>
      </c>
      <c r="O336" s="142"/>
      <c r="P336" s="142"/>
    </row>
    <row r="337" spans="1:18" s="132" customFormat="1" ht="15" customHeight="1" x14ac:dyDescent="0.15">
      <c r="A337" s="132">
        <f t="shared" si="5"/>
        <v>32030</v>
      </c>
      <c r="B337" s="132" t="s">
        <v>2069</v>
      </c>
      <c r="C337" s="132">
        <v>3</v>
      </c>
      <c r="D337" s="132" t="s">
        <v>423</v>
      </c>
      <c r="E337" s="132">
        <v>2</v>
      </c>
      <c r="F337" s="132">
        <v>30</v>
      </c>
      <c r="G337" s="147">
        <v>30</v>
      </c>
      <c r="H337" s="150" t="s">
        <v>2212</v>
      </c>
      <c r="I337" s="145" t="s">
        <v>3585</v>
      </c>
      <c r="J337" s="151" t="s">
        <v>2213</v>
      </c>
      <c r="K337" s="151" t="s">
        <v>2214</v>
      </c>
      <c r="L337" s="137" t="s">
        <v>2215</v>
      </c>
      <c r="M337" s="137" t="s">
        <v>2216</v>
      </c>
      <c r="O337" s="142"/>
      <c r="P337" s="142"/>
    </row>
    <row r="338" spans="1:18" s="132" customFormat="1" ht="15" customHeight="1" x14ac:dyDescent="0.15">
      <c r="A338" s="132">
        <f t="shared" si="5"/>
        <v>32031</v>
      </c>
      <c r="B338" s="132" t="s">
        <v>2069</v>
      </c>
      <c r="C338" s="132">
        <v>3</v>
      </c>
      <c r="D338" s="132" t="s">
        <v>423</v>
      </c>
      <c r="E338" s="132">
        <v>2</v>
      </c>
      <c r="F338" s="132">
        <v>31</v>
      </c>
      <c r="G338" s="147">
        <v>31</v>
      </c>
      <c r="H338" s="150" t="s">
        <v>2217</v>
      </c>
      <c r="I338" s="145" t="s">
        <v>3586</v>
      </c>
      <c r="J338" s="151" t="s">
        <v>2218</v>
      </c>
      <c r="K338" s="151" t="s">
        <v>2219</v>
      </c>
      <c r="L338" s="137" t="s">
        <v>2220</v>
      </c>
      <c r="M338" s="137" t="s">
        <v>2221</v>
      </c>
      <c r="O338" s="142"/>
      <c r="P338" s="142"/>
    </row>
    <row r="339" spans="1:18" s="132" customFormat="1" ht="15" customHeight="1" x14ac:dyDescent="0.15">
      <c r="A339" s="132">
        <f t="shared" si="5"/>
        <v>32032</v>
      </c>
      <c r="B339" s="132" t="s">
        <v>2069</v>
      </c>
      <c r="C339" s="132">
        <v>3</v>
      </c>
      <c r="D339" s="132" t="s">
        <v>423</v>
      </c>
      <c r="E339" s="132">
        <v>2</v>
      </c>
      <c r="F339" s="132">
        <v>32</v>
      </c>
      <c r="G339" s="147">
        <v>32</v>
      </c>
      <c r="H339" s="150" t="s">
        <v>2222</v>
      </c>
      <c r="I339" s="145" t="s">
        <v>3587</v>
      </c>
      <c r="J339" s="151" t="s">
        <v>2223</v>
      </c>
      <c r="K339" s="151" t="s">
        <v>2224</v>
      </c>
      <c r="L339" s="137" t="s">
        <v>2225</v>
      </c>
      <c r="M339" s="137" t="s">
        <v>2226</v>
      </c>
      <c r="O339" s="142"/>
      <c r="P339" s="142"/>
    </row>
    <row r="340" spans="1:18" s="132" customFormat="1" ht="15" customHeight="1" x14ac:dyDescent="0.15">
      <c r="A340" s="132">
        <f t="shared" si="5"/>
        <v>32033</v>
      </c>
      <c r="B340" s="132" t="s">
        <v>2069</v>
      </c>
      <c r="C340" s="132">
        <v>3</v>
      </c>
      <c r="D340" s="132" t="s">
        <v>423</v>
      </c>
      <c r="E340" s="132">
        <v>2</v>
      </c>
      <c r="F340" s="132">
        <v>33</v>
      </c>
      <c r="G340" s="147">
        <v>33</v>
      </c>
      <c r="H340" s="150" t="s">
        <v>2227</v>
      </c>
      <c r="I340" s="145" t="s">
        <v>3588</v>
      </c>
      <c r="J340" s="151" t="s">
        <v>2157</v>
      </c>
      <c r="K340" s="151" t="s">
        <v>2228</v>
      </c>
      <c r="L340" s="137" t="s">
        <v>3983</v>
      </c>
      <c r="M340" s="137" t="s">
        <v>2229</v>
      </c>
      <c r="O340" s="142"/>
      <c r="P340" s="142"/>
    </row>
    <row r="341" spans="1:18" s="132" customFormat="1" ht="15" customHeight="1" x14ac:dyDescent="0.15">
      <c r="A341" s="132">
        <f t="shared" si="5"/>
        <v>33001</v>
      </c>
      <c r="B341" s="132" t="s">
        <v>2069</v>
      </c>
      <c r="C341" s="132">
        <v>3</v>
      </c>
      <c r="D341" s="132" t="s">
        <v>1302</v>
      </c>
      <c r="E341" s="132">
        <v>3</v>
      </c>
      <c r="F341" s="132">
        <v>1</v>
      </c>
      <c r="G341" s="147">
        <v>1</v>
      </c>
      <c r="H341" s="150" t="s">
        <v>2230</v>
      </c>
      <c r="I341" s="145" t="s">
        <v>3589</v>
      </c>
      <c r="J341" s="151" t="s">
        <v>2231</v>
      </c>
      <c r="K341" s="151" t="s">
        <v>2232</v>
      </c>
      <c r="L341" s="137" t="s">
        <v>2233</v>
      </c>
      <c r="M341" s="137" t="s">
        <v>2234</v>
      </c>
      <c r="O341" s="142"/>
      <c r="P341" s="142"/>
      <c r="Q341" s="132" t="s">
        <v>2233</v>
      </c>
      <c r="R341" s="132" t="s">
        <v>2234</v>
      </c>
    </row>
    <row r="342" spans="1:18" s="132" customFormat="1" ht="15" customHeight="1" x14ac:dyDescent="0.15">
      <c r="A342" s="132">
        <f t="shared" si="5"/>
        <v>33002</v>
      </c>
      <c r="B342" s="132" t="s">
        <v>2069</v>
      </c>
      <c r="C342" s="132">
        <v>3</v>
      </c>
      <c r="D342" s="132" t="s">
        <v>1302</v>
      </c>
      <c r="E342" s="132">
        <v>3</v>
      </c>
      <c r="F342" s="132">
        <v>2</v>
      </c>
      <c r="G342" s="147">
        <v>2</v>
      </c>
      <c r="H342" s="150" t="s">
        <v>2235</v>
      </c>
      <c r="I342" s="145" t="s">
        <v>3590</v>
      </c>
      <c r="J342" s="151" t="s">
        <v>2070</v>
      </c>
      <c r="K342" s="151" t="s">
        <v>2236</v>
      </c>
      <c r="L342" s="137" t="s">
        <v>2237</v>
      </c>
      <c r="M342" s="137" t="s">
        <v>2238</v>
      </c>
      <c r="O342" s="142"/>
      <c r="P342" s="142"/>
    </row>
    <row r="343" spans="1:18" s="132" customFormat="1" ht="15" customHeight="1" x14ac:dyDescent="0.15">
      <c r="A343" s="132">
        <f t="shared" si="5"/>
        <v>33003</v>
      </c>
      <c r="B343" s="132" t="s">
        <v>2069</v>
      </c>
      <c r="C343" s="132">
        <v>3</v>
      </c>
      <c r="D343" s="132" t="s">
        <v>1302</v>
      </c>
      <c r="E343" s="132">
        <v>3</v>
      </c>
      <c r="F343" s="132">
        <v>3</v>
      </c>
      <c r="G343" s="147">
        <v>3</v>
      </c>
      <c r="H343" s="150" t="s">
        <v>2239</v>
      </c>
      <c r="I343" s="145" t="s">
        <v>3591</v>
      </c>
      <c r="J343" s="151" t="s">
        <v>2078</v>
      </c>
      <c r="K343" s="151" t="s">
        <v>2240</v>
      </c>
      <c r="L343" s="137" t="s">
        <v>2241</v>
      </c>
      <c r="M343" s="137" t="s">
        <v>2242</v>
      </c>
      <c r="O343" s="142"/>
      <c r="P343" s="142"/>
    </row>
    <row r="344" spans="1:18" s="132" customFormat="1" ht="15" customHeight="1" x14ac:dyDescent="0.15">
      <c r="A344" s="132">
        <f t="shared" si="5"/>
        <v>33004</v>
      </c>
      <c r="B344" s="132" t="s">
        <v>2069</v>
      </c>
      <c r="C344" s="132">
        <v>3</v>
      </c>
      <c r="D344" s="132" t="s">
        <v>1302</v>
      </c>
      <c r="E344" s="132">
        <v>3</v>
      </c>
      <c r="F344" s="132">
        <v>4</v>
      </c>
      <c r="G344" s="147">
        <v>4</v>
      </c>
      <c r="H344" s="150" t="s">
        <v>2243</v>
      </c>
      <c r="I344" s="145" t="s">
        <v>3592</v>
      </c>
      <c r="J344" s="151" t="s">
        <v>2244</v>
      </c>
      <c r="K344" s="151" t="s">
        <v>2245</v>
      </c>
      <c r="L344" s="137" t="s">
        <v>2246</v>
      </c>
      <c r="M344" s="137" t="s">
        <v>2247</v>
      </c>
      <c r="O344" s="142"/>
      <c r="P344" s="142"/>
    </row>
    <row r="345" spans="1:18" s="132" customFormat="1" ht="15" customHeight="1" x14ac:dyDescent="0.15">
      <c r="A345" s="132">
        <f t="shared" si="5"/>
        <v>33005</v>
      </c>
      <c r="B345" s="132" t="s">
        <v>2069</v>
      </c>
      <c r="C345" s="132">
        <v>3</v>
      </c>
      <c r="D345" s="132" t="s">
        <v>1302</v>
      </c>
      <c r="E345" s="132">
        <v>3</v>
      </c>
      <c r="F345" s="132">
        <v>5</v>
      </c>
      <c r="G345" s="147">
        <v>5</v>
      </c>
      <c r="H345" s="150" t="s">
        <v>2248</v>
      </c>
      <c r="I345" s="145" t="s">
        <v>3593</v>
      </c>
      <c r="J345" s="151" t="s">
        <v>2249</v>
      </c>
      <c r="K345" s="151" t="s">
        <v>2250</v>
      </c>
      <c r="L345" s="137" t="s">
        <v>2251</v>
      </c>
      <c r="M345" s="137" t="s">
        <v>2252</v>
      </c>
      <c r="O345" s="142"/>
      <c r="P345" s="142"/>
    </row>
    <row r="346" spans="1:18" s="132" customFormat="1" ht="15" customHeight="1" x14ac:dyDescent="0.15">
      <c r="A346" s="132">
        <f t="shared" si="5"/>
        <v>33006</v>
      </c>
      <c r="B346" s="132" t="s">
        <v>2069</v>
      </c>
      <c r="C346" s="132">
        <v>3</v>
      </c>
      <c r="D346" s="132" t="s">
        <v>1302</v>
      </c>
      <c r="E346" s="132">
        <v>3</v>
      </c>
      <c r="F346" s="132">
        <v>6</v>
      </c>
      <c r="G346" s="147">
        <v>6</v>
      </c>
      <c r="H346" s="150" t="s">
        <v>2253</v>
      </c>
      <c r="I346" s="145" t="s">
        <v>3594</v>
      </c>
      <c r="J346" s="151" t="s">
        <v>2070</v>
      </c>
      <c r="K346" s="151" t="s">
        <v>2254</v>
      </c>
      <c r="L346" s="137" t="s">
        <v>2255</v>
      </c>
      <c r="M346" s="137" t="s">
        <v>2256</v>
      </c>
      <c r="O346" s="142"/>
      <c r="P346" s="142"/>
    </row>
    <row r="347" spans="1:18" s="132" customFormat="1" ht="15" customHeight="1" x14ac:dyDescent="0.15">
      <c r="A347" s="132">
        <f t="shared" si="5"/>
        <v>33007</v>
      </c>
      <c r="B347" s="132" t="s">
        <v>2069</v>
      </c>
      <c r="C347" s="132">
        <v>3</v>
      </c>
      <c r="D347" s="132" t="s">
        <v>1302</v>
      </c>
      <c r="E347" s="132">
        <v>3</v>
      </c>
      <c r="F347" s="132">
        <v>7</v>
      </c>
      <c r="G347" s="147">
        <v>7</v>
      </c>
      <c r="H347" s="150" t="s">
        <v>2257</v>
      </c>
      <c r="I347" s="145" t="s">
        <v>3595</v>
      </c>
      <c r="J347" s="151" t="s">
        <v>2147</v>
      </c>
      <c r="K347" s="151" t="s">
        <v>2258</v>
      </c>
      <c r="L347" s="137" t="s">
        <v>2259</v>
      </c>
      <c r="M347" s="137" t="s">
        <v>2260</v>
      </c>
      <c r="O347" s="142"/>
      <c r="P347" s="142"/>
    </row>
    <row r="348" spans="1:18" s="132" customFormat="1" ht="15" customHeight="1" x14ac:dyDescent="0.15">
      <c r="A348" s="132">
        <f t="shared" si="5"/>
        <v>33008</v>
      </c>
      <c r="B348" s="132" t="s">
        <v>2069</v>
      </c>
      <c r="C348" s="132">
        <v>3</v>
      </c>
      <c r="D348" s="132" t="s">
        <v>1302</v>
      </c>
      <c r="E348" s="132">
        <v>3</v>
      </c>
      <c r="F348" s="132">
        <v>8</v>
      </c>
      <c r="G348" s="147">
        <v>8</v>
      </c>
      <c r="H348" s="150" t="s">
        <v>2261</v>
      </c>
      <c r="I348" s="145" t="s">
        <v>3596</v>
      </c>
      <c r="J348" s="151" t="s">
        <v>2093</v>
      </c>
      <c r="K348" s="151" t="s">
        <v>2262</v>
      </c>
      <c r="L348" s="137" t="s">
        <v>2263</v>
      </c>
      <c r="M348" s="137" t="s">
        <v>2264</v>
      </c>
      <c r="O348" s="152"/>
      <c r="P348" s="152"/>
    </row>
    <row r="349" spans="1:18" s="132" customFormat="1" ht="15" customHeight="1" x14ac:dyDescent="0.15">
      <c r="A349" s="132">
        <f t="shared" si="5"/>
        <v>33009</v>
      </c>
      <c r="B349" s="132" t="s">
        <v>2069</v>
      </c>
      <c r="C349" s="132">
        <v>3</v>
      </c>
      <c r="D349" s="132" t="s">
        <v>1302</v>
      </c>
      <c r="E349" s="132">
        <v>3</v>
      </c>
      <c r="F349" s="132">
        <v>9</v>
      </c>
      <c r="G349" s="147">
        <v>9</v>
      </c>
      <c r="H349" s="150" t="s">
        <v>2265</v>
      </c>
      <c r="I349" s="145" t="s">
        <v>3597</v>
      </c>
      <c r="J349" s="151" t="s">
        <v>2162</v>
      </c>
      <c r="K349" s="151" t="s">
        <v>2266</v>
      </c>
      <c r="L349" s="137" t="s">
        <v>2267</v>
      </c>
      <c r="M349" s="137" t="s">
        <v>2268</v>
      </c>
      <c r="O349" s="152"/>
      <c r="P349" s="152"/>
    </row>
    <row r="350" spans="1:18" s="132" customFormat="1" ht="15" customHeight="1" x14ac:dyDescent="0.15">
      <c r="A350" s="132">
        <f t="shared" si="5"/>
        <v>33010</v>
      </c>
      <c r="B350" s="132" t="s">
        <v>2069</v>
      </c>
      <c r="C350" s="132">
        <v>3</v>
      </c>
      <c r="D350" s="132" t="s">
        <v>1302</v>
      </c>
      <c r="E350" s="132">
        <v>3</v>
      </c>
      <c r="F350" s="132">
        <v>10</v>
      </c>
      <c r="G350" s="147">
        <v>10</v>
      </c>
      <c r="H350" s="150" t="s">
        <v>2269</v>
      </c>
      <c r="I350" s="145" t="s">
        <v>3588</v>
      </c>
      <c r="J350" s="151" t="s">
        <v>2157</v>
      </c>
      <c r="K350" s="151" t="s">
        <v>2228</v>
      </c>
      <c r="L350" s="137" t="s">
        <v>3983</v>
      </c>
      <c r="M350" s="137" t="s">
        <v>2229</v>
      </c>
      <c r="O350" s="142"/>
      <c r="P350" s="142"/>
    </row>
    <row r="351" spans="1:18" s="132" customFormat="1" ht="15" customHeight="1" x14ac:dyDescent="0.15">
      <c r="A351" s="132">
        <f t="shared" si="5"/>
        <v>33011</v>
      </c>
      <c r="B351" s="132" t="s">
        <v>2069</v>
      </c>
      <c r="C351" s="132">
        <v>3</v>
      </c>
      <c r="D351" s="132" t="s">
        <v>1302</v>
      </c>
      <c r="E351" s="132">
        <v>3</v>
      </c>
      <c r="F351" s="132">
        <v>11</v>
      </c>
      <c r="G351" s="147">
        <v>11</v>
      </c>
      <c r="H351" s="150" t="s">
        <v>2270</v>
      </c>
      <c r="I351" s="145" t="s">
        <v>3598</v>
      </c>
      <c r="J351" s="151" t="s">
        <v>2083</v>
      </c>
      <c r="K351" s="151" t="s">
        <v>2271</v>
      </c>
      <c r="L351" s="137" t="s">
        <v>2272</v>
      </c>
      <c r="M351" s="137" t="s">
        <v>2273</v>
      </c>
      <c r="O351" s="142"/>
      <c r="P351" s="142"/>
    </row>
    <row r="352" spans="1:18" s="132" customFormat="1" ht="15" customHeight="1" x14ac:dyDescent="0.15">
      <c r="A352" s="132">
        <f t="shared" si="5"/>
        <v>33012</v>
      </c>
      <c r="B352" s="132" t="s">
        <v>2069</v>
      </c>
      <c r="C352" s="132">
        <v>3</v>
      </c>
      <c r="D352" s="132" t="s">
        <v>1302</v>
      </c>
      <c r="E352" s="132">
        <v>3</v>
      </c>
      <c r="F352" s="132">
        <v>12</v>
      </c>
      <c r="G352" s="147">
        <v>12</v>
      </c>
      <c r="H352" s="150" t="s">
        <v>2274</v>
      </c>
      <c r="I352" s="145" t="s">
        <v>3599</v>
      </c>
      <c r="J352" s="151" t="s">
        <v>2218</v>
      </c>
      <c r="K352" s="151" t="s">
        <v>2219</v>
      </c>
      <c r="L352" s="137" t="s">
        <v>2220</v>
      </c>
      <c r="M352" s="137" t="s">
        <v>2221</v>
      </c>
      <c r="O352" s="142"/>
      <c r="P352" s="142"/>
    </row>
    <row r="353" spans="1:16" s="142" customFormat="1" ht="15" customHeight="1" x14ac:dyDescent="0.15">
      <c r="A353" s="132">
        <f t="shared" si="5"/>
        <v>33013</v>
      </c>
      <c r="B353" s="132" t="s">
        <v>2069</v>
      </c>
      <c r="C353" s="132">
        <v>3</v>
      </c>
      <c r="D353" s="132" t="s">
        <v>1302</v>
      </c>
      <c r="E353" s="132">
        <v>3</v>
      </c>
      <c r="F353" s="132">
        <v>13</v>
      </c>
      <c r="G353" s="147">
        <v>13</v>
      </c>
      <c r="H353" s="150" t="s">
        <v>2275</v>
      </c>
      <c r="I353" s="145" t="s">
        <v>3600</v>
      </c>
      <c r="J353" s="151" t="s">
        <v>2223</v>
      </c>
      <c r="K353" s="151" t="s">
        <v>2224</v>
      </c>
      <c r="L353" s="137" t="s">
        <v>2225</v>
      </c>
      <c r="M353" s="137" t="s">
        <v>2226</v>
      </c>
    </row>
    <row r="354" spans="1:16" s="142" customFormat="1" ht="15" customHeight="1" x14ac:dyDescent="0.15">
      <c r="A354" s="132">
        <f t="shared" si="5"/>
        <v>33014</v>
      </c>
      <c r="B354" s="132" t="s">
        <v>2069</v>
      </c>
      <c r="C354" s="132">
        <v>3</v>
      </c>
      <c r="D354" s="132" t="s">
        <v>1302</v>
      </c>
      <c r="E354" s="132">
        <v>3</v>
      </c>
      <c r="F354" s="132">
        <v>14</v>
      </c>
      <c r="G354" s="147">
        <v>14</v>
      </c>
      <c r="H354" s="150" t="s">
        <v>2276</v>
      </c>
      <c r="I354" s="145" t="s">
        <v>3601</v>
      </c>
      <c r="J354" s="151" t="s">
        <v>2098</v>
      </c>
      <c r="K354" s="151" t="s">
        <v>2277</v>
      </c>
      <c r="L354" s="137" t="s">
        <v>2278</v>
      </c>
      <c r="M354" s="137" t="s">
        <v>2279</v>
      </c>
    </row>
    <row r="355" spans="1:16" s="142" customFormat="1" ht="15" customHeight="1" x14ac:dyDescent="0.15">
      <c r="A355" s="132">
        <f t="shared" si="5"/>
        <v>33015</v>
      </c>
      <c r="B355" s="132" t="s">
        <v>2069</v>
      </c>
      <c r="C355" s="132">
        <v>3</v>
      </c>
      <c r="D355" s="132" t="s">
        <v>1302</v>
      </c>
      <c r="E355" s="132">
        <v>3</v>
      </c>
      <c r="F355" s="132">
        <v>15</v>
      </c>
      <c r="G355" s="147">
        <v>15</v>
      </c>
      <c r="H355" s="150" t="s">
        <v>2280</v>
      </c>
      <c r="I355" s="145" t="s">
        <v>3602</v>
      </c>
      <c r="J355" s="151" t="s">
        <v>2281</v>
      </c>
      <c r="K355" s="151" t="s">
        <v>2282</v>
      </c>
      <c r="L355" s="137" t="s">
        <v>2283</v>
      </c>
      <c r="M355" s="137" t="s">
        <v>2284</v>
      </c>
    </row>
    <row r="356" spans="1:16" s="142" customFormat="1" ht="15" customHeight="1" x14ac:dyDescent="0.15">
      <c r="A356" s="132">
        <f t="shared" si="5"/>
        <v>33016</v>
      </c>
      <c r="B356" s="132" t="s">
        <v>2069</v>
      </c>
      <c r="C356" s="152">
        <v>3</v>
      </c>
      <c r="D356" s="132" t="s">
        <v>1302</v>
      </c>
      <c r="E356" s="152">
        <v>3</v>
      </c>
      <c r="F356" s="152">
        <v>16</v>
      </c>
      <c r="G356" s="147">
        <v>16</v>
      </c>
      <c r="H356" s="150" t="s">
        <v>2285</v>
      </c>
      <c r="I356" s="145" t="s">
        <v>3603</v>
      </c>
      <c r="J356" s="151" t="s">
        <v>2286</v>
      </c>
      <c r="K356" s="151" t="s">
        <v>2287</v>
      </c>
      <c r="L356" s="137" t="s">
        <v>2288</v>
      </c>
      <c r="M356" s="137" t="s">
        <v>2289</v>
      </c>
    </row>
    <row r="357" spans="1:16" s="142" customFormat="1" ht="15" customHeight="1" x14ac:dyDescent="0.15">
      <c r="A357" s="132">
        <f t="shared" si="5"/>
        <v>42001</v>
      </c>
      <c r="B357" s="132" t="s">
        <v>2290</v>
      </c>
      <c r="C357" s="152">
        <v>4</v>
      </c>
      <c r="D357" s="132" t="s">
        <v>423</v>
      </c>
      <c r="E357" s="152">
        <v>2</v>
      </c>
      <c r="F357" s="152">
        <v>1</v>
      </c>
      <c r="G357" s="147">
        <v>1</v>
      </c>
      <c r="H357" s="145" t="s">
        <v>2291</v>
      </c>
      <c r="I357" s="145" t="s">
        <v>3604</v>
      </c>
      <c r="J357" s="153" t="s">
        <v>2292</v>
      </c>
      <c r="K357" s="153" t="s">
        <v>2293</v>
      </c>
      <c r="L357" s="137" t="s">
        <v>2294</v>
      </c>
      <c r="M357" s="137" t="s">
        <v>2295</v>
      </c>
    </row>
    <row r="358" spans="1:16" s="142" customFormat="1" ht="15" customHeight="1" x14ac:dyDescent="0.15">
      <c r="A358" s="132">
        <f t="shared" si="5"/>
        <v>42002</v>
      </c>
      <c r="B358" s="132" t="s">
        <v>2290</v>
      </c>
      <c r="C358" s="152">
        <v>4</v>
      </c>
      <c r="D358" s="132" t="s">
        <v>423</v>
      </c>
      <c r="E358" s="152">
        <v>2</v>
      </c>
      <c r="F358" s="152">
        <v>2</v>
      </c>
      <c r="G358" s="147">
        <v>2</v>
      </c>
      <c r="H358" s="145" t="s">
        <v>2296</v>
      </c>
      <c r="I358" s="145" t="s">
        <v>3605</v>
      </c>
      <c r="J358" s="153" t="s">
        <v>2297</v>
      </c>
      <c r="K358" s="153" t="s">
        <v>2298</v>
      </c>
      <c r="L358" s="137" t="s">
        <v>2299</v>
      </c>
      <c r="M358" s="137" t="s">
        <v>2300</v>
      </c>
    </row>
    <row r="359" spans="1:16" s="142" customFormat="1" ht="15" customHeight="1" x14ac:dyDescent="0.15">
      <c r="A359" s="132">
        <f t="shared" si="5"/>
        <v>42003</v>
      </c>
      <c r="B359" s="132" t="s">
        <v>2290</v>
      </c>
      <c r="C359" s="152">
        <v>4</v>
      </c>
      <c r="D359" s="132" t="s">
        <v>423</v>
      </c>
      <c r="E359" s="152">
        <v>2</v>
      </c>
      <c r="F359" s="152">
        <v>3</v>
      </c>
      <c r="G359" s="147">
        <v>3</v>
      </c>
      <c r="H359" s="145" t="s">
        <v>2301</v>
      </c>
      <c r="I359" s="145" t="s">
        <v>3606</v>
      </c>
      <c r="J359" s="153" t="s">
        <v>2302</v>
      </c>
      <c r="K359" s="153" t="s">
        <v>2303</v>
      </c>
      <c r="L359" s="137" t="s">
        <v>2304</v>
      </c>
      <c r="M359" s="137" t="s">
        <v>2305</v>
      </c>
      <c r="O359" s="132"/>
      <c r="P359" s="132"/>
    </row>
    <row r="360" spans="1:16" s="142" customFormat="1" ht="15" customHeight="1" x14ac:dyDescent="0.15">
      <c r="A360" s="132">
        <f t="shared" si="5"/>
        <v>42004</v>
      </c>
      <c r="B360" s="132" t="s">
        <v>2290</v>
      </c>
      <c r="C360" s="152">
        <v>4</v>
      </c>
      <c r="D360" s="132" t="s">
        <v>423</v>
      </c>
      <c r="E360" s="152">
        <v>2</v>
      </c>
      <c r="F360" s="152">
        <v>4</v>
      </c>
      <c r="G360" s="147">
        <v>4</v>
      </c>
      <c r="H360" s="145" t="s">
        <v>2306</v>
      </c>
      <c r="I360" s="145" t="s">
        <v>3607</v>
      </c>
      <c r="J360" s="153" t="s">
        <v>2307</v>
      </c>
      <c r="K360" s="153" t="s">
        <v>2308</v>
      </c>
      <c r="L360" s="137" t="s">
        <v>2309</v>
      </c>
      <c r="M360" s="137" t="s">
        <v>2310</v>
      </c>
      <c r="O360" s="154"/>
      <c r="P360" s="154"/>
    </row>
    <row r="361" spans="1:16" s="142" customFormat="1" ht="15" customHeight="1" x14ac:dyDescent="0.15">
      <c r="A361" s="132">
        <f t="shared" si="5"/>
        <v>42005</v>
      </c>
      <c r="B361" s="132" t="s">
        <v>2290</v>
      </c>
      <c r="C361" s="152">
        <v>4</v>
      </c>
      <c r="D361" s="132" t="s">
        <v>423</v>
      </c>
      <c r="E361" s="152">
        <v>2</v>
      </c>
      <c r="F361" s="152">
        <v>5</v>
      </c>
      <c r="G361" s="147">
        <v>5</v>
      </c>
      <c r="H361" s="145" t="s">
        <v>2311</v>
      </c>
      <c r="I361" s="145" t="s">
        <v>3608</v>
      </c>
      <c r="J361" s="153" t="s">
        <v>2312</v>
      </c>
      <c r="K361" s="153" t="s">
        <v>2313</v>
      </c>
      <c r="L361" s="137" t="s">
        <v>2314</v>
      </c>
      <c r="M361" s="137" t="s">
        <v>2315</v>
      </c>
      <c r="O361" s="154"/>
      <c r="P361" s="154"/>
    </row>
    <row r="362" spans="1:16" s="142" customFormat="1" ht="15" customHeight="1" x14ac:dyDescent="0.15">
      <c r="A362" s="132">
        <f t="shared" si="5"/>
        <v>42006</v>
      </c>
      <c r="B362" s="132" t="s">
        <v>2290</v>
      </c>
      <c r="C362" s="152">
        <v>4</v>
      </c>
      <c r="D362" s="132" t="s">
        <v>423</v>
      </c>
      <c r="E362" s="152">
        <v>2</v>
      </c>
      <c r="F362" s="152">
        <v>6</v>
      </c>
      <c r="G362" s="147">
        <v>6</v>
      </c>
      <c r="H362" s="145" t="s">
        <v>2316</v>
      </c>
      <c r="I362" s="145" t="s">
        <v>3609</v>
      </c>
      <c r="J362" s="153" t="s">
        <v>2317</v>
      </c>
      <c r="K362" s="153" t="s">
        <v>2318</v>
      </c>
      <c r="L362" s="137" t="s">
        <v>2319</v>
      </c>
      <c r="M362" s="137" t="s">
        <v>2320</v>
      </c>
      <c r="O362" s="154"/>
      <c r="P362" s="154"/>
    </row>
    <row r="363" spans="1:16" s="142" customFormat="1" ht="15" customHeight="1" x14ac:dyDescent="0.15">
      <c r="A363" s="132">
        <f t="shared" si="5"/>
        <v>42007</v>
      </c>
      <c r="B363" s="132" t="s">
        <v>2290</v>
      </c>
      <c r="C363" s="152">
        <v>4</v>
      </c>
      <c r="D363" s="132" t="s">
        <v>423</v>
      </c>
      <c r="E363" s="152">
        <v>2</v>
      </c>
      <c r="F363" s="152">
        <v>7</v>
      </c>
      <c r="G363" s="147">
        <v>7</v>
      </c>
      <c r="H363" s="145" t="s">
        <v>2321</v>
      </c>
      <c r="I363" s="145" t="s">
        <v>3610</v>
      </c>
      <c r="J363" s="153" t="s">
        <v>2322</v>
      </c>
      <c r="K363" s="153" t="s">
        <v>2323</v>
      </c>
      <c r="L363" s="137" t="s">
        <v>2324</v>
      </c>
      <c r="M363" s="137" t="s">
        <v>2325</v>
      </c>
      <c r="O363" s="154"/>
      <c r="P363" s="154"/>
    </row>
    <row r="364" spans="1:16" s="142" customFormat="1" ht="15" customHeight="1" x14ac:dyDescent="0.15">
      <c r="A364" s="132">
        <f t="shared" si="5"/>
        <v>42008</v>
      </c>
      <c r="B364" s="132" t="s">
        <v>2290</v>
      </c>
      <c r="C364" s="152">
        <v>4</v>
      </c>
      <c r="D364" s="132" t="s">
        <v>423</v>
      </c>
      <c r="E364" s="152">
        <v>2</v>
      </c>
      <c r="F364" s="152">
        <v>8</v>
      </c>
      <c r="G364" s="147">
        <v>8</v>
      </c>
      <c r="H364" s="145" t="s">
        <v>2326</v>
      </c>
      <c r="I364" s="145" t="s">
        <v>3611</v>
      </c>
      <c r="J364" s="153" t="s">
        <v>2327</v>
      </c>
      <c r="K364" s="153" t="s">
        <v>2328</v>
      </c>
      <c r="L364" s="137" t="s">
        <v>2329</v>
      </c>
      <c r="M364" s="137" t="s">
        <v>2330</v>
      </c>
      <c r="O364" s="154"/>
      <c r="P364" s="154"/>
    </row>
    <row r="365" spans="1:16" s="142" customFormat="1" ht="15" customHeight="1" x14ac:dyDescent="0.15">
      <c r="A365" s="132">
        <f t="shared" si="5"/>
        <v>42009</v>
      </c>
      <c r="B365" s="132" t="s">
        <v>2290</v>
      </c>
      <c r="C365" s="152">
        <v>4</v>
      </c>
      <c r="D365" s="132" t="s">
        <v>423</v>
      </c>
      <c r="E365" s="152">
        <v>2</v>
      </c>
      <c r="F365" s="152">
        <v>9</v>
      </c>
      <c r="G365" s="147">
        <v>9</v>
      </c>
      <c r="H365" s="145" t="s">
        <v>2331</v>
      </c>
      <c r="I365" s="145" t="s">
        <v>3612</v>
      </c>
      <c r="J365" s="153" t="s">
        <v>2332</v>
      </c>
      <c r="K365" s="153" t="s">
        <v>2333</v>
      </c>
      <c r="L365" s="137" t="s">
        <v>2334</v>
      </c>
      <c r="M365" s="137" t="s">
        <v>2335</v>
      </c>
      <c r="O365" s="154"/>
      <c r="P365" s="154"/>
    </row>
    <row r="366" spans="1:16" s="142" customFormat="1" ht="15" customHeight="1" x14ac:dyDescent="0.15">
      <c r="A366" s="132">
        <f t="shared" si="5"/>
        <v>42010</v>
      </c>
      <c r="B366" s="132" t="s">
        <v>2290</v>
      </c>
      <c r="C366" s="152">
        <v>4</v>
      </c>
      <c r="D366" s="132" t="s">
        <v>423</v>
      </c>
      <c r="E366" s="152">
        <v>2</v>
      </c>
      <c r="F366" s="152">
        <v>10</v>
      </c>
      <c r="G366" s="147">
        <v>10</v>
      </c>
      <c r="H366" s="145" t="s">
        <v>2336</v>
      </c>
      <c r="I366" s="145" t="s">
        <v>3613</v>
      </c>
      <c r="J366" s="153" t="s">
        <v>2337</v>
      </c>
      <c r="K366" s="153" t="s">
        <v>2338</v>
      </c>
      <c r="L366" s="137" t="s">
        <v>2339</v>
      </c>
      <c r="M366" s="137" t="s">
        <v>2340</v>
      </c>
      <c r="O366" s="154"/>
      <c r="P366" s="154"/>
    </row>
    <row r="367" spans="1:16" s="142" customFormat="1" ht="15" customHeight="1" x14ac:dyDescent="0.15">
      <c r="A367" s="132">
        <f t="shared" si="5"/>
        <v>42011</v>
      </c>
      <c r="B367" s="132" t="s">
        <v>2290</v>
      </c>
      <c r="C367" s="152">
        <v>4</v>
      </c>
      <c r="D367" s="132" t="s">
        <v>423</v>
      </c>
      <c r="E367" s="152">
        <v>2</v>
      </c>
      <c r="F367" s="152">
        <v>11</v>
      </c>
      <c r="G367" s="147">
        <v>11</v>
      </c>
      <c r="H367" s="145" t="s">
        <v>2341</v>
      </c>
      <c r="I367" s="145" t="s">
        <v>3614</v>
      </c>
      <c r="J367" s="153" t="s">
        <v>2342</v>
      </c>
      <c r="K367" s="153" t="s">
        <v>2343</v>
      </c>
      <c r="L367" s="137" t="s">
        <v>2344</v>
      </c>
      <c r="M367" s="137" t="s">
        <v>2345</v>
      </c>
      <c r="O367" s="154"/>
      <c r="P367" s="154"/>
    </row>
    <row r="368" spans="1:16" s="142" customFormat="1" ht="15" customHeight="1" x14ac:dyDescent="0.15">
      <c r="A368" s="132">
        <f t="shared" si="5"/>
        <v>42012</v>
      </c>
      <c r="B368" s="132" t="s">
        <v>2290</v>
      </c>
      <c r="C368" s="152">
        <v>4</v>
      </c>
      <c r="D368" s="132" t="s">
        <v>423</v>
      </c>
      <c r="E368" s="152">
        <v>2</v>
      </c>
      <c r="F368" s="152">
        <v>12</v>
      </c>
      <c r="G368" s="147">
        <v>12</v>
      </c>
      <c r="H368" s="145" t="s">
        <v>2346</v>
      </c>
      <c r="I368" s="145" t="s">
        <v>3615</v>
      </c>
      <c r="J368" s="153" t="s">
        <v>2347</v>
      </c>
      <c r="K368" s="153" t="s">
        <v>2348</v>
      </c>
      <c r="L368" s="137" t="s">
        <v>2349</v>
      </c>
      <c r="M368" s="137" t="s">
        <v>2350</v>
      </c>
      <c r="O368" s="154"/>
      <c r="P368" s="154"/>
    </row>
    <row r="369" spans="1:16" s="142" customFormat="1" ht="15" customHeight="1" x14ac:dyDescent="0.15">
      <c r="A369" s="132">
        <f t="shared" si="5"/>
        <v>42013</v>
      </c>
      <c r="B369" s="132" t="s">
        <v>2290</v>
      </c>
      <c r="C369" s="152">
        <v>4</v>
      </c>
      <c r="D369" s="132" t="s">
        <v>423</v>
      </c>
      <c r="E369" s="152">
        <v>2</v>
      </c>
      <c r="F369" s="152">
        <v>13</v>
      </c>
      <c r="G369" s="147">
        <v>13</v>
      </c>
      <c r="H369" s="145" t="s">
        <v>2351</v>
      </c>
      <c r="I369" s="145" t="s">
        <v>3616</v>
      </c>
      <c r="J369" s="153" t="s">
        <v>2352</v>
      </c>
      <c r="K369" s="153" t="s">
        <v>2353</v>
      </c>
      <c r="L369" s="137" t="s">
        <v>2354</v>
      </c>
      <c r="M369" s="137" t="s">
        <v>2355</v>
      </c>
      <c r="O369" s="154"/>
      <c r="P369" s="154"/>
    </row>
    <row r="370" spans="1:16" s="142" customFormat="1" ht="15" customHeight="1" x14ac:dyDescent="0.15">
      <c r="A370" s="132">
        <f t="shared" si="5"/>
        <v>42014</v>
      </c>
      <c r="B370" s="132" t="s">
        <v>2290</v>
      </c>
      <c r="C370" s="152">
        <v>4</v>
      </c>
      <c r="D370" s="132" t="s">
        <v>423</v>
      </c>
      <c r="E370" s="152">
        <v>2</v>
      </c>
      <c r="F370" s="152">
        <v>14</v>
      </c>
      <c r="G370" s="147">
        <v>14</v>
      </c>
      <c r="H370" s="145" t="s">
        <v>2356</v>
      </c>
      <c r="I370" s="145" t="s">
        <v>3617</v>
      </c>
      <c r="J370" s="153" t="s">
        <v>2357</v>
      </c>
      <c r="K370" s="153" t="s">
        <v>2358</v>
      </c>
      <c r="L370" s="137" t="s">
        <v>2359</v>
      </c>
      <c r="M370" s="137" t="s">
        <v>2360</v>
      </c>
      <c r="O370" s="154"/>
      <c r="P370" s="154"/>
    </row>
    <row r="371" spans="1:16" s="142" customFormat="1" ht="15" customHeight="1" x14ac:dyDescent="0.15">
      <c r="A371" s="132">
        <f t="shared" si="5"/>
        <v>42015</v>
      </c>
      <c r="B371" s="132" t="s">
        <v>2290</v>
      </c>
      <c r="C371" s="152">
        <v>4</v>
      </c>
      <c r="D371" s="132" t="s">
        <v>423</v>
      </c>
      <c r="E371" s="152">
        <v>2</v>
      </c>
      <c r="F371" s="152">
        <v>15</v>
      </c>
      <c r="G371" s="147">
        <v>15</v>
      </c>
      <c r="H371" s="145" t="s">
        <v>2361</v>
      </c>
      <c r="I371" s="145" t="s">
        <v>3618</v>
      </c>
      <c r="J371" s="153" t="s">
        <v>2362</v>
      </c>
      <c r="K371" s="153" t="s">
        <v>2363</v>
      </c>
      <c r="L371" s="137" t="s">
        <v>2364</v>
      </c>
      <c r="M371" s="137" t="s">
        <v>2365</v>
      </c>
      <c r="O371" s="154"/>
      <c r="P371" s="154"/>
    </row>
    <row r="372" spans="1:16" s="142" customFormat="1" ht="15" customHeight="1" x14ac:dyDescent="0.15">
      <c r="A372" s="132">
        <f t="shared" si="5"/>
        <v>42016</v>
      </c>
      <c r="B372" s="132" t="s">
        <v>2290</v>
      </c>
      <c r="C372" s="152">
        <v>4</v>
      </c>
      <c r="D372" s="132" t="s">
        <v>423</v>
      </c>
      <c r="E372" s="152">
        <v>2</v>
      </c>
      <c r="F372" s="152">
        <v>16</v>
      </c>
      <c r="G372" s="147">
        <v>16</v>
      </c>
      <c r="H372" s="145" t="s">
        <v>2366</v>
      </c>
      <c r="I372" s="145" t="s">
        <v>3619</v>
      </c>
      <c r="J372" s="153" t="s">
        <v>2367</v>
      </c>
      <c r="K372" s="153" t="s">
        <v>2368</v>
      </c>
      <c r="L372" s="137" t="s">
        <v>2369</v>
      </c>
      <c r="M372" s="137" t="s">
        <v>2370</v>
      </c>
      <c r="O372" s="154"/>
      <c r="P372" s="154"/>
    </row>
    <row r="373" spans="1:16" s="142" customFormat="1" ht="15" customHeight="1" x14ac:dyDescent="0.15">
      <c r="A373" s="132">
        <f t="shared" si="5"/>
        <v>42017</v>
      </c>
      <c r="B373" s="132" t="s">
        <v>2290</v>
      </c>
      <c r="C373" s="152">
        <v>4</v>
      </c>
      <c r="D373" s="132" t="s">
        <v>423</v>
      </c>
      <c r="E373" s="152">
        <v>2</v>
      </c>
      <c r="F373" s="152">
        <v>17</v>
      </c>
      <c r="G373" s="147">
        <v>17</v>
      </c>
      <c r="H373" s="145" t="s">
        <v>2371</v>
      </c>
      <c r="I373" s="145" t="s">
        <v>3620</v>
      </c>
      <c r="J373" s="153" t="s">
        <v>2372</v>
      </c>
      <c r="K373" s="153" t="s">
        <v>2373</v>
      </c>
      <c r="L373" s="137" t="s">
        <v>2374</v>
      </c>
      <c r="M373" s="137" t="s">
        <v>2375</v>
      </c>
      <c r="O373" s="154"/>
      <c r="P373" s="154"/>
    </row>
    <row r="374" spans="1:16" s="142" customFormat="1" ht="15" customHeight="1" x14ac:dyDescent="0.15">
      <c r="A374" s="132">
        <f t="shared" si="5"/>
        <v>42018</v>
      </c>
      <c r="B374" s="132" t="s">
        <v>2290</v>
      </c>
      <c r="C374" s="152">
        <v>4</v>
      </c>
      <c r="D374" s="132" t="s">
        <v>423</v>
      </c>
      <c r="E374" s="152">
        <v>2</v>
      </c>
      <c r="F374" s="152">
        <v>18</v>
      </c>
      <c r="G374" s="147">
        <v>18</v>
      </c>
      <c r="H374" s="145" t="s">
        <v>2376</v>
      </c>
      <c r="I374" s="145" t="s">
        <v>3621</v>
      </c>
      <c r="J374" s="153" t="s">
        <v>2377</v>
      </c>
      <c r="K374" s="153" t="s">
        <v>2378</v>
      </c>
      <c r="L374" s="137" t="s">
        <v>2379</v>
      </c>
      <c r="M374" s="137" t="s">
        <v>2380</v>
      </c>
      <c r="O374" s="154"/>
      <c r="P374" s="154"/>
    </row>
    <row r="375" spans="1:16" s="142" customFormat="1" ht="15" customHeight="1" x14ac:dyDescent="0.15">
      <c r="A375" s="132">
        <f t="shared" si="5"/>
        <v>42019</v>
      </c>
      <c r="B375" s="132" t="s">
        <v>2290</v>
      </c>
      <c r="C375" s="152">
        <v>4</v>
      </c>
      <c r="D375" s="132" t="s">
        <v>423</v>
      </c>
      <c r="E375" s="152">
        <v>2</v>
      </c>
      <c r="F375" s="152">
        <v>19</v>
      </c>
      <c r="G375" s="147">
        <v>19</v>
      </c>
      <c r="H375" s="145" t="s">
        <v>2381</v>
      </c>
      <c r="I375" s="145" t="s">
        <v>3622</v>
      </c>
      <c r="J375" s="153" t="s">
        <v>2382</v>
      </c>
      <c r="K375" s="153" t="s">
        <v>2383</v>
      </c>
      <c r="L375" s="137" t="s">
        <v>2384</v>
      </c>
      <c r="M375" s="137" t="s">
        <v>2385</v>
      </c>
      <c r="O375" s="154"/>
      <c r="P375" s="154"/>
    </row>
    <row r="376" spans="1:16" s="142" customFormat="1" ht="15" customHeight="1" x14ac:dyDescent="0.15">
      <c r="A376" s="132">
        <f t="shared" si="5"/>
        <v>42020</v>
      </c>
      <c r="B376" s="132" t="s">
        <v>2290</v>
      </c>
      <c r="C376" s="152">
        <v>4</v>
      </c>
      <c r="D376" s="132" t="s">
        <v>423</v>
      </c>
      <c r="E376" s="152">
        <v>2</v>
      </c>
      <c r="F376" s="152">
        <v>20</v>
      </c>
      <c r="G376" s="147">
        <v>20</v>
      </c>
      <c r="H376" s="145" t="s">
        <v>2386</v>
      </c>
      <c r="I376" s="145" t="s">
        <v>3623</v>
      </c>
      <c r="J376" s="153" t="s">
        <v>2387</v>
      </c>
      <c r="K376" s="153" t="s">
        <v>2388</v>
      </c>
      <c r="L376" s="137" t="s">
        <v>2389</v>
      </c>
      <c r="M376" s="137" t="s">
        <v>2390</v>
      </c>
      <c r="O376" s="154"/>
      <c r="P376" s="154"/>
    </row>
    <row r="377" spans="1:16" s="142" customFormat="1" ht="15" customHeight="1" x14ac:dyDescent="0.15">
      <c r="A377" s="132">
        <f t="shared" si="5"/>
        <v>42021</v>
      </c>
      <c r="B377" s="132" t="s">
        <v>2290</v>
      </c>
      <c r="C377" s="152">
        <v>4</v>
      </c>
      <c r="D377" s="132" t="s">
        <v>423</v>
      </c>
      <c r="E377" s="152">
        <v>2</v>
      </c>
      <c r="F377" s="152">
        <v>21</v>
      </c>
      <c r="G377" s="147">
        <v>21</v>
      </c>
      <c r="H377" s="145" t="s">
        <v>2391</v>
      </c>
      <c r="I377" s="145" t="s">
        <v>3624</v>
      </c>
      <c r="J377" s="153" t="s">
        <v>2392</v>
      </c>
      <c r="K377" s="153" t="s">
        <v>2393</v>
      </c>
      <c r="L377" s="137" t="s">
        <v>2394</v>
      </c>
      <c r="M377" s="137" t="s">
        <v>2395</v>
      </c>
      <c r="O377" s="154"/>
      <c r="P377" s="154"/>
    </row>
    <row r="378" spans="1:16" s="142" customFormat="1" ht="15" customHeight="1" x14ac:dyDescent="0.15">
      <c r="A378" s="132">
        <f t="shared" si="5"/>
        <v>42022</v>
      </c>
      <c r="B378" s="132" t="s">
        <v>2290</v>
      </c>
      <c r="C378" s="152">
        <v>4</v>
      </c>
      <c r="D378" s="132" t="s">
        <v>423</v>
      </c>
      <c r="E378" s="152">
        <v>2</v>
      </c>
      <c r="F378" s="152">
        <v>22</v>
      </c>
      <c r="G378" s="147">
        <v>22</v>
      </c>
      <c r="H378" s="145" t="s">
        <v>2396</v>
      </c>
      <c r="I378" s="145" t="s">
        <v>3625</v>
      </c>
      <c r="J378" s="153" t="s">
        <v>2397</v>
      </c>
      <c r="K378" s="153" t="s">
        <v>2398</v>
      </c>
      <c r="L378" s="137" t="s">
        <v>2399</v>
      </c>
      <c r="M378" s="137" t="s">
        <v>2400</v>
      </c>
      <c r="O378" s="154"/>
      <c r="P378" s="154"/>
    </row>
    <row r="379" spans="1:16" s="142" customFormat="1" ht="15" customHeight="1" x14ac:dyDescent="0.15">
      <c r="A379" s="132">
        <f t="shared" si="5"/>
        <v>42023</v>
      </c>
      <c r="B379" s="132" t="s">
        <v>2290</v>
      </c>
      <c r="C379" s="152">
        <v>4</v>
      </c>
      <c r="D379" s="132" t="s">
        <v>423</v>
      </c>
      <c r="E379" s="152">
        <v>2</v>
      </c>
      <c r="F379" s="152">
        <v>23</v>
      </c>
      <c r="G379" s="147">
        <v>23</v>
      </c>
      <c r="H379" s="145" t="s">
        <v>2401</v>
      </c>
      <c r="I379" s="145" t="s">
        <v>3626</v>
      </c>
      <c r="J379" s="153" t="s">
        <v>2402</v>
      </c>
      <c r="K379" s="153" t="s">
        <v>2403</v>
      </c>
      <c r="L379" s="137" t="s">
        <v>2404</v>
      </c>
      <c r="M379" s="137" t="s">
        <v>2405</v>
      </c>
      <c r="O379" s="154"/>
      <c r="P379" s="154"/>
    </row>
    <row r="380" spans="1:16" s="142" customFormat="1" ht="15" customHeight="1" x14ac:dyDescent="0.15">
      <c r="A380" s="132">
        <f t="shared" si="5"/>
        <v>42024</v>
      </c>
      <c r="B380" s="132" t="s">
        <v>2290</v>
      </c>
      <c r="C380" s="152">
        <v>4</v>
      </c>
      <c r="D380" s="132" t="s">
        <v>423</v>
      </c>
      <c r="E380" s="152">
        <v>2</v>
      </c>
      <c r="F380" s="152">
        <v>24</v>
      </c>
      <c r="G380" s="147">
        <v>24</v>
      </c>
      <c r="H380" s="145" t="s">
        <v>2406</v>
      </c>
      <c r="I380" s="145" t="s">
        <v>3627</v>
      </c>
      <c r="J380" s="153" t="s">
        <v>2407</v>
      </c>
      <c r="K380" s="153" t="s">
        <v>2408</v>
      </c>
      <c r="L380" s="137" t="s">
        <v>2409</v>
      </c>
      <c r="M380" s="137" t="s">
        <v>2410</v>
      </c>
      <c r="O380" s="154"/>
      <c r="P380" s="154"/>
    </row>
    <row r="381" spans="1:16" s="142" customFormat="1" ht="15" customHeight="1" x14ac:dyDescent="0.15">
      <c r="A381" s="132">
        <f t="shared" si="5"/>
        <v>42025</v>
      </c>
      <c r="B381" s="132" t="s">
        <v>2290</v>
      </c>
      <c r="C381" s="152">
        <v>4</v>
      </c>
      <c r="D381" s="132" t="s">
        <v>423</v>
      </c>
      <c r="E381" s="152">
        <v>2</v>
      </c>
      <c r="F381" s="152">
        <v>25</v>
      </c>
      <c r="G381" s="147">
        <v>25</v>
      </c>
      <c r="H381" s="145" t="s">
        <v>2411</v>
      </c>
      <c r="I381" s="145" t="s">
        <v>3628</v>
      </c>
      <c r="J381" s="153" t="s">
        <v>2412</v>
      </c>
      <c r="K381" s="153" t="s">
        <v>2413</v>
      </c>
      <c r="L381" s="137" t="s">
        <v>2414</v>
      </c>
      <c r="M381" s="137" t="s">
        <v>2415</v>
      </c>
      <c r="O381" s="154"/>
      <c r="P381" s="154"/>
    </row>
    <row r="382" spans="1:16" s="142" customFormat="1" ht="15" customHeight="1" x14ac:dyDescent="0.15">
      <c r="A382" s="132">
        <f t="shared" si="5"/>
        <v>42026</v>
      </c>
      <c r="B382" s="132" t="s">
        <v>2290</v>
      </c>
      <c r="C382" s="152">
        <v>4</v>
      </c>
      <c r="D382" s="132" t="s">
        <v>423</v>
      </c>
      <c r="E382" s="152">
        <v>2</v>
      </c>
      <c r="F382" s="152">
        <v>26</v>
      </c>
      <c r="G382" s="147">
        <v>26</v>
      </c>
      <c r="H382" s="145" t="s">
        <v>2416</v>
      </c>
      <c r="I382" s="145" t="s">
        <v>3629</v>
      </c>
      <c r="J382" s="153" t="s">
        <v>2417</v>
      </c>
      <c r="K382" s="153" t="s">
        <v>2418</v>
      </c>
      <c r="L382" s="137" t="s">
        <v>2419</v>
      </c>
      <c r="M382" s="137" t="s">
        <v>2420</v>
      </c>
      <c r="O382" s="154"/>
      <c r="P382" s="154"/>
    </row>
    <row r="383" spans="1:16" s="142" customFormat="1" ht="15" customHeight="1" x14ac:dyDescent="0.15">
      <c r="A383" s="132">
        <f t="shared" si="5"/>
        <v>42027</v>
      </c>
      <c r="B383" s="132" t="s">
        <v>2290</v>
      </c>
      <c r="C383" s="152">
        <v>4</v>
      </c>
      <c r="D383" s="132" t="s">
        <v>423</v>
      </c>
      <c r="E383" s="152">
        <v>2</v>
      </c>
      <c r="F383" s="152">
        <v>27</v>
      </c>
      <c r="G383" s="147">
        <v>27</v>
      </c>
      <c r="H383" s="145" t="s">
        <v>2421</v>
      </c>
      <c r="I383" s="145" t="s">
        <v>3630</v>
      </c>
      <c r="J383" s="153" t="s">
        <v>2422</v>
      </c>
      <c r="K383" s="153" t="s">
        <v>2423</v>
      </c>
      <c r="L383" s="137" t="s">
        <v>2424</v>
      </c>
      <c r="M383" s="137" t="s">
        <v>2425</v>
      </c>
      <c r="O383" s="154"/>
      <c r="P383" s="154"/>
    </row>
    <row r="384" spans="1:16" s="142" customFormat="1" ht="15" customHeight="1" x14ac:dyDescent="0.15">
      <c r="A384" s="132">
        <f t="shared" si="5"/>
        <v>42028</v>
      </c>
      <c r="B384" s="132" t="s">
        <v>2290</v>
      </c>
      <c r="C384" s="152">
        <v>4</v>
      </c>
      <c r="D384" s="132" t="s">
        <v>423</v>
      </c>
      <c r="E384" s="152">
        <v>2</v>
      </c>
      <c r="F384" s="152">
        <v>28</v>
      </c>
      <c r="G384" s="147">
        <v>28</v>
      </c>
      <c r="H384" s="145" t="s">
        <v>2426</v>
      </c>
      <c r="I384" s="145" t="s">
        <v>3631</v>
      </c>
      <c r="J384" s="153" t="s">
        <v>2427</v>
      </c>
      <c r="K384" s="153" t="s">
        <v>2428</v>
      </c>
      <c r="L384" s="137" t="s">
        <v>2429</v>
      </c>
      <c r="M384" s="137" t="s">
        <v>2430</v>
      </c>
      <c r="O384" s="154"/>
      <c r="P384" s="154"/>
    </row>
    <row r="385" spans="1:16" s="152" customFormat="1" ht="15" customHeight="1" x14ac:dyDescent="0.15">
      <c r="A385" s="132">
        <f t="shared" si="5"/>
        <v>42029</v>
      </c>
      <c r="B385" s="132" t="s">
        <v>2290</v>
      </c>
      <c r="C385" s="152">
        <v>4</v>
      </c>
      <c r="D385" s="132" t="s">
        <v>423</v>
      </c>
      <c r="E385" s="152">
        <v>2</v>
      </c>
      <c r="F385" s="152">
        <v>29</v>
      </c>
      <c r="G385" s="147">
        <v>29</v>
      </c>
      <c r="H385" s="145" t="s">
        <v>2431</v>
      </c>
      <c r="I385" s="145" t="s">
        <v>3632</v>
      </c>
      <c r="J385" s="153" t="s">
        <v>2432</v>
      </c>
      <c r="K385" s="153" t="s">
        <v>2433</v>
      </c>
      <c r="L385" s="137" t="s">
        <v>2434</v>
      </c>
      <c r="M385" s="137" t="s">
        <v>2435</v>
      </c>
      <c r="O385" s="154"/>
      <c r="P385" s="154"/>
    </row>
    <row r="386" spans="1:16" s="152" customFormat="1" ht="15" customHeight="1" x14ac:dyDescent="0.15">
      <c r="A386" s="132">
        <f t="shared" ref="A386:A450" si="6">+C386*10000+E386*1000+F386</f>
        <v>42030</v>
      </c>
      <c r="B386" s="132" t="s">
        <v>2290</v>
      </c>
      <c r="C386" s="152">
        <v>4</v>
      </c>
      <c r="D386" s="132" t="s">
        <v>423</v>
      </c>
      <c r="E386" s="152">
        <v>2</v>
      </c>
      <c r="F386" s="152">
        <v>30</v>
      </c>
      <c r="G386" s="147">
        <v>30</v>
      </c>
      <c r="H386" s="145" t="s">
        <v>2436</v>
      </c>
      <c r="I386" s="145" t="s">
        <v>3633</v>
      </c>
      <c r="J386" s="153" t="s">
        <v>2437</v>
      </c>
      <c r="K386" s="153" t="s">
        <v>2438</v>
      </c>
      <c r="L386" s="137" t="s">
        <v>2439</v>
      </c>
      <c r="M386" s="137" t="s">
        <v>2440</v>
      </c>
      <c r="O386" s="154"/>
      <c r="P386" s="154"/>
    </row>
    <row r="387" spans="1:16" s="142" customFormat="1" ht="15" customHeight="1" x14ac:dyDescent="0.15">
      <c r="A387" s="132">
        <f t="shared" si="6"/>
        <v>42031</v>
      </c>
      <c r="B387" s="132" t="s">
        <v>2290</v>
      </c>
      <c r="C387" s="152">
        <v>4</v>
      </c>
      <c r="D387" s="132" t="s">
        <v>423</v>
      </c>
      <c r="E387" s="152">
        <v>2</v>
      </c>
      <c r="F387" s="152">
        <v>31</v>
      </c>
      <c r="G387" s="147">
        <v>31</v>
      </c>
      <c r="H387" s="145" t="s">
        <v>2441</v>
      </c>
      <c r="I387" s="138" t="s">
        <v>3634</v>
      </c>
      <c r="J387" s="153" t="s">
        <v>2442</v>
      </c>
      <c r="K387" s="153" t="s">
        <v>2443</v>
      </c>
      <c r="L387" s="137" t="s">
        <v>2444</v>
      </c>
      <c r="M387" s="137" t="s">
        <v>2445</v>
      </c>
      <c r="O387" s="154"/>
      <c r="P387" s="154"/>
    </row>
    <row r="388" spans="1:16" s="142" customFormat="1" ht="15" customHeight="1" x14ac:dyDescent="0.15">
      <c r="A388" s="132">
        <f t="shared" si="6"/>
        <v>42032</v>
      </c>
      <c r="B388" s="132" t="s">
        <v>2290</v>
      </c>
      <c r="C388" s="152">
        <v>4</v>
      </c>
      <c r="D388" s="132" t="s">
        <v>423</v>
      </c>
      <c r="E388" s="152">
        <v>2</v>
      </c>
      <c r="F388" s="152">
        <v>32</v>
      </c>
      <c r="G388" s="147">
        <v>32</v>
      </c>
      <c r="H388" s="145" t="s">
        <v>2446</v>
      </c>
      <c r="I388" s="145" t="s">
        <v>3635</v>
      </c>
      <c r="J388" s="153" t="s">
        <v>2447</v>
      </c>
      <c r="K388" s="153" t="s">
        <v>2448</v>
      </c>
      <c r="L388" s="137" t="s">
        <v>2449</v>
      </c>
      <c r="M388" s="137" t="s">
        <v>2450</v>
      </c>
      <c r="O388" s="154"/>
      <c r="P388" s="154"/>
    </row>
    <row r="389" spans="1:16" s="142" customFormat="1" ht="15" customHeight="1" x14ac:dyDescent="0.15">
      <c r="A389" s="132">
        <f t="shared" si="6"/>
        <v>42033</v>
      </c>
      <c r="B389" s="132" t="s">
        <v>2290</v>
      </c>
      <c r="C389" s="152">
        <v>4</v>
      </c>
      <c r="D389" s="132" t="s">
        <v>423</v>
      </c>
      <c r="E389" s="152">
        <v>2</v>
      </c>
      <c r="F389" s="152">
        <v>33</v>
      </c>
      <c r="G389" s="147">
        <v>33</v>
      </c>
      <c r="H389" s="145" t="s">
        <v>4024</v>
      </c>
      <c r="I389" s="145" t="s">
        <v>4025</v>
      </c>
      <c r="J389" s="153" t="s">
        <v>4026</v>
      </c>
      <c r="K389" s="153" t="s">
        <v>4027</v>
      </c>
      <c r="L389" s="137" t="s">
        <v>4028</v>
      </c>
      <c r="M389" s="137" t="s">
        <v>4029</v>
      </c>
      <c r="O389" s="154"/>
      <c r="P389" s="154"/>
    </row>
    <row r="390" spans="1:16" s="142" customFormat="1" ht="15" customHeight="1" x14ac:dyDescent="0.15">
      <c r="A390" s="132">
        <f t="shared" si="6"/>
        <v>43001</v>
      </c>
      <c r="B390" s="132" t="s">
        <v>2290</v>
      </c>
      <c r="C390" s="152">
        <v>4</v>
      </c>
      <c r="D390" s="132" t="s">
        <v>1302</v>
      </c>
      <c r="E390" s="152">
        <v>3</v>
      </c>
      <c r="F390" s="152">
        <v>1</v>
      </c>
      <c r="G390" s="147">
        <v>1</v>
      </c>
      <c r="H390" s="145" t="s">
        <v>2451</v>
      </c>
      <c r="I390" s="145" t="s">
        <v>3636</v>
      </c>
      <c r="J390" s="153" t="s">
        <v>2452</v>
      </c>
      <c r="K390" s="153" t="s">
        <v>2453</v>
      </c>
      <c r="L390" s="137" t="s">
        <v>3984</v>
      </c>
      <c r="M390" s="137" t="s">
        <v>2454</v>
      </c>
      <c r="O390" s="154"/>
      <c r="P390" s="154"/>
    </row>
    <row r="391" spans="1:16" s="142" customFormat="1" ht="15" customHeight="1" x14ac:dyDescent="0.15">
      <c r="A391" s="132">
        <f t="shared" si="6"/>
        <v>43002</v>
      </c>
      <c r="B391" s="132" t="s">
        <v>2290</v>
      </c>
      <c r="C391" s="152">
        <v>4</v>
      </c>
      <c r="D391" s="132" t="s">
        <v>1302</v>
      </c>
      <c r="E391" s="152">
        <v>3</v>
      </c>
      <c r="F391" s="152">
        <v>2</v>
      </c>
      <c r="G391" s="147">
        <v>2</v>
      </c>
      <c r="H391" s="145" t="s">
        <v>2455</v>
      </c>
      <c r="I391" s="145" t="s">
        <v>3637</v>
      </c>
      <c r="J391" s="153" t="s">
        <v>2312</v>
      </c>
      <c r="K391" s="153" t="s">
        <v>2456</v>
      </c>
      <c r="L391" s="137" t="s">
        <v>3985</v>
      </c>
      <c r="M391" s="137" t="s">
        <v>2457</v>
      </c>
      <c r="O391" s="154"/>
      <c r="P391" s="154"/>
    </row>
    <row r="392" spans="1:16" s="142" customFormat="1" ht="15" customHeight="1" x14ac:dyDescent="0.15">
      <c r="A392" s="132">
        <f t="shared" si="6"/>
        <v>43003</v>
      </c>
      <c r="B392" s="132" t="s">
        <v>2290</v>
      </c>
      <c r="C392" s="152">
        <v>4</v>
      </c>
      <c r="D392" s="132" t="s">
        <v>1302</v>
      </c>
      <c r="E392" s="152">
        <v>3</v>
      </c>
      <c r="F392" s="152">
        <v>3</v>
      </c>
      <c r="G392" s="147">
        <v>3</v>
      </c>
      <c r="H392" s="145" t="s">
        <v>2458</v>
      </c>
      <c r="I392" s="145" t="s">
        <v>3638</v>
      </c>
      <c r="J392" s="153" t="s">
        <v>2459</v>
      </c>
      <c r="K392" s="153" t="s">
        <v>2460</v>
      </c>
      <c r="L392" s="137" t="s">
        <v>2461</v>
      </c>
      <c r="M392" s="137" t="s">
        <v>2462</v>
      </c>
      <c r="O392" s="154"/>
      <c r="P392" s="154"/>
    </row>
    <row r="393" spans="1:16" s="142" customFormat="1" ht="15" customHeight="1" x14ac:dyDescent="0.15">
      <c r="A393" s="132">
        <f t="shared" si="6"/>
        <v>43004</v>
      </c>
      <c r="B393" s="132" t="s">
        <v>2290</v>
      </c>
      <c r="C393" s="152">
        <v>4</v>
      </c>
      <c r="D393" s="132" t="s">
        <v>1302</v>
      </c>
      <c r="E393" s="152">
        <v>3</v>
      </c>
      <c r="F393" s="152">
        <v>4</v>
      </c>
      <c r="G393" s="147">
        <v>4</v>
      </c>
      <c r="H393" s="145" t="s">
        <v>2463</v>
      </c>
      <c r="I393" s="145" t="s">
        <v>3639</v>
      </c>
      <c r="J393" s="155" t="s">
        <v>2464</v>
      </c>
      <c r="K393" s="155" t="s">
        <v>2465</v>
      </c>
      <c r="L393" s="137" t="s">
        <v>2466</v>
      </c>
      <c r="M393" s="137" t="s">
        <v>2467</v>
      </c>
      <c r="O393" s="154"/>
      <c r="P393" s="154"/>
    </row>
    <row r="394" spans="1:16" s="142" customFormat="1" ht="15" customHeight="1" x14ac:dyDescent="0.15">
      <c r="A394" s="132">
        <f t="shared" si="6"/>
        <v>43005</v>
      </c>
      <c r="B394" s="132" t="s">
        <v>2290</v>
      </c>
      <c r="C394" s="152">
        <v>4</v>
      </c>
      <c r="D394" s="132" t="s">
        <v>1302</v>
      </c>
      <c r="E394" s="152">
        <v>3</v>
      </c>
      <c r="F394" s="152">
        <v>5</v>
      </c>
      <c r="G394" s="147">
        <v>5</v>
      </c>
      <c r="H394" s="145" t="s">
        <v>2468</v>
      </c>
      <c r="I394" s="145" t="s">
        <v>3640</v>
      </c>
      <c r="J394" s="155" t="s">
        <v>2469</v>
      </c>
      <c r="K394" s="155" t="s">
        <v>2470</v>
      </c>
      <c r="L394" s="137" t="s">
        <v>3987</v>
      </c>
      <c r="M394" s="137" t="s">
        <v>2471</v>
      </c>
      <c r="O394" s="154"/>
      <c r="P394" s="154"/>
    </row>
    <row r="395" spans="1:16" s="142" customFormat="1" ht="15" customHeight="1" x14ac:dyDescent="0.15">
      <c r="A395" s="132">
        <f t="shared" si="6"/>
        <v>43006</v>
      </c>
      <c r="B395" s="132" t="s">
        <v>2290</v>
      </c>
      <c r="C395" s="152">
        <v>4</v>
      </c>
      <c r="D395" s="132" t="s">
        <v>1302</v>
      </c>
      <c r="E395" s="152">
        <v>3</v>
      </c>
      <c r="F395" s="152">
        <v>6</v>
      </c>
      <c r="G395" s="147">
        <v>6</v>
      </c>
      <c r="H395" s="145" t="s">
        <v>2472</v>
      </c>
      <c r="I395" s="145" t="s">
        <v>3641</v>
      </c>
      <c r="J395" s="153" t="s">
        <v>3986</v>
      </c>
      <c r="K395" s="153" t="s">
        <v>2473</v>
      </c>
      <c r="L395" s="137" t="s">
        <v>2474</v>
      </c>
      <c r="M395" s="137" t="s">
        <v>2475</v>
      </c>
      <c r="O395" s="154"/>
      <c r="P395" s="154"/>
    </row>
    <row r="396" spans="1:16" s="142" customFormat="1" ht="15" customHeight="1" x14ac:dyDescent="0.15">
      <c r="A396" s="132">
        <f t="shared" si="6"/>
        <v>43007</v>
      </c>
      <c r="B396" s="132" t="s">
        <v>2290</v>
      </c>
      <c r="C396" s="152">
        <v>4</v>
      </c>
      <c r="D396" s="132" t="s">
        <v>1302</v>
      </c>
      <c r="E396" s="152">
        <v>3</v>
      </c>
      <c r="F396" s="152">
        <v>7</v>
      </c>
      <c r="G396" s="147">
        <v>7</v>
      </c>
      <c r="H396" s="145" t="s">
        <v>2476</v>
      </c>
      <c r="I396" s="145" t="s">
        <v>3642</v>
      </c>
      <c r="J396" s="153" t="s">
        <v>2447</v>
      </c>
      <c r="K396" s="153" t="s">
        <v>2448</v>
      </c>
      <c r="L396" s="137" t="s">
        <v>2449</v>
      </c>
      <c r="M396" s="137" t="s">
        <v>2450</v>
      </c>
      <c r="O396" s="154"/>
      <c r="P396" s="154"/>
    </row>
    <row r="397" spans="1:16" s="142" customFormat="1" ht="15" customHeight="1" x14ac:dyDescent="0.15">
      <c r="A397" s="132">
        <f t="shared" si="6"/>
        <v>43008</v>
      </c>
      <c r="B397" s="132" t="s">
        <v>2290</v>
      </c>
      <c r="C397" s="152">
        <v>4</v>
      </c>
      <c r="D397" s="132" t="s">
        <v>1302</v>
      </c>
      <c r="E397" s="152">
        <v>3</v>
      </c>
      <c r="F397" s="152">
        <v>8</v>
      </c>
      <c r="G397" s="147">
        <v>8</v>
      </c>
      <c r="H397" s="145" t="s">
        <v>2477</v>
      </c>
      <c r="I397" s="145" t="s">
        <v>3643</v>
      </c>
      <c r="J397" s="153" t="s">
        <v>2459</v>
      </c>
      <c r="K397" s="153" t="s">
        <v>2478</v>
      </c>
      <c r="L397" s="137" t="s">
        <v>2479</v>
      </c>
      <c r="M397" s="137" t="s">
        <v>2480</v>
      </c>
      <c r="O397" s="154"/>
      <c r="P397" s="154"/>
    </row>
    <row r="398" spans="1:16" s="142" customFormat="1" ht="15" customHeight="1" x14ac:dyDescent="0.15">
      <c r="A398" s="132">
        <f t="shared" si="6"/>
        <v>43009</v>
      </c>
      <c r="B398" s="132" t="s">
        <v>2290</v>
      </c>
      <c r="C398" s="152">
        <v>4</v>
      </c>
      <c r="D398" s="132" t="s">
        <v>1302</v>
      </c>
      <c r="E398" s="152">
        <v>3</v>
      </c>
      <c r="F398" s="152">
        <v>9</v>
      </c>
      <c r="G398" s="147">
        <v>9</v>
      </c>
      <c r="H398" s="145" t="s">
        <v>2481</v>
      </c>
      <c r="I398" s="145" t="s">
        <v>3644</v>
      </c>
      <c r="J398" s="153" t="s">
        <v>2482</v>
      </c>
      <c r="K398" s="153" t="s">
        <v>2483</v>
      </c>
      <c r="L398" s="137" t="s">
        <v>2484</v>
      </c>
      <c r="M398" s="137" t="s">
        <v>2485</v>
      </c>
      <c r="O398" s="154"/>
      <c r="P398" s="154"/>
    </row>
    <row r="399" spans="1:16" s="142" customFormat="1" ht="15" customHeight="1" x14ac:dyDescent="0.15">
      <c r="A399" s="132">
        <f t="shared" si="6"/>
        <v>43010</v>
      </c>
      <c r="B399" s="132" t="s">
        <v>2290</v>
      </c>
      <c r="C399" s="152">
        <v>4</v>
      </c>
      <c r="D399" s="132" t="s">
        <v>1302</v>
      </c>
      <c r="E399" s="152">
        <v>3</v>
      </c>
      <c r="F399" s="152">
        <v>10</v>
      </c>
      <c r="G399" s="147">
        <v>10</v>
      </c>
      <c r="H399" s="145" t="s">
        <v>2486</v>
      </c>
      <c r="I399" s="145" t="s">
        <v>3645</v>
      </c>
      <c r="J399" s="153" t="s">
        <v>2487</v>
      </c>
      <c r="K399" s="153" t="s">
        <v>2488</v>
      </c>
      <c r="L399" s="137" t="s">
        <v>2489</v>
      </c>
      <c r="M399" s="137" t="s">
        <v>2490</v>
      </c>
      <c r="O399" s="154"/>
      <c r="P399" s="154"/>
    </row>
    <row r="400" spans="1:16" s="142" customFormat="1" ht="15" customHeight="1" x14ac:dyDescent="0.15">
      <c r="A400" s="132">
        <f t="shared" si="6"/>
        <v>43011</v>
      </c>
      <c r="B400" s="132" t="s">
        <v>2290</v>
      </c>
      <c r="C400" s="152">
        <v>4</v>
      </c>
      <c r="D400" s="132" t="s">
        <v>1302</v>
      </c>
      <c r="E400" s="152">
        <v>3</v>
      </c>
      <c r="F400" s="152">
        <v>11</v>
      </c>
      <c r="G400" s="147">
        <v>11</v>
      </c>
      <c r="H400" s="145" t="s">
        <v>2491</v>
      </c>
      <c r="I400" s="145" t="s">
        <v>3646</v>
      </c>
      <c r="J400" s="153" t="s">
        <v>2357</v>
      </c>
      <c r="K400" s="153" t="s">
        <v>2492</v>
      </c>
      <c r="L400" s="137" t="s">
        <v>2493</v>
      </c>
      <c r="M400" s="137" t="s">
        <v>2494</v>
      </c>
      <c r="O400" s="154"/>
      <c r="P400" s="154"/>
    </row>
    <row r="401" spans="1:17" s="142" customFormat="1" ht="15" customHeight="1" x14ac:dyDescent="0.15">
      <c r="A401" s="132">
        <f t="shared" si="6"/>
        <v>43012</v>
      </c>
      <c r="B401" s="132" t="s">
        <v>2290</v>
      </c>
      <c r="C401" s="152">
        <v>4</v>
      </c>
      <c r="D401" s="132" t="s">
        <v>1302</v>
      </c>
      <c r="E401" s="152">
        <v>3</v>
      </c>
      <c r="F401" s="152">
        <v>12</v>
      </c>
      <c r="G401" s="147">
        <v>12</v>
      </c>
      <c r="H401" s="145" t="s">
        <v>2495</v>
      </c>
      <c r="I401" s="145" t="s">
        <v>3647</v>
      </c>
      <c r="J401" s="153" t="s">
        <v>2496</v>
      </c>
      <c r="K401" s="153" t="s">
        <v>2497</v>
      </c>
      <c r="L401" s="137" t="s">
        <v>2498</v>
      </c>
      <c r="M401" s="137" t="s">
        <v>2499</v>
      </c>
      <c r="N401" s="132"/>
      <c r="O401" s="154"/>
      <c r="P401" s="154"/>
      <c r="Q401" s="132"/>
    </row>
    <row r="402" spans="1:17" s="142" customFormat="1" ht="15" customHeight="1" x14ac:dyDescent="0.15">
      <c r="A402" s="132">
        <f t="shared" si="6"/>
        <v>43013</v>
      </c>
      <c r="B402" s="132" t="s">
        <v>2290</v>
      </c>
      <c r="C402" s="152">
        <v>4</v>
      </c>
      <c r="D402" s="132" t="s">
        <v>1302</v>
      </c>
      <c r="E402" s="152">
        <v>3</v>
      </c>
      <c r="F402" s="152">
        <v>13</v>
      </c>
      <c r="G402" s="147">
        <v>13</v>
      </c>
      <c r="H402" s="145" t="s">
        <v>2500</v>
      </c>
      <c r="I402" s="145" t="s">
        <v>3648</v>
      </c>
      <c r="J402" s="153" t="s">
        <v>2432</v>
      </c>
      <c r="K402" s="153" t="s">
        <v>2501</v>
      </c>
      <c r="L402" s="137" t="s">
        <v>2502</v>
      </c>
      <c r="M402" s="137" t="s">
        <v>2503</v>
      </c>
      <c r="N402" s="154"/>
      <c r="O402" s="154"/>
      <c r="P402" s="154"/>
      <c r="Q402" s="154"/>
    </row>
    <row r="403" spans="1:17" s="142" customFormat="1" ht="15" customHeight="1" x14ac:dyDescent="0.15">
      <c r="A403" s="132">
        <f t="shared" si="6"/>
        <v>43014</v>
      </c>
      <c r="B403" s="132" t="s">
        <v>2290</v>
      </c>
      <c r="C403" s="152">
        <v>4</v>
      </c>
      <c r="D403" s="132" t="s">
        <v>1302</v>
      </c>
      <c r="E403" s="152">
        <v>3</v>
      </c>
      <c r="F403" s="152">
        <v>14</v>
      </c>
      <c r="G403" s="147">
        <v>14</v>
      </c>
      <c r="H403" s="145" t="s">
        <v>2504</v>
      </c>
      <c r="I403" s="145" t="s">
        <v>3649</v>
      </c>
      <c r="J403" s="153" t="s">
        <v>2505</v>
      </c>
      <c r="K403" s="153" t="s">
        <v>2506</v>
      </c>
      <c r="L403" s="137" t="s">
        <v>3988</v>
      </c>
      <c r="M403" s="137" t="s">
        <v>2507</v>
      </c>
      <c r="N403" s="154"/>
      <c r="O403" s="154"/>
      <c r="P403" s="154"/>
      <c r="Q403" s="154"/>
    </row>
    <row r="404" spans="1:17" s="142" customFormat="1" ht="15" customHeight="1" x14ac:dyDescent="0.15">
      <c r="A404" s="132">
        <f t="shared" si="6"/>
        <v>43015</v>
      </c>
      <c r="B404" s="132" t="s">
        <v>2290</v>
      </c>
      <c r="C404" s="152">
        <v>4</v>
      </c>
      <c r="D404" s="132" t="s">
        <v>1302</v>
      </c>
      <c r="E404" s="152">
        <v>3</v>
      </c>
      <c r="F404" s="152">
        <v>15</v>
      </c>
      <c r="G404" s="147">
        <v>15</v>
      </c>
      <c r="H404" s="145" t="s">
        <v>2508</v>
      </c>
      <c r="I404" s="145" t="s">
        <v>3650</v>
      </c>
      <c r="J404" s="153" t="s">
        <v>2509</v>
      </c>
      <c r="K404" s="153" t="s">
        <v>2510</v>
      </c>
      <c r="L404" s="137" t="s">
        <v>3989</v>
      </c>
      <c r="M404" s="137" t="s">
        <v>2511</v>
      </c>
      <c r="N404" s="154"/>
      <c r="O404" s="154"/>
      <c r="P404" s="154"/>
      <c r="Q404" s="154"/>
    </row>
    <row r="405" spans="1:17" s="142" customFormat="1" ht="15" customHeight="1" x14ac:dyDescent="0.15">
      <c r="A405" s="132">
        <f t="shared" si="6"/>
        <v>43016</v>
      </c>
      <c r="B405" s="132" t="s">
        <v>2290</v>
      </c>
      <c r="C405" s="152">
        <v>4</v>
      </c>
      <c r="D405" s="132" t="s">
        <v>1302</v>
      </c>
      <c r="E405" s="152">
        <v>3</v>
      </c>
      <c r="F405" s="152">
        <v>16</v>
      </c>
      <c r="G405" s="147">
        <v>16</v>
      </c>
      <c r="H405" s="145" t="s">
        <v>2512</v>
      </c>
      <c r="I405" s="145" t="s">
        <v>3651</v>
      </c>
      <c r="J405" s="153" t="s">
        <v>2513</v>
      </c>
      <c r="K405" s="153" t="s">
        <v>2514</v>
      </c>
      <c r="L405" s="137" t="s">
        <v>2515</v>
      </c>
      <c r="M405" s="137" t="s">
        <v>2516</v>
      </c>
      <c r="N405" s="154"/>
      <c r="O405" s="154"/>
      <c r="P405" s="154"/>
      <c r="Q405" s="154"/>
    </row>
    <row r="406" spans="1:17" s="156" customFormat="1" ht="15" customHeight="1" x14ac:dyDescent="0.15">
      <c r="A406" s="132">
        <f t="shared" si="6"/>
        <v>43017</v>
      </c>
      <c r="B406" s="132" t="s">
        <v>2290</v>
      </c>
      <c r="C406" s="152">
        <v>4</v>
      </c>
      <c r="D406" s="132" t="s">
        <v>1302</v>
      </c>
      <c r="E406" s="152">
        <v>3</v>
      </c>
      <c r="F406" s="152">
        <v>17</v>
      </c>
      <c r="G406" s="147">
        <v>17</v>
      </c>
      <c r="H406" s="145" t="s">
        <v>2517</v>
      </c>
      <c r="I406" s="145" t="s">
        <v>3652</v>
      </c>
      <c r="J406" s="153" t="s">
        <v>2422</v>
      </c>
      <c r="K406" s="153" t="s">
        <v>2518</v>
      </c>
      <c r="L406" s="137" t="s">
        <v>3990</v>
      </c>
      <c r="M406" s="137" t="s">
        <v>2519</v>
      </c>
      <c r="N406" s="154"/>
      <c r="O406" s="154"/>
      <c r="P406" s="154"/>
      <c r="Q406" s="154"/>
    </row>
    <row r="407" spans="1:17" s="157" customFormat="1" ht="15" customHeight="1" x14ac:dyDescent="0.15">
      <c r="A407" s="132">
        <f t="shared" si="6"/>
        <v>43018</v>
      </c>
      <c r="B407" s="132" t="s">
        <v>2290</v>
      </c>
      <c r="C407" s="152">
        <v>4</v>
      </c>
      <c r="D407" s="132" t="s">
        <v>1302</v>
      </c>
      <c r="E407" s="152">
        <v>3</v>
      </c>
      <c r="F407" s="152">
        <v>18</v>
      </c>
      <c r="G407" s="147">
        <v>18</v>
      </c>
      <c r="H407" s="145" t="s">
        <v>2520</v>
      </c>
      <c r="I407" s="145" t="s">
        <v>3653</v>
      </c>
      <c r="J407" s="153" t="s">
        <v>2521</v>
      </c>
      <c r="K407" s="153" t="s">
        <v>2522</v>
      </c>
      <c r="L407" s="137" t="s">
        <v>2523</v>
      </c>
      <c r="M407" s="137" t="s">
        <v>2524</v>
      </c>
      <c r="N407" s="154"/>
      <c r="O407" s="154"/>
      <c r="P407" s="154"/>
      <c r="Q407" s="154"/>
    </row>
    <row r="408" spans="1:17" s="157" customFormat="1" ht="15" customHeight="1" x14ac:dyDescent="0.15">
      <c r="A408" s="132">
        <f t="shared" si="6"/>
        <v>43019</v>
      </c>
      <c r="B408" s="132" t="s">
        <v>2290</v>
      </c>
      <c r="C408" s="157">
        <v>4</v>
      </c>
      <c r="D408" s="132" t="s">
        <v>1302</v>
      </c>
      <c r="E408" s="157">
        <v>3</v>
      </c>
      <c r="F408" s="157">
        <v>19</v>
      </c>
      <c r="G408" s="147">
        <v>19</v>
      </c>
      <c r="H408" s="145" t="s">
        <v>2525</v>
      </c>
      <c r="I408" s="145" t="s">
        <v>3654</v>
      </c>
      <c r="J408" s="153" t="s">
        <v>2526</v>
      </c>
      <c r="K408" s="153" t="s">
        <v>2527</v>
      </c>
      <c r="L408" s="137" t="s">
        <v>2528</v>
      </c>
      <c r="M408" s="137" t="s">
        <v>2529</v>
      </c>
      <c r="N408" s="154"/>
      <c r="O408" s="154"/>
      <c r="P408" s="154"/>
      <c r="Q408" s="154"/>
    </row>
    <row r="409" spans="1:17" s="157" customFormat="1" ht="15" customHeight="1" x14ac:dyDescent="0.15">
      <c r="A409" s="132">
        <f t="shared" si="6"/>
        <v>43020</v>
      </c>
      <c r="B409" s="132" t="s">
        <v>2290</v>
      </c>
      <c r="C409" s="157">
        <v>4</v>
      </c>
      <c r="D409" s="132" t="s">
        <v>1302</v>
      </c>
      <c r="E409" s="157">
        <v>3</v>
      </c>
      <c r="F409" s="157">
        <v>20</v>
      </c>
      <c r="G409" s="147">
        <v>20</v>
      </c>
      <c r="H409" s="145" t="s">
        <v>2530</v>
      </c>
      <c r="I409" s="145" t="s">
        <v>3655</v>
      </c>
      <c r="J409" s="153" t="s">
        <v>2496</v>
      </c>
      <c r="K409" s="153" t="s">
        <v>2531</v>
      </c>
      <c r="L409" s="137" t="s">
        <v>2532</v>
      </c>
      <c r="M409" s="137" t="s">
        <v>2533</v>
      </c>
      <c r="N409" s="154"/>
      <c r="O409" s="154"/>
      <c r="P409" s="154"/>
      <c r="Q409" s="154"/>
    </row>
    <row r="410" spans="1:17" s="157" customFormat="1" ht="15" customHeight="1" x14ac:dyDescent="0.15">
      <c r="A410" s="132">
        <f t="shared" si="6"/>
        <v>43021</v>
      </c>
      <c r="B410" s="132" t="s">
        <v>2290</v>
      </c>
      <c r="C410" s="157">
        <v>4</v>
      </c>
      <c r="D410" s="132" t="s">
        <v>1302</v>
      </c>
      <c r="E410" s="157">
        <v>3</v>
      </c>
      <c r="F410" s="157">
        <v>21</v>
      </c>
      <c r="G410" s="147">
        <v>21</v>
      </c>
      <c r="H410" s="145" t="s">
        <v>2534</v>
      </c>
      <c r="I410" s="145" t="s">
        <v>3656</v>
      </c>
      <c r="J410" s="153" t="s">
        <v>2535</v>
      </c>
      <c r="K410" s="153" t="s">
        <v>2536</v>
      </c>
      <c r="L410" s="137" t="s">
        <v>3991</v>
      </c>
      <c r="M410" s="137" t="s">
        <v>2537</v>
      </c>
      <c r="N410" s="154"/>
      <c r="O410" s="154"/>
      <c r="P410" s="154"/>
      <c r="Q410" s="154"/>
    </row>
    <row r="411" spans="1:17" s="157" customFormat="1" ht="15" customHeight="1" x14ac:dyDescent="0.15">
      <c r="A411" s="132">
        <f t="shared" si="6"/>
        <v>43022</v>
      </c>
      <c r="B411" s="132" t="s">
        <v>2290</v>
      </c>
      <c r="C411" s="157">
        <v>4</v>
      </c>
      <c r="D411" s="132" t="s">
        <v>1302</v>
      </c>
      <c r="E411" s="157">
        <v>3</v>
      </c>
      <c r="F411" s="157">
        <v>22</v>
      </c>
      <c r="G411" s="147">
        <v>22</v>
      </c>
      <c r="H411" s="145" t="s">
        <v>2538</v>
      </c>
      <c r="I411" s="145" t="s">
        <v>3657</v>
      </c>
      <c r="J411" s="153" t="s">
        <v>2312</v>
      </c>
      <c r="K411" s="153" t="s">
        <v>2539</v>
      </c>
      <c r="L411" s="137" t="s">
        <v>2540</v>
      </c>
      <c r="M411" s="137" t="s">
        <v>2541</v>
      </c>
      <c r="N411" s="154"/>
      <c r="O411" s="154"/>
      <c r="P411" s="154"/>
      <c r="Q411" s="154"/>
    </row>
    <row r="412" spans="1:17" s="157" customFormat="1" ht="15" customHeight="1" x14ac:dyDescent="0.15">
      <c r="A412" s="132">
        <f t="shared" si="6"/>
        <v>52001</v>
      </c>
      <c r="B412" s="132" t="s">
        <v>2542</v>
      </c>
      <c r="C412" s="157">
        <v>5</v>
      </c>
      <c r="D412" s="132" t="s">
        <v>423</v>
      </c>
      <c r="E412" s="157">
        <v>2</v>
      </c>
      <c r="F412" s="157">
        <v>1</v>
      </c>
      <c r="G412" s="135">
        <v>1</v>
      </c>
      <c r="H412" s="138" t="s">
        <v>2543</v>
      </c>
      <c r="I412" s="145" t="s">
        <v>3658</v>
      </c>
      <c r="J412" s="158" t="s">
        <v>2544</v>
      </c>
      <c r="K412" s="158" t="s">
        <v>2545</v>
      </c>
      <c r="L412" s="137" t="s">
        <v>2546</v>
      </c>
      <c r="M412" s="137" t="s">
        <v>2547</v>
      </c>
      <c r="N412" s="154"/>
      <c r="O412" s="154"/>
      <c r="P412" s="132"/>
      <c r="Q412" s="154"/>
    </row>
    <row r="413" spans="1:17" s="157" customFormat="1" ht="15" customHeight="1" x14ac:dyDescent="0.15">
      <c r="A413" s="132">
        <f t="shared" si="6"/>
        <v>52002</v>
      </c>
      <c r="B413" s="132" t="s">
        <v>2542</v>
      </c>
      <c r="C413" s="157">
        <v>5</v>
      </c>
      <c r="D413" s="132" t="s">
        <v>423</v>
      </c>
      <c r="E413" s="157">
        <v>2</v>
      </c>
      <c r="F413" s="157">
        <v>2</v>
      </c>
      <c r="G413" s="135">
        <v>2</v>
      </c>
      <c r="H413" s="138" t="s">
        <v>2548</v>
      </c>
      <c r="I413" s="145" t="s">
        <v>3659</v>
      </c>
      <c r="J413" s="158" t="s">
        <v>2549</v>
      </c>
      <c r="K413" s="158" t="s">
        <v>2550</v>
      </c>
      <c r="L413" s="137" t="s">
        <v>2551</v>
      </c>
      <c r="M413" s="137" t="s">
        <v>2552</v>
      </c>
      <c r="N413" s="154"/>
      <c r="O413" s="154"/>
      <c r="P413" s="132"/>
      <c r="Q413" s="154"/>
    </row>
    <row r="414" spans="1:17" s="157" customFormat="1" ht="15" customHeight="1" x14ac:dyDescent="0.15">
      <c r="A414" s="132">
        <f t="shared" si="6"/>
        <v>52003</v>
      </c>
      <c r="B414" s="132" t="s">
        <v>2542</v>
      </c>
      <c r="C414" s="157">
        <v>5</v>
      </c>
      <c r="D414" s="132" t="s">
        <v>423</v>
      </c>
      <c r="E414" s="157">
        <v>2</v>
      </c>
      <c r="F414" s="157">
        <v>3</v>
      </c>
      <c r="G414" s="135">
        <v>3</v>
      </c>
      <c r="H414" s="138" t="s">
        <v>2553</v>
      </c>
      <c r="I414" s="145" t="s">
        <v>3660</v>
      </c>
      <c r="J414" s="158" t="s">
        <v>2554</v>
      </c>
      <c r="K414" s="158" t="s">
        <v>2555</v>
      </c>
      <c r="L414" s="137" t="s">
        <v>2556</v>
      </c>
      <c r="M414" s="137" t="s">
        <v>2557</v>
      </c>
      <c r="N414" s="154"/>
      <c r="O414" s="154"/>
      <c r="P414" s="132"/>
      <c r="Q414" s="154"/>
    </row>
    <row r="415" spans="1:17" s="157" customFormat="1" ht="15" customHeight="1" x14ac:dyDescent="0.15">
      <c r="A415" s="132">
        <f t="shared" si="6"/>
        <v>52004</v>
      </c>
      <c r="B415" s="132" t="s">
        <v>2542</v>
      </c>
      <c r="C415" s="157">
        <v>5</v>
      </c>
      <c r="D415" s="132" t="s">
        <v>423</v>
      </c>
      <c r="E415" s="157">
        <v>2</v>
      </c>
      <c r="F415" s="157">
        <v>4</v>
      </c>
      <c r="G415" s="135">
        <v>4</v>
      </c>
      <c r="H415" s="138" t="s">
        <v>2558</v>
      </c>
      <c r="I415" s="145" t="s">
        <v>3661</v>
      </c>
      <c r="J415" s="158" t="s">
        <v>2559</v>
      </c>
      <c r="K415" s="158" t="s">
        <v>2560</v>
      </c>
      <c r="L415" s="137" t="s">
        <v>2561</v>
      </c>
      <c r="M415" s="137" t="s">
        <v>2562</v>
      </c>
      <c r="N415" s="154"/>
      <c r="O415" s="154"/>
      <c r="P415" s="132"/>
      <c r="Q415" s="154"/>
    </row>
    <row r="416" spans="1:17" s="157" customFormat="1" ht="15" customHeight="1" x14ac:dyDescent="0.15">
      <c r="A416" s="132">
        <f t="shared" si="6"/>
        <v>52005</v>
      </c>
      <c r="B416" s="132" t="s">
        <v>2542</v>
      </c>
      <c r="C416" s="157">
        <v>5</v>
      </c>
      <c r="D416" s="132" t="s">
        <v>423</v>
      </c>
      <c r="E416" s="157">
        <v>2</v>
      </c>
      <c r="F416" s="157">
        <v>5</v>
      </c>
      <c r="G416" s="135">
        <v>5</v>
      </c>
      <c r="H416" s="138" t="s">
        <v>2563</v>
      </c>
      <c r="I416" s="145" t="s">
        <v>3662</v>
      </c>
      <c r="J416" s="158" t="s">
        <v>2564</v>
      </c>
      <c r="K416" s="158" t="s">
        <v>2565</v>
      </c>
      <c r="L416" s="137" t="s">
        <v>2566</v>
      </c>
      <c r="M416" s="137" t="s">
        <v>2567</v>
      </c>
      <c r="N416" s="154"/>
      <c r="O416" s="154"/>
      <c r="P416" s="132"/>
      <c r="Q416" s="154"/>
    </row>
    <row r="417" spans="1:17" s="157" customFormat="1" ht="15" customHeight="1" x14ac:dyDescent="0.15">
      <c r="A417" s="132">
        <f t="shared" si="6"/>
        <v>52006</v>
      </c>
      <c r="B417" s="132" t="s">
        <v>2542</v>
      </c>
      <c r="C417" s="157">
        <v>5</v>
      </c>
      <c r="D417" s="132" t="s">
        <v>423</v>
      </c>
      <c r="E417" s="157">
        <v>2</v>
      </c>
      <c r="F417" s="157">
        <v>6</v>
      </c>
      <c r="G417" s="135">
        <v>6</v>
      </c>
      <c r="H417" s="138" t="s">
        <v>2568</v>
      </c>
      <c r="I417" s="145" t="s">
        <v>3663</v>
      </c>
      <c r="J417" s="158" t="s">
        <v>2569</v>
      </c>
      <c r="K417" s="158" t="s">
        <v>2570</v>
      </c>
      <c r="L417" s="137" t="s">
        <v>2571</v>
      </c>
      <c r="M417" s="137" t="s">
        <v>2572</v>
      </c>
      <c r="N417" s="154"/>
      <c r="O417" s="154"/>
      <c r="P417" s="132"/>
      <c r="Q417" s="154"/>
    </row>
    <row r="418" spans="1:17" s="157" customFormat="1" ht="15" customHeight="1" x14ac:dyDescent="0.15">
      <c r="A418" s="132">
        <f t="shared" si="6"/>
        <v>52007</v>
      </c>
      <c r="B418" s="132" t="s">
        <v>2542</v>
      </c>
      <c r="C418" s="157">
        <v>5</v>
      </c>
      <c r="D418" s="132" t="s">
        <v>423</v>
      </c>
      <c r="E418" s="157">
        <v>2</v>
      </c>
      <c r="F418" s="157">
        <v>7</v>
      </c>
      <c r="G418" s="135">
        <v>7</v>
      </c>
      <c r="H418" s="138" t="s">
        <v>2573</v>
      </c>
      <c r="I418" s="145" t="s">
        <v>3664</v>
      </c>
      <c r="J418" s="158" t="s">
        <v>2574</v>
      </c>
      <c r="K418" s="158" t="s">
        <v>2575</v>
      </c>
      <c r="L418" s="137" t="s">
        <v>2576</v>
      </c>
      <c r="M418" s="137" t="s">
        <v>2577</v>
      </c>
      <c r="N418" s="154"/>
      <c r="O418" s="154"/>
      <c r="P418" s="132"/>
      <c r="Q418" s="154"/>
    </row>
    <row r="419" spans="1:17" s="157" customFormat="1" ht="15" customHeight="1" x14ac:dyDescent="0.15">
      <c r="A419" s="132">
        <f t="shared" si="6"/>
        <v>52008</v>
      </c>
      <c r="B419" s="132" t="s">
        <v>2542</v>
      </c>
      <c r="C419" s="157">
        <v>5</v>
      </c>
      <c r="D419" s="132" t="s">
        <v>423</v>
      </c>
      <c r="E419" s="157">
        <v>2</v>
      </c>
      <c r="F419" s="157">
        <v>8</v>
      </c>
      <c r="G419" s="135">
        <v>8</v>
      </c>
      <c r="H419" s="138" t="s">
        <v>2578</v>
      </c>
      <c r="I419" s="145" t="s">
        <v>3665</v>
      </c>
      <c r="J419" s="158" t="s">
        <v>2579</v>
      </c>
      <c r="K419" s="158" t="s">
        <v>2580</v>
      </c>
      <c r="L419" s="137" t="s">
        <v>2581</v>
      </c>
      <c r="M419" s="137" t="s">
        <v>2582</v>
      </c>
      <c r="N419" s="154"/>
      <c r="O419" s="154"/>
      <c r="P419" s="132"/>
      <c r="Q419" s="154"/>
    </row>
    <row r="420" spans="1:17" s="157" customFormat="1" ht="15" customHeight="1" x14ac:dyDescent="0.15">
      <c r="A420" s="132">
        <f t="shared" si="6"/>
        <v>52009</v>
      </c>
      <c r="B420" s="132" t="s">
        <v>2542</v>
      </c>
      <c r="C420" s="157">
        <v>5</v>
      </c>
      <c r="D420" s="132" t="s">
        <v>423</v>
      </c>
      <c r="E420" s="157">
        <v>2</v>
      </c>
      <c r="F420" s="157">
        <v>9</v>
      </c>
      <c r="G420" s="135">
        <v>9</v>
      </c>
      <c r="H420" s="138" t="s">
        <v>2583</v>
      </c>
      <c r="I420" s="145" t="s">
        <v>3666</v>
      </c>
      <c r="J420" s="158" t="s">
        <v>2584</v>
      </c>
      <c r="K420" s="158" t="s">
        <v>2585</v>
      </c>
      <c r="L420" s="137" t="s">
        <v>2586</v>
      </c>
      <c r="M420" s="137" t="s">
        <v>2587</v>
      </c>
      <c r="N420" s="154"/>
      <c r="O420" s="154"/>
      <c r="P420" s="132"/>
      <c r="Q420" s="154"/>
    </row>
    <row r="421" spans="1:17" s="157" customFormat="1" ht="15" customHeight="1" x14ac:dyDescent="0.15">
      <c r="A421" s="132">
        <f t="shared" si="6"/>
        <v>52010</v>
      </c>
      <c r="B421" s="132" t="s">
        <v>2542</v>
      </c>
      <c r="C421" s="157">
        <v>5</v>
      </c>
      <c r="D421" s="132" t="s">
        <v>423</v>
      </c>
      <c r="E421" s="157">
        <v>2</v>
      </c>
      <c r="F421" s="157">
        <v>10</v>
      </c>
      <c r="G421" s="135">
        <v>10</v>
      </c>
      <c r="H421" s="138" t="s">
        <v>2588</v>
      </c>
      <c r="I421" s="145" t="s">
        <v>3667</v>
      </c>
      <c r="J421" s="158" t="s">
        <v>2579</v>
      </c>
      <c r="K421" s="158" t="s">
        <v>2589</v>
      </c>
      <c r="L421" s="137" t="s">
        <v>2590</v>
      </c>
      <c r="M421" s="137" t="s">
        <v>2591</v>
      </c>
      <c r="N421" s="154"/>
      <c r="O421" s="154"/>
      <c r="P421" s="132"/>
      <c r="Q421" s="154"/>
    </row>
    <row r="422" spans="1:17" s="157" customFormat="1" ht="15" customHeight="1" x14ac:dyDescent="0.15">
      <c r="A422" s="132">
        <f t="shared" si="6"/>
        <v>52011</v>
      </c>
      <c r="B422" s="132" t="s">
        <v>2542</v>
      </c>
      <c r="C422" s="157">
        <v>5</v>
      </c>
      <c r="D422" s="132" t="s">
        <v>423</v>
      </c>
      <c r="E422" s="157">
        <v>2</v>
      </c>
      <c r="F422" s="157">
        <v>11</v>
      </c>
      <c r="G422" s="135">
        <v>11</v>
      </c>
      <c r="H422" s="138" t="s">
        <v>2592</v>
      </c>
      <c r="I422" s="145" t="s">
        <v>3668</v>
      </c>
      <c r="J422" s="158" t="s">
        <v>2593</v>
      </c>
      <c r="K422" s="158" t="s">
        <v>2594</v>
      </c>
      <c r="L422" s="137" t="s">
        <v>2595</v>
      </c>
      <c r="M422" s="137" t="s">
        <v>2596</v>
      </c>
      <c r="N422" s="154"/>
      <c r="O422" s="154"/>
      <c r="P422" s="132"/>
      <c r="Q422" s="154"/>
    </row>
    <row r="423" spans="1:17" s="157" customFormat="1" ht="15" customHeight="1" x14ac:dyDescent="0.15">
      <c r="A423" s="132">
        <f t="shared" si="6"/>
        <v>52012</v>
      </c>
      <c r="B423" s="132" t="s">
        <v>2542</v>
      </c>
      <c r="C423" s="157">
        <v>5</v>
      </c>
      <c r="D423" s="132" t="s">
        <v>423</v>
      </c>
      <c r="E423" s="157">
        <v>2</v>
      </c>
      <c r="F423" s="157">
        <v>12</v>
      </c>
      <c r="G423" s="135">
        <v>12</v>
      </c>
      <c r="H423" s="138" t="s">
        <v>2597</v>
      </c>
      <c r="I423" s="145" t="s">
        <v>3669</v>
      </c>
      <c r="J423" s="158" t="s">
        <v>2598</v>
      </c>
      <c r="K423" s="158" t="s">
        <v>2599</v>
      </c>
      <c r="L423" s="137" t="s">
        <v>2600</v>
      </c>
      <c r="M423" s="137" t="s">
        <v>2601</v>
      </c>
      <c r="N423" s="154"/>
      <c r="O423" s="154"/>
      <c r="P423" s="132"/>
      <c r="Q423" s="154"/>
    </row>
    <row r="424" spans="1:17" s="157" customFormat="1" ht="15" customHeight="1" x14ac:dyDescent="0.15">
      <c r="A424" s="132">
        <f t="shared" si="6"/>
        <v>52013</v>
      </c>
      <c r="B424" s="132" t="s">
        <v>2542</v>
      </c>
      <c r="C424" s="157">
        <v>5</v>
      </c>
      <c r="D424" s="132" t="s">
        <v>423</v>
      </c>
      <c r="E424" s="157">
        <v>2</v>
      </c>
      <c r="F424" s="157">
        <v>13</v>
      </c>
      <c r="G424" s="135">
        <v>13</v>
      </c>
      <c r="H424" s="138" t="s">
        <v>2602</v>
      </c>
      <c r="I424" s="145" t="s">
        <v>3670</v>
      </c>
      <c r="J424" s="158" t="s">
        <v>2603</v>
      </c>
      <c r="K424" s="158" t="s">
        <v>2604</v>
      </c>
      <c r="L424" s="137" t="s">
        <v>2605</v>
      </c>
      <c r="M424" s="137" t="s">
        <v>2606</v>
      </c>
      <c r="N424" s="154"/>
      <c r="O424" s="154"/>
      <c r="P424" s="132"/>
      <c r="Q424" s="154"/>
    </row>
    <row r="425" spans="1:17" s="157" customFormat="1" ht="15" customHeight="1" x14ac:dyDescent="0.15">
      <c r="A425" s="132">
        <f t="shared" si="6"/>
        <v>52014</v>
      </c>
      <c r="B425" s="132" t="s">
        <v>2542</v>
      </c>
      <c r="C425" s="157">
        <v>5</v>
      </c>
      <c r="D425" s="132" t="s">
        <v>423</v>
      </c>
      <c r="E425" s="157">
        <v>2</v>
      </c>
      <c r="F425" s="157">
        <v>14</v>
      </c>
      <c r="G425" s="135">
        <v>14</v>
      </c>
      <c r="H425" s="138" t="s">
        <v>2607</v>
      </c>
      <c r="I425" s="145" t="s">
        <v>3671</v>
      </c>
      <c r="J425" s="158" t="s">
        <v>2608</v>
      </c>
      <c r="K425" s="158" t="s">
        <v>2609</v>
      </c>
      <c r="L425" s="137" t="s">
        <v>2610</v>
      </c>
      <c r="M425" s="137" t="s">
        <v>2611</v>
      </c>
      <c r="N425" s="154"/>
      <c r="O425" s="154"/>
      <c r="P425" s="132"/>
      <c r="Q425" s="154"/>
    </row>
    <row r="426" spans="1:17" s="157" customFormat="1" ht="15" customHeight="1" x14ac:dyDescent="0.15">
      <c r="A426" s="132">
        <f t="shared" si="6"/>
        <v>52015</v>
      </c>
      <c r="B426" s="132" t="s">
        <v>2542</v>
      </c>
      <c r="C426" s="157">
        <v>5</v>
      </c>
      <c r="D426" s="132" t="s">
        <v>423</v>
      </c>
      <c r="E426" s="157">
        <v>2</v>
      </c>
      <c r="F426" s="157">
        <v>15</v>
      </c>
      <c r="G426" s="135">
        <v>15</v>
      </c>
      <c r="H426" s="138" t="s">
        <v>2612</v>
      </c>
      <c r="I426" s="145" t="s">
        <v>3672</v>
      </c>
      <c r="J426" s="158" t="s">
        <v>2613</v>
      </c>
      <c r="K426" s="158" t="s">
        <v>2614</v>
      </c>
      <c r="L426" s="137" t="s">
        <v>2615</v>
      </c>
      <c r="M426" s="137" t="s">
        <v>2616</v>
      </c>
      <c r="N426" s="154"/>
      <c r="O426" s="154"/>
      <c r="P426" s="132"/>
      <c r="Q426" s="154"/>
    </row>
    <row r="427" spans="1:17" s="157" customFormat="1" ht="15" customHeight="1" x14ac:dyDescent="0.15">
      <c r="A427" s="132">
        <f t="shared" si="6"/>
        <v>52016</v>
      </c>
      <c r="B427" s="132" t="s">
        <v>2542</v>
      </c>
      <c r="C427" s="157">
        <v>5</v>
      </c>
      <c r="D427" s="132" t="s">
        <v>423</v>
      </c>
      <c r="E427" s="157">
        <v>2</v>
      </c>
      <c r="F427" s="157">
        <v>16</v>
      </c>
      <c r="G427" s="135">
        <v>16</v>
      </c>
      <c r="H427" s="138" t="s">
        <v>2617</v>
      </c>
      <c r="I427" s="145" t="s">
        <v>3673</v>
      </c>
      <c r="J427" s="158" t="s">
        <v>2618</v>
      </c>
      <c r="K427" s="158" t="s">
        <v>2619</v>
      </c>
      <c r="L427" s="137" t="s">
        <v>2620</v>
      </c>
      <c r="M427" s="137" t="s">
        <v>2621</v>
      </c>
      <c r="N427" s="154"/>
      <c r="O427" s="154"/>
      <c r="P427" s="132"/>
      <c r="Q427" s="154"/>
    </row>
    <row r="428" spans="1:17" s="157" customFormat="1" ht="15" customHeight="1" x14ac:dyDescent="0.15">
      <c r="A428" s="132">
        <f t="shared" si="6"/>
        <v>52017</v>
      </c>
      <c r="B428" s="132" t="s">
        <v>2542</v>
      </c>
      <c r="C428" s="157">
        <v>5</v>
      </c>
      <c r="D428" s="132" t="s">
        <v>423</v>
      </c>
      <c r="E428" s="157">
        <v>2</v>
      </c>
      <c r="F428" s="157">
        <v>17</v>
      </c>
      <c r="G428" s="135">
        <v>17</v>
      </c>
      <c r="H428" s="138" t="s">
        <v>2622</v>
      </c>
      <c r="I428" s="145" t="s">
        <v>3674</v>
      </c>
      <c r="J428" s="158" t="s">
        <v>2623</v>
      </c>
      <c r="K428" s="158" t="s">
        <v>2624</v>
      </c>
      <c r="L428" s="137" t="s">
        <v>2625</v>
      </c>
      <c r="M428" s="137" t="s">
        <v>2626</v>
      </c>
      <c r="N428" s="154"/>
      <c r="O428" s="154"/>
      <c r="P428" s="132"/>
      <c r="Q428" s="154"/>
    </row>
    <row r="429" spans="1:17" s="157" customFormat="1" ht="15" customHeight="1" x14ac:dyDescent="0.15">
      <c r="A429" s="132">
        <f t="shared" si="6"/>
        <v>52018</v>
      </c>
      <c r="B429" s="132" t="s">
        <v>2542</v>
      </c>
      <c r="C429" s="157">
        <v>5</v>
      </c>
      <c r="D429" s="132" t="s">
        <v>423</v>
      </c>
      <c r="E429" s="157">
        <v>2</v>
      </c>
      <c r="F429" s="157">
        <v>18</v>
      </c>
      <c r="G429" s="135">
        <v>18</v>
      </c>
      <c r="H429" s="138" t="s">
        <v>2627</v>
      </c>
      <c r="I429" s="145" t="s">
        <v>3675</v>
      </c>
      <c r="J429" s="158" t="s">
        <v>2628</v>
      </c>
      <c r="K429" s="158" t="s">
        <v>2629</v>
      </c>
      <c r="L429" s="137" t="s">
        <v>2630</v>
      </c>
      <c r="M429" s="137" t="s">
        <v>2631</v>
      </c>
      <c r="N429" s="154"/>
      <c r="O429" s="154"/>
      <c r="P429" s="132"/>
      <c r="Q429" s="154"/>
    </row>
    <row r="430" spans="1:17" s="157" customFormat="1" ht="15" customHeight="1" x14ac:dyDescent="0.15">
      <c r="A430" s="132">
        <f t="shared" si="6"/>
        <v>52019</v>
      </c>
      <c r="B430" s="132" t="s">
        <v>2542</v>
      </c>
      <c r="C430" s="157">
        <v>5</v>
      </c>
      <c r="D430" s="132" t="s">
        <v>423</v>
      </c>
      <c r="E430" s="157">
        <v>2</v>
      </c>
      <c r="F430" s="157">
        <v>19</v>
      </c>
      <c r="G430" s="135">
        <v>19</v>
      </c>
      <c r="H430" s="138" t="s">
        <v>2632</v>
      </c>
      <c r="I430" s="145" t="s">
        <v>3676</v>
      </c>
      <c r="J430" s="158" t="s">
        <v>2633</v>
      </c>
      <c r="K430" s="158" t="s">
        <v>2634</v>
      </c>
      <c r="L430" s="137" t="s">
        <v>2635</v>
      </c>
      <c r="M430" s="137" t="s">
        <v>2636</v>
      </c>
      <c r="N430" s="154"/>
      <c r="O430" s="154"/>
      <c r="P430" s="132"/>
      <c r="Q430" s="154"/>
    </row>
    <row r="431" spans="1:17" s="157" customFormat="1" ht="15" customHeight="1" x14ac:dyDescent="0.15">
      <c r="A431" s="132">
        <f t="shared" si="6"/>
        <v>52020</v>
      </c>
      <c r="B431" s="132" t="s">
        <v>2542</v>
      </c>
      <c r="C431" s="157">
        <v>5</v>
      </c>
      <c r="D431" s="132" t="s">
        <v>423</v>
      </c>
      <c r="E431" s="157">
        <v>2</v>
      </c>
      <c r="F431" s="157">
        <v>20</v>
      </c>
      <c r="G431" s="135">
        <v>20</v>
      </c>
      <c r="H431" s="138" t="s">
        <v>2637</v>
      </c>
      <c r="I431" s="145" t="s">
        <v>3677</v>
      </c>
      <c r="J431" s="158" t="s">
        <v>2638</v>
      </c>
      <c r="K431" s="158" t="s">
        <v>2639</v>
      </c>
      <c r="L431" s="137" t="s">
        <v>2640</v>
      </c>
      <c r="M431" s="137" t="s">
        <v>2641</v>
      </c>
      <c r="N431" s="154"/>
      <c r="O431" s="154"/>
      <c r="P431" s="132"/>
      <c r="Q431" s="154"/>
    </row>
    <row r="432" spans="1:17" s="157" customFormat="1" ht="15" customHeight="1" x14ac:dyDescent="0.15">
      <c r="A432" s="132">
        <f t="shared" si="6"/>
        <v>52021</v>
      </c>
      <c r="B432" s="132" t="s">
        <v>2542</v>
      </c>
      <c r="C432" s="157">
        <v>5</v>
      </c>
      <c r="D432" s="132" t="s">
        <v>423</v>
      </c>
      <c r="E432" s="157">
        <v>2</v>
      </c>
      <c r="F432" s="157">
        <v>21</v>
      </c>
      <c r="G432" s="135">
        <v>21</v>
      </c>
      <c r="H432" s="138" t="s">
        <v>2642</v>
      </c>
      <c r="I432" s="145" t="s">
        <v>3678</v>
      </c>
      <c r="J432" s="137" t="s">
        <v>2643</v>
      </c>
      <c r="K432" s="137" t="s">
        <v>3977</v>
      </c>
      <c r="L432" s="137" t="s">
        <v>2644</v>
      </c>
      <c r="M432" s="137" t="s">
        <v>2645</v>
      </c>
      <c r="N432" s="154"/>
      <c r="O432" s="154"/>
      <c r="P432" s="132"/>
      <c r="Q432" s="154"/>
    </row>
    <row r="433" spans="1:17" s="157" customFormat="1" ht="15" customHeight="1" x14ac:dyDescent="0.15">
      <c r="A433" s="132">
        <f t="shared" si="6"/>
        <v>52022</v>
      </c>
      <c r="B433" s="132" t="s">
        <v>2542</v>
      </c>
      <c r="C433" s="157">
        <v>5</v>
      </c>
      <c r="D433" s="132" t="s">
        <v>423</v>
      </c>
      <c r="E433" s="157">
        <v>2</v>
      </c>
      <c r="F433" s="157">
        <v>22</v>
      </c>
      <c r="G433" s="135">
        <v>22</v>
      </c>
      <c r="H433" s="138" t="s">
        <v>2646</v>
      </c>
      <c r="I433" s="145" t="s">
        <v>3679</v>
      </c>
      <c r="J433" s="158" t="s">
        <v>2647</v>
      </c>
      <c r="K433" s="158" t="s">
        <v>2648</v>
      </c>
      <c r="L433" s="137" t="s">
        <v>2649</v>
      </c>
      <c r="M433" s="137" t="s">
        <v>2650</v>
      </c>
      <c r="N433" s="154"/>
      <c r="O433" s="159"/>
      <c r="P433" s="159"/>
      <c r="Q433" s="154"/>
    </row>
    <row r="434" spans="1:17" s="157" customFormat="1" ht="15" customHeight="1" x14ac:dyDescent="0.15">
      <c r="A434" s="132">
        <f t="shared" si="6"/>
        <v>52023</v>
      </c>
      <c r="B434" s="132" t="s">
        <v>2542</v>
      </c>
      <c r="C434" s="157">
        <v>5</v>
      </c>
      <c r="D434" s="132" t="s">
        <v>423</v>
      </c>
      <c r="E434" s="157">
        <v>2</v>
      </c>
      <c r="F434" s="157">
        <v>23</v>
      </c>
      <c r="G434" s="135">
        <v>23</v>
      </c>
      <c r="H434" s="138" t="s">
        <v>2651</v>
      </c>
      <c r="I434" s="145" t="s">
        <v>3680</v>
      </c>
      <c r="J434" s="158" t="s">
        <v>2652</v>
      </c>
      <c r="K434" s="158" t="s">
        <v>2653</v>
      </c>
      <c r="L434" s="137" t="s">
        <v>2654</v>
      </c>
      <c r="M434" s="137" t="s">
        <v>2655</v>
      </c>
      <c r="N434" s="154"/>
      <c r="O434" s="159"/>
      <c r="P434" s="159"/>
      <c r="Q434" s="154"/>
    </row>
    <row r="435" spans="1:17" s="157" customFormat="1" ht="15" customHeight="1" x14ac:dyDescent="0.15">
      <c r="A435" s="132">
        <f t="shared" si="6"/>
        <v>52024</v>
      </c>
      <c r="B435" s="132" t="s">
        <v>2542</v>
      </c>
      <c r="C435" s="157">
        <v>5</v>
      </c>
      <c r="D435" s="132" t="s">
        <v>423</v>
      </c>
      <c r="E435" s="157">
        <v>2</v>
      </c>
      <c r="F435" s="157">
        <v>24</v>
      </c>
      <c r="G435" s="135">
        <v>24</v>
      </c>
      <c r="H435" s="138" t="s">
        <v>2656</v>
      </c>
      <c r="I435" s="145" t="s">
        <v>3681</v>
      </c>
      <c r="J435" s="158" t="s">
        <v>2657</v>
      </c>
      <c r="K435" s="158" t="s">
        <v>2658</v>
      </c>
      <c r="L435" s="137" t="s">
        <v>2659</v>
      </c>
      <c r="M435" s="137" t="s">
        <v>2660</v>
      </c>
      <c r="N435" s="154"/>
      <c r="O435" s="159"/>
      <c r="P435" s="159"/>
      <c r="Q435" s="154"/>
    </row>
    <row r="436" spans="1:17" s="157" customFormat="1" ht="15" customHeight="1" x14ac:dyDescent="0.15">
      <c r="A436" s="132">
        <f t="shared" si="6"/>
        <v>52025</v>
      </c>
      <c r="B436" s="132" t="s">
        <v>2542</v>
      </c>
      <c r="C436" s="157">
        <v>5</v>
      </c>
      <c r="D436" s="132" t="s">
        <v>423</v>
      </c>
      <c r="E436" s="157">
        <v>2</v>
      </c>
      <c r="F436" s="157">
        <v>25</v>
      </c>
      <c r="G436" s="135">
        <v>25</v>
      </c>
      <c r="H436" s="138" t="s">
        <v>2661</v>
      </c>
      <c r="I436" s="145" t="s">
        <v>3682</v>
      </c>
      <c r="J436" s="158" t="s">
        <v>2662</v>
      </c>
      <c r="K436" s="158" t="s">
        <v>2663</v>
      </c>
      <c r="L436" s="137" t="s">
        <v>2664</v>
      </c>
      <c r="M436" s="137" t="s">
        <v>2665</v>
      </c>
      <c r="N436" s="154"/>
      <c r="O436" s="159"/>
      <c r="P436" s="159"/>
      <c r="Q436" s="154"/>
    </row>
    <row r="437" spans="1:17" s="157" customFormat="1" ht="15" customHeight="1" x14ac:dyDescent="0.15">
      <c r="A437" s="132">
        <f t="shared" si="6"/>
        <v>52026</v>
      </c>
      <c r="B437" s="132" t="s">
        <v>2542</v>
      </c>
      <c r="C437" s="157">
        <v>5</v>
      </c>
      <c r="D437" s="132" t="s">
        <v>423</v>
      </c>
      <c r="E437" s="157">
        <v>2</v>
      </c>
      <c r="F437" s="157">
        <v>26</v>
      </c>
      <c r="G437" s="135">
        <v>26</v>
      </c>
      <c r="H437" s="138" t="s">
        <v>2666</v>
      </c>
      <c r="I437" s="145" t="s">
        <v>3683</v>
      </c>
      <c r="J437" s="158" t="s">
        <v>2667</v>
      </c>
      <c r="K437" s="158" t="s">
        <v>2668</v>
      </c>
      <c r="L437" s="137" t="s">
        <v>2669</v>
      </c>
      <c r="M437" s="137" t="s">
        <v>2670</v>
      </c>
      <c r="N437" s="154"/>
      <c r="O437" s="159"/>
      <c r="P437" s="159"/>
      <c r="Q437" s="154"/>
    </row>
    <row r="438" spans="1:17" s="157" customFormat="1" ht="15" customHeight="1" x14ac:dyDescent="0.15">
      <c r="A438" s="132">
        <f t="shared" si="6"/>
        <v>52027</v>
      </c>
      <c r="B438" s="132" t="s">
        <v>2542</v>
      </c>
      <c r="C438" s="157">
        <v>5</v>
      </c>
      <c r="D438" s="132" t="s">
        <v>423</v>
      </c>
      <c r="E438" s="157">
        <v>2</v>
      </c>
      <c r="F438" s="157">
        <v>27</v>
      </c>
      <c r="G438" s="135">
        <v>27</v>
      </c>
      <c r="H438" s="138" t="s">
        <v>2671</v>
      </c>
      <c r="I438" s="145" t="s">
        <v>3684</v>
      </c>
      <c r="J438" s="158" t="s">
        <v>2672</v>
      </c>
      <c r="K438" s="158" t="s">
        <v>2673</v>
      </c>
      <c r="L438" s="137" t="s">
        <v>2674</v>
      </c>
      <c r="M438" s="137" t="s">
        <v>2675</v>
      </c>
      <c r="N438" s="154"/>
      <c r="O438" s="159"/>
      <c r="P438" s="159"/>
      <c r="Q438" s="154"/>
    </row>
    <row r="439" spans="1:17" s="157" customFormat="1" ht="15" customHeight="1" x14ac:dyDescent="0.15">
      <c r="A439" s="132">
        <f t="shared" si="6"/>
        <v>52028</v>
      </c>
      <c r="B439" s="132" t="s">
        <v>2542</v>
      </c>
      <c r="C439" s="157">
        <v>5</v>
      </c>
      <c r="D439" s="132" t="s">
        <v>423</v>
      </c>
      <c r="E439" s="157">
        <v>2</v>
      </c>
      <c r="F439" s="157">
        <v>28</v>
      </c>
      <c r="G439" s="135">
        <v>28</v>
      </c>
      <c r="H439" s="138" t="s">
        <v>2676</v>
      </c>
      <c r="I439" s="145" t="s">
        <v>3685</v>
      </c>
      <c r="J439" s="158" t="s">
        <v>2677</v>
      </c>
      <c r="K439" s="158" t="s">
        <v>2678</v>
      </c>
      <c r="L439" s="137" t="s">
        <v>2679</v>
      </c>
      <c r="M439" s="137" t="s">
        <v>2680</v>
      </c>
      <c r="N439" s="154"/>
      <c r="O439" s="159"/>
      <c r="P439" s="159"/>
      <c r="Q439" s="154"/>
    </row>
    <row r="440" spans="1:17" s="157" customFormat="1" ht="15" customHeight="1" x14ac:dyDescent="0.15">
      <c r="A440" s="132">
        <f t="shared" si="6"/>
        <v>52029</v>
      </c>
      <c r="B440" s="132" t="s">
        <v>2542</v>
      </c>
      <c r="C440" s="157">
        <v>5</v>
      </c>
      <c r="D440" s="132" t="s">
        <v>423</v>
      </c>
      <c r="E440" s="157">
        <v>2</v>
      </c>
      <c r="F440" s="157">
        <v>29</v>
      </c>
      <c r="G440" s="135">
        <v>29</v>
      </c>
      <c r="H440" s="138" t="s">
        <v>2681</v>
      </c>
      <c r="I440" s="145" t="s">
        <v>3686</v>
      </c>
      <c r="J440" s="158" t="s">
        <v>2682</v>
      </c>
      <c r="K440" s="158" t="s">
        <v>2683</v>
      </c>
      <c r="L440" s="137" t="s">
        <v>2684</v>
      </c>
      <c r="M440" s="137" t="s">
        <v>2685</v>
      </c>
      <c r="N440" s="154"/>
      <c r="O440" s="159"/>
      <c r="P440" s="159"/>
      <c r="Q440" s="154"/>
    </row>
    <row r="441" spans="1:17" s="157" customFormat="1" ht="15" customHeight="1" x14ac:dyDescent="0.15">
      <c r="A441" s="132">
        <f t="shared" si="6"/>
        <v>52030</v>
      </c>
      <c r="B441" s="132" t="s">
        <v>2542</v>
      </c>
      <c r="C441" s="157">
        <v>5</v>
      </c>
      <c r="D441" s="132" t="s">
        <v>423</v>
      </c>
      <c r="E441" s="157">
        <v>2</v>
      </c>
      <c r="F441" s="157">
        <v>30</v>
      </c>
      <c r="G441" s="135">
        <v>30</v>
      </c>
      <c r="H441" s="138" t="s">
        <v>2686</v>
      </c>
      <c r="I441" s="145" t="s">
        <v>3687</v>
      </c>
      <c r="J441" s="158" t="s">
        <v>2687</v>
      </c>
      <c r="K441" s="158" t="s">
        <v>2688</v>
      </c>
      <c r="L441" s="137" t="s">
        <v>2689</v>
      </c>
      <c r="M441" s="137" t="s">
        <v>2690</v>
      </c>
      <c r="N441" s="154"/>
      <c r="O441" s="159"/>
      <c r="P441" s="159"/>
      <c r="Q441" s="154"/>
    </row>
    <row r="442" spans="1:17" s="157" customFormat="1" ht="15" customHeight="1" x14ac:dyDescent="0.15">
      <c r="A442" s="132">
        <f t="shared" si="6"/>
        <v>52031</v>
      </c>
      <c r="B442" s="132" t="s">
        <v>2542</v>
      </c>
      <c r="C442" s="157">
        <v>5</v>
      </c>
      <c r="D442" s="132" t="s">
        <v>423</v>
      </c>
      <c r="E442" s="157">
        <v>2</v>
      </c>
      <c r="F442" s="157">
        <v>31</v>
      </c>
      <c r="G442" s="135">
        <v>31</v>
      </c>
      <c r="H442" s="138" t="s">
        <v>2691</v>
      </c>
      <c r="I442" s="145" t="s">
        <v>3688</v>
      </c>
      <c r="J442" s="158" t="s">
        <v>2692</v>
      </c>
      <c r="K442" s="158" t="s">
        <v>2693</v>
      </c>
      <c r="L442" s="137" t="s">
        <v>2694</v>
      </c>
      <c r="M442" s="137" t="s">
        <v>2695</v>
      </c>
      <c r="N442" s="154"/>
      <c r="O442" s="154"/>
      <c r="P442" s="159"/>
      <c r="Q442" s="154"/>
    </row>
    <row r="443" spans="1:17" s="157" customFormat="1" ht="15" customHeight="1" x14ac:dyDescent="0.15">
      <c r="A443" s="132">
        <f t="shared" si="6"/>
        <v>52032</v>
      </c>
      <c r="B443" s="132" t="s">
        <v>2542</v>
      </c>
      <c r="C443" s="157">
        <v>5</v>
      </c>
      <c r="D443" s="132" t="s">
        <v>423</v>
      </c>
      <c r="E443" s="157">
        <v>2</v>
      </c>
      <c r="F443" s="157">
        <v>32</v>
      </c>
      <c r="G443" s="135">
        <v>32</v>
      </c>
      <c r="H443" s="138" t="s">
        <v>2696</v>
      </c>
      <c r="I443" s="145" t="s">
        <v>3689</v>
      </c>
      <c r="J443" s="158" t="s">
        <v>2697</v>
      </c>
      <c r="K443" s="158" t="s">
        <v>2698</v>
      </c>
      <c r="L443" s="137" t="s">
        <v>2699</v>
      </c>
      <c r="M443" s="137" t="s">
        <v>2700</v>
      </c>
      <c r="N443" s="154"/>
      <c r="O443" s="159"/>
      <c r="P443" s="159"/>
      <c r="Q443" s="154"/>
    </row>
    <row r="444" spans="1:17" s="157" customFormat="1" ht="15" customHeight="1" x14ac:dyDescent="0.15">
      <c r="A444" s="132">
        <f t="shared" si="6"/>
        <v>52033</v>
      </c>
      <c r="B444" s="132" t="s">
        <v>2542</v>
      </c>
      <c r="C444" s="157">
        <v>5</v>
      </c>
      <c r="D444" s="132" t="s">
        <v>423</v>
      </c>
      <c r="E444" s="157">
        <v>2</v>
      </c>
      <c r="F444" s="157">
        <v>33</v>
      </c>
      <c r="G444" s="135">
        <v>33</v>
      </c>
      <c r="H444" s="138" t="s">
        <v>2701</v>
      </c>
      <c r="I444" s="145" t="s">
        <v>3690</v>
      </c>
      <c r="J444" s="158" t="s">
        <v>2702</v>
      </c>
      <c r="K444" s="158" t="s">
        <v>2703</v>
      </c>
      <c r="L444" s="137" t="s">
        <v>2704</v>
      </c>
      <c r="M444" s="137" t="s">
        <v>2705</v>
      </c>
      <c r="N444" s="154"/>
      <c r="O444" s="159"/>
      <c r="P444" s="154"/>
      <c r="Q444" s="154"/>
    </row>
    <row r="445" spans="1:17" s="157" customFormat="1" ht="15" customHeight="1" x14ac:dyDescent="0.15">
      <c r="A445" s="132">
        <f t="shared" si="6"/>
        <v>52034</v>
      </c>
      <c r="B445" s="132" t="s">
        <v>2542</v>
      </c>
      <c r="C445" s="157">
        <v>5</v>
      </c>
      <c r="D445" s="132" t="s">
        <v>423</v>
      </c>
      <c r="E445" s="157">
        <v>2</v>
      </c>
      <c r="F445" s="157">
        <v>34</v>
      </c>
      <c r="G445" s="135">
        <v>34</v>
      </c>
      <c r="H445" s="138" t="s">
        <v>2706</v>
      </c>
      <c r="I445" s="145" t="s">
        <v>3691</v>
      </c>
      <c r="J445" s="158" t="s">
        <v>2702</v>
      </c>
      <c r="K445" s="158" t="s">
        <v>2707</v>
      </c>
      <c r="L445" s="137" t="s">
        <v>2708</v>
      </c>
      <c r="M445" s="137" t="s">
        <v>2709</v>
      </c>
      <c r="N445" s="154"/>
      <c r="O445" s="159"/>
      <c r="P445" s="159"/>
      <c r="Q445" s="154"/>
    </row>
    <row r="446" spans="1:17" s="160" customFormat="1" ht="15" customHeight="1" x14ac:dyDescent="0.15">
      <c r="A446" s="132">
        <f t="shared" si="6"/>
        <v>52035</v>
      </c>
      <c r="B446" s="132" t="s">
        <v>2542</v>
      </c>
      <c r="C446" s="157">
        <v>5</v>
      </c>
      <c r="D446" s="132" t="s">
        <v>423</v>
      </c>
      <c r="E446" s="157">
        <v>2</v>
      </c>
      <c r="F446" s="157">
        <v>35</v>
      </c>
      <c r="G446" s="135">
        <v>35</v>
      </c>
      <c r="H446" s="138" t="s">
        <v>2710</v>
      </c>
      <c r="I446" s="145" t="s">
        <v>3692</v>
      </c>
      <c r="J446" s="158" t="s">
        <v>2711</v>
      </c>
      <c r="K446" s="158" t="s">
        <v>2712</v>
      </c>
      <c r="L446" s="137" t="s">
        <v>2713</v>
      </c>
      <c r="M446" s="137" t="s">
        <v>2714</v>
      </c>
      <c r="N446" s="154"/>
      <c r="O446" s="159"/>
      <c r="P446" s="159"/>
      <c r="Q446" s="154"/>
    </row>
    <row r="447" spans="1:17" s="160" customFormat="1" ht="15" customHeight="1" x14ac:dyDescent="0.15">
      <c r="A447" s="132">
        <f t="shared" si="6"/>
        <v>52036</v>
      </c>
      <c r="B447" s="132" t="s">
        <v>2542</v>
      </c>
      <c r="C447" s="157">
        <v>5</v>
      </c>
      <c r="D447" s="132" t="s">
        <v>423</v>
      </c>
      <c r="E447" s="157">
        <v>2</v>
      </c>
      <c r="F447" s="157">
        <v>36</v>
      </c>
      <c r="G447" s="135">
        <v>36</v>
      </c>
      <c r="H447" s="138" t="s">
        <v>2715</v>
      </c>
      <c r="I447" s="145" t="s">
        <v>3693</v>
      </c>
      <c r="J447" s="158" t="s">
        <v>2716</v>
      </c>
      <c r="K447" s="158" t="s">
        <v>2717</v>
      </c>
      <c r="L447" s="137" t="s">
        <v>2718</v>
      </c>
      <c r="M447" s="137" t="s">
        <v>2719</v>
      </c>
      <c r="N447" s="154"/>
      <c r="O447" s="159"/>
      <c r="P447" s="159"/>
      <c r="Q447" s="154"/>
    </row>
    <row r="448" spans="1:17" s="157" customFormat="1" ht="15" customHeight="1" x14ac:dyDescent="0.15">
      <c r="A448" s="132">
        <f t="shared" si="6"/>
        <v>52037</v>
      </c>
      <c r="B448" s="132" t="s">
        <v>2542</v>
      </c>
      <c r="C448" s="157">
        <v>5</v>
      </c>
      <c r="D448" s="132" t="s">
        <v>423</v>
      </c>
      <c r="E448" s="160">
        <v>2</v>
      </c>
      <c r="F448" s="160">
        <v>37</v>
      </c>
      <c r="G448" s="135">
        <v>37</v>
      </c>
      <c r="H448" s="138" t="s">
        <v>2720</v>
      </c>
      <c r="I448" s="145" t="s">
        <v>3694</v>
      </c>
      <c r="J448" s="158" t="s">
        <v>2721</v>
      </c>
      <c r="K448" s="158" t="s">
        <v>2722</v>
      </c>
      <c r="L448" s="137" t="s">
        <v>2723</v>
      </c>
      <c r="M448" s="137" t="s">
        <v>2724</v>
      </c>
      <c r="N448" s="154"/>
      <c r="O448" s="159"/>
      <c r="P448" s="159"/>
      <c r="Q448" s="154"/>
    </row>
    <row r="449" spans="1:17" s="157" customFormat="1" ht="15" customHeight="1" x14ac:dyDescent="0.15">
      <c r="A449" s="132">
        <f t="shared" si="6"/>
        <v>52038</v>
      </c>
      <c r="B449" s="132" t="s">
        <v>2542</v>
      </c>
      <c r="C449" s="157">
        <v>5</v>
      </c>
      <c r="D449" s="132" t="s">
        <v>423</v>
      </c>
      <c r="E449" s="160">
        <v>2</v>
      </c>
      <c r="F449" s="160">
        <v>38</v>
      </c>
      <c r="G449" s="135">
        <v>38</v>
      </c>
      <c r="H449" s="138" t="s">
        <v>2725</v>
      </c>
      <c r="I449" s="145" t="s">
        <v>3695</v>
      </c>
      <c r="J449" s="158" t="s">
        <v>2726</v>
      </c>
      <c r="K449" s="158" t="s">
        <v>2727</v>
      </c>
      <c r="L449" s="137" t="s">
        <v>2728</v>
      </c>
      <c r="M449" s="137" t="s">
        <v>2729</v>
      </c>
      <c r="N449" s="154"/>
      <c r="O449" s="159"/>
      <c r="P449" s="159"/>
      <c r="Q449" s="154"/>
    </row>
    <row r="450" spans="1:17" s="157" customFormat="1" ht="15" customHeight="1" x14ac:dyDescent="0.15">
      <c r="A450" s="132">
        <f t="shared" si="6"/>
        <v>52039</v>
      </c>
      <c r="B450" s="132" t="s">
        <v>2542</v>
      </c>
      <c r="C450" s="157">
        <v>5</v>
      </c>
      <c r="D450" s="132" t="s">
        <v>423</v>
      </c>
      <c r="E450" s="160">
        <v>2</v>
      </c>
      <c r="F450" s="160">
        <v>39</v>
      </c>
      <c r="G450" s="135">
        <v>39</v>
      </c>
      <c r="H450" s="138" t="s">
        <v>2730</v>
      </c>
      <c r="I450" s="145" t="s">
        <v>3696</v>
      </c>
      <c r="J450" s="158" t="s">
        <v>2731</v>
      </c>
      <c r="K450" s="158" t="s">
        <v>2732</v>
      </c>
      <c r="L450" s="137" t="s">
        <v>2733</v>
      </c>
      <c r="M450" s="137" t="s">
        <v>2734</v>
      </c>
      <c r="N450" s="154"/>
      <c r="O450" s="159"/>
      <c r="P450" s="159"/>
      <c r="Q450" s="154"/>
    </row>
    <row r="451" spans="1:17" s="157" customFormat="1" ht="15" customHeight="1" x14ac:dyDescent="0.15">
      <c r="A451" s="132">
        <f t="shared" ref="A451:A514" si="7">+C451*10000+E451*1000+F451</f>
        <v>52040</v>
      </c>
      <c r="B451" s="132" t="s">
        <v>2542</v>
      </c>
      <c r="C451" s="157">
        <v>5</v>
      </c>
      <c r="D451" s="132" t="s">
        <v>423</v>
      </c>
      <c r="E451" s="160">
        <v>2</v>
      </c>
      <c r="F451" s="160">
        <v>40</v>
      </c>
      <c r="G451" s="135">
        <v>40</v>
      </c>
      <c r="H451" s="138" t="s">
        <v>2735</v>
      </c>
      <c r="I451" s="145" t="s">
        <v>3697</v>
      </c>
      <c r="J451" s="158" t="s">
        <v>2736</v>
      </c>
      <c r="K451" s="158" t="s">
        <v>2737</v>
      </c>
      <c r="L451" s="137" t="s">
        <v>2738</v>
      </c>
      <c r="M451" s="137" t="s">
        <v>2739</v>
      </c>
      <c r="N451" s="154"/>
      <c r="O451" s="159"/>
      <c r="P451" s="159"/>
      <c r="Q451" s="154"/>
    </row>
    <row r="452" spans="1:17" s="157" customFormat="1" ht="15" customHeight="1" x14ac:dyDescent="0.15">
      <c r="A452" s="132">
        <f t="shared" si="7"/>
        <v>52041</v>
      </c>
      <c r="B452" s="132" t="s">
        <v>2542</v>
      </c>
      <c r="C452" s="157">
        <v>5</v>
      </c>
      <c r="D452" s="132" t="s">
        <v>423</v>
      </c>
      <c r="E452" s="160">
        <v>2</v>
      </c>
      <c r="F452" s="160">
        <v>41</v>
      </c>
      <c r="G452" s="135">
        <v>41</v>
      </c>
      <c r="H452" s="138" t="s">
        <v>2740</v>
      </c>
      <c r="I452" s="145" t="s">
        <v>3698</v>
      </c>
      <c r="J452" s="158" t="s">
        <v>2741</v>
      </c>
      <c r="K452" s="158" t="s">
        <v>2742</v>
      </c>
      <c r="L452" s="137" t="s">
        <v>2743</v>
      </c>
      <c r="M452" s="137" t="s">
        <v>2744</v>
      </c>
      <c r="N452" s="154"/>
      <c r="O452" s="159"/>
      <c r="P452" s="159"/>
      <c r="Q452" s="154"/>
    </row>
    <row r="453" spans="1:17" s="157" customFormat="1" ht="15" customHeight="1" x14ac:dyDescent="0.15">
      <c r="A453" s="132">
        <f t="shared" si="7"/>
        <v>53001</v>
      </c>
      <c r="B453" s="132" t="s">
        <v>2542</v>
      </c>
      <c r="C453" s="157">
        <v>5</v>
      </c>
      <c r="D453" s="132" t="s">
        <v>1302</v>
      </c>
      <c r="E453" s="160">
        <v>3</v>
      </c>
      <c r="F453" s="160">
        <v>1</v>
      </c>
      <c r="G453" s="135">
        <v>1</v>
      </c>
      <c r="H453" s="145" t="s">
        <v>2745</v>
      </c>
      <c r="I453" s="145" t="s">
        <v>3699</v>
      </c>
      <c r="J453" s="158" t="s">
        <v>2544</v>
      </c>
      <c r="K453" s="158" t="s">
        <v>2746</v>
      </c>
      <c r="L453" s="137" t="s">
        <v>2747</v>
      </c>
      <c r="M453" s="137" t="s">
        <v>2748</v>
      </c>
      <c r="N453" s="154"/>
      <c r="O453" s="159"/>
      <c r="P453" s="159"/>
      <c r="Q453" s="154"/>
    </row>
    <row r="454" spans="1:17" s="157" customFormat="1" ht="15" customHeight="1" x14ac:dyDescent="0.15">
      <c r="A454" s="132">
        <f t="shared" si="7"/>
        <v>53002</v>
      </c>
      <c r="B454" s="132" t="s">
        <v>2542</v>
      </c>
      <c r="C454" s="157">
        <v>5</v>
      </c>
      <c r="D454" s="132" t="s">
        <v>1302</v>
      </c>
      <c r="E454" s="160">
        <v>3</v>
      </c>
      <c r="F454" s="160">
        <v>2</v>
      </c>
      <c r="G454" s="135">
        <v>2</v>
      </c>
      <c r="H454" s="138" t="s">
        <v>2749</v>
      </c>
      <c r="I454" s="145" t="s">
        <v>3700</v>
      </c>
      <c r="J454" s="158" t="s">
        <v>2750</v>
      </c>
      <c r="K454" s="158" t="s">
        <v>2751</v>
      </c>
      <c r="L454" s="137" t="s">
        <v>2752</v>
      </c>
      <c r="M454" s="137" t="s">
        <v>2753</v>
      </c>
      <c r="N454" s="154"/>
      <c r="O454" s="159"/>
      <c r="P454" s="159"/>
      <c r="Q454" s="154"/>
    </row>
    <row r="455" spans="1:17" s="157" customFormat="1" ht="15" customHeight="1" x14ac:dyDescent="0.15">
      <c r="A455" s="132">
        <f t="shared" si="7"/>
        <v>53003</v>
      </c>
      <c r="B455" s="132" t="s">
        <v>2542</v>
      </c>
      <c r="C455" s="157">
        <v>5</v>
      </c>
      <c r="D455" s="132" t="s">
        <v>1302</v>
      </c>
      <c r="E455" s="160">
        <v>3</v>
      </c>
      <c r="F455" s="160">
        <v>3</v>
      </c>
      <c r="G455" s="135">
        <v>3</v>
      </c>
      <c r="H455" s="138" t="s">
        <v>2754</v>
      </c>
      <c r="I455" s="145" t="s">
        <v>3701</v>
      </c>
      <c r="J455" s="158" t="s">
        <v>2579</v>
      </c>
      <c r="K455" s="158" t="s">
        <v>2755</v>
      </c>
      <c r="L455" s="137" t="s">
        <v>2756</v>
      </c>
      <c r="M455" s="137" t="s">
        <v>2757</v>
      </c>
      <c r="N455" s="154"/>
      <c r="O455" s="159"/>
      <c r="P455" s="159"/>
      <c r="Q455" s="154"/>
    </row>
    <row r="456" spans="1:17" s="157" customFormat="1" ht="15" customHeight="1" x14ac:dyDescent="0.15">
      <c r="A456" s="132">
        <f t="shared" si="7"/>
        <v>53004</v>
      </c>
      <c r="B456" s="132" t="s">
        <v>2542</v>
      </c>
      <c r="C456" s="157">
        <v>5</v>
      </c>
      <c r="D456" s="132" t="s">
        <v>1302</v>
      </c>
      <c r="E456" s="160">
        <v>3</v>
      </c>
      <c r="F456" s="160">
        <v>4</v>
      </c>
      <c r="G456" s="135">
        <v>4</v>
      </c>
      <c r="H456" s="138" t="s">
        <v>2758</v>
      </c>
      <c r="I456" s="145" t="s">
        <v>3702</v>
      </c>
      <c r="J456" s="158" t="s">
        <v>2574</v>
      </c>
      <c r="K456" s="158" t="s">
        <v>2759</v>
      </c>
      <c r="L456" s="137" t="s">
        <v>2760</v>
      </c>
      <c r="M456" s="137" t="s">
        <v>2761</v>
      </c>
      <c r="N456" s="154"/>
      <c r="O456" s="159"/>
      <c r="P456" s="159"/>
      <c r="Q456" s="154"/>
    </row>
    <row r="457" spans="1:17" s="157" customFormat="1" ht="15" customHeight="1" x14ac:dyDescent="0.15">
      <c r="A457" s="132">
        <f t="shared" si="7"/>
        <v>53005</v>
      </c>
      <c r="B457" s="132" t="s">
        <v>2542</v>
      </c>
      <c r="C457" s="157">
        <v>5</v>
      </c>
      <c r="D457" s="132" t="s">
        <v>1302</v>
      </c>
      <c r="E457" s="160">
        <v>3</v>
      </c>
      <c r="F457" s="160">
        <v>5</v>
      </c>
      <c r="G457" s="135">
        <v>5</v>
      </c>
      <c r="H457" s="138" t="s">
        <v>2762</v>
      </c>
      <c r="I457" s="145" t="s">
        <v>3703</v>
      </c>
      <c r="J457" s="158" t="s">
        <v>2579</v>
      </c>
      <c r="K457" s="158" t="s">
        <v>2589</v>
      </c>
      <c r="L457" s="137" t="s">
        <v>2590</v>
      </c>
      <c r="M457" s="137" t="s">
        <v>2591</v>
      </c>
      <c r="N457" s="154"/>
      <c r="O457" s="159"/>
      <c r="P457" s="159"/>
      <c r="Q457" s="132"/>
    </row>
    <row r="458" spans="1:17" s="157" customFormat="1" ht="15" customHeight="1" x14ac:dyDescent="0.15">
      <c r="A458" s="132">
        <f t="shared" si="7"/>
        <v>53006</v>
      </c>
      <c r="B458" s="132" t="s">
        <v>2542</v>
      </c>
      <c r="C458" s="157">
        <v>5</v>
      </c>
      <c r="D458" s="132" t="s">
        <v>1302</v>
      </c>
      <c r="E458" s="160">
        <v>3</v>
      </c>
      <c r="F458" s="160">
        <v>6</v>
      </c>
      <c r="G458" s="135">
        <v>6</v>
      </c>
      <c r="H458" s="138" t="s">
        <v>2763</v>
      </c>
      <c r="I458" s="145" t="s">
        <v>3704</v>
      </c>
      <c r="J458" s="158" t="s">
        <v>2764</v>
      </c>
      <c r="K458" s="158" t="s">
        <v>2765</v>
      </c>
      <c r="L458" s="137" t="s">
        <v>2766</v>
      </c>
      <c r="M458" s="137" t="s">
        <v>2767</v>
      </c>
      <c r="N458" s="154"/>
      <c r="O458" s="159"/>
      <c r="P458" s="159"/>
      <c r="Q458" s="132"/>
    </row>
    <row r="459" spans="1:17" s="157" customFormat="1" ht="15" customHeight="1" x14ac:dyDescent="0.15">
      <c r="A459" s="132">
        <f t="shared" si="7"/>
        <v>53007</v>
      </c>
      <c r="B459" s="132" t="s">
        <v>2542</v>
      </c>
      <c r="C459" s="157">
        <v>5</v>
      </c>
      <c r="D459" s="132" t="s">
        <v>1302</v>
      </c>
      <c r="E459" s="160">
        <v>3</v>
      </c>
      <c r="F459" s="160">
        <v>7</v>
      </c>
      <c r="G459" s="135">
        <v>7</v>
      </c>
      <c r="H459" s="138" t="s">
        <v>2768</v>
      </c>
      <c r="I459" s="145" t="s">
        <v>3705</v>
      </c>
      <c r="J459" s="158" t="s">
        <v>2603</v>
      </c>
      <c r="K459" s="158" t="s">
        <v>2769</v>
      </c>
      <c r="L459" s="137" t="s">
        <v>2770</v>
      </c>
      <c r="M459" s="137" t="s">
        <v>2771</v>
      </c>
      <c r="N459" s="154"/>
      <c r="O459" s="159"/>
      <c r="P459" s="159"/>
      <c r="Q459" s="132"/>
    </row>
    <row r="460" spans="1:17" s="157" customFormat="1" ht="15" customHeight="1" x14ac:dyDescent="0.15">
      <c r="A460" s="132">
        <f t="shared" si="7"/>
        <v>53008</v>
      </c>
      <c r="B460" s="132" t="s">
        <v>2542</v>
      </c>
      <c r="C460" s="157">
        <v>5</v>
      </c>
      <c r="D460" s="132" t="s">
        <v>1302</v>
      </c>
      <c r="E460" s="160">
        <v>3</v>
      </c>
      <c r="F460" s="160">
        <v>8</v>
      </c>
      <c r="G460" s="135">
        <v>8</v>
      </c>
      <c r="H460" s="138" t="s">
        <v>2772</v>
      </c>
      <c r="I460" s="145" t="s">
        <v>3706</v>
      </c>
      <c r="J460" s="158" t="s">
        <v>2773</v>
      </c>
      <c r="K460" s="158" t="s">
        <v>2774</v>
      </c>
      <c r="L460" s="158" t="s">
        <v>2775</v>
      </c>
      <c r="M460" s="137" t="s">
        <v>2776</v>
      </c>
      <c r="N460" s="154"/>
      <c r="O460" s="159"/>
      <c r="P460" s="159"/>
      <c r="Q460" s="132"/>
    </row>
    <row r="461" spans="1:17" s="157" customFormat="1" ht="15" customHeight="1" x14ac:dyDescent="0.15">
      <c r="A461" s="132">
        <f t="shared" si="7"/>
        <v>53009</v>
      </c>
      <c r="B461" s="132" t="s">
        <v>2542</v>
      </c>
      <c r="C461" s="157">
        <v>5</v>
      </c>
      <c r="D461" s="132" t="s">
        <v>1302</v>
      </c>
      <c r="E461" s="160">
        <v>3</v>
      </c>
      <c r="F461" s="160">
        <v>9</v>
      </c>
      <c r="G461" s="135">
        <v>9</v>
      </c>
      <c r="H461" s="138" t="s">
        <v>2777</v>
      </c>
      <c r="I461" s="145" t="s">
        <v>3707</v>
      </c>
      <c r="J461" s="158" t="s">
        <v>2778</v>
      </c>
      <c r="K461" s="158" t="s">
        <v>2779</v>
      </c>
      <c r="L461" s="158" t="s">
        <v>2780</v>
      </c>
      <c r="M461" s="137" t="s">
        <v>2781</v>
      </c>
      <c r="N461" s="154"/>
      <c r="O461" s="159"/>
      <c r="P461" s="159"/>
      <c r="Q461" s="132"/>
    </row>
    <row r="462" spans="1:17" s="157" customFormat="1" ht="15" customHeight="1" x14ac:dyDescent="0.15">
      <c r="A462" s="132">
        <f t="shared" si="7"/>
        <v>53010</v>
      </c>
      <c r="B462" s="132" t="s">
        <v>2542</v>
      </c>
      <c r="C462" s="157">
        <v>5</v>
      </c>
      <c r="D462" s="132" t="s">
        <v>1302</v>
      </c>
      <c r="E462" s="160">
        <v>3</v>
      </c>
      <c r="F462" s="160">
        <v>10</v>
      </c>
      <c r="G462" s="135">
        <v>10</v>
      </c>
      <c r="H462" s="138" t="s">
        <v>2782</v>
      </c>
      <c r="I462" s="145" t="s">
        <v>3708</v>
      </c>
      <c r="J462" s="158" t="s">
        <v>2783</v>
      </c>
      <c r="K462" s="158" t="s">
        <v>2784</v>
      </c>
      <c r="L462" s="158" t="s">
        <v>2785</v>
      </c>
      <c r="M462" s="137" t="s">
        <v>2786</v>
      </c>
      <c r="N462" s="154"/>
      <c r="O462" s="159"/>
      <c r="P462" s="159"/>
      <c r="Q462" s="132"/>
    </row>
    <row r="463" spans="1:17" s="157" customFormat="1" ht="15" customHeight="1" x14ac:dyDescent="0.15">
      <c r="A463" s="132">
        <f t="shared" si="7"/>
        <v>53011</v>
      </c>
      <c r="B463" s="132" t="s">
        <v>2542</v>
      </c>
      <c r="C463" s="157">
        <v>5</v>
      </c>
      <c r="D463" s="132" t="s">
        <v>1302</v>
      </c>
      <c r="E463" s="160">
        <v>3</v>
      </c>
      <c r="F463" s="160">
        <v>11</v>
      </c>
      <c r="G463" s="135">
        <v>11</v>
      </c>
      <c r="H463" s="138" t="s">
        <v>2787</v>
      </c>
      <c r="I463" s="145" t="s">
        <v>3709</v>
      </c>
      <c r="J463" s="158" t="s">
        <v>2788</v>
      </c>
      <c r="K463" s="158" t="s">
        <v>2789</v>
      </c>
      <c r="L463" s="158" t="s">
        <v>2790</v>
      </c>
      <c r="M463" s="137" t="s">
        <v>2791</v>
      </c>
      <c r="N463" s="154"/>
      <c r="O463" s="159"/>
      <c r="P463" s="159"/>
      <c r="Q463" s="132"/>
    </row>
    <row r="464" spans="1:17" s="157" customFormat="1" ht="15" customHeight="1" x14ac:dyDescent="0.15">
      <c r="A464" s="132">
        <f t="shared" si="7"/>
        <v>53012</v>
      </c>
      <c r="B464" s="132" t="s">
        <v>2542</v>
      </c>
      <c r="C464" s="157">
        <v>5</v>
      </c>
      <c r="D464" s="132" t="s">
        <v>1302</v>
      </c>
      <c r="E464" s="160">
        <v>3</v>
      </c>
      <c r="F464" s="160">
        <v>12</v>
      </c>
      <c r="G464" s="135">
        <v>12</v>
      </c>
      <c r="H464" s="138" t="s">
        <v>2792</v>
      </c>
      <c r="I464" s="145" t="s">
        <v>3710</v>
      </c>
      <c r="J464" s="158" t="s">
        <v>2783</v>
      </c>
      <c r="K464" s="158" t="s">
        <v>2793</v>
      </c>
      <c r="L464" s="158" t="s">
        <v>2794</v>
      </c>
      <c r="M464" s="137" t="s">
        <v>2795</v>
      </c>
      <c r="N464" s="154"/>
      <c r="O464" s="159"/>
      <c r="P464" s="159"/>
      <c r="Q464" s="132"/>
    </row>
    <row r="465" spans="1:17" s="157" customFormat="1" ht="15" customHeight="1" x14ac:dyDescent="0.15">
      <c r="A465" s="132">
        <f t="shared" si="7"/>
        <v>53013</v>
      </c>
      <c r="B465" s="132" t="s">
        <v>2542</v>
      </c>
      <c r="C465" s="157">
        <v>5</v>
      </c>
      <c r="D465" s="132" t="s">
        <v>1302</v>
      </c>
      <c r="E465" s="160">
        <v>3</v>
      </c>
      <c r="F465" s="160">
        <v>13</v>
      </c>
      <c r="G465" s="135">
        <v>13</v>
      </c>
      <c r="H465" s="138" t="s">
        <v>2796</v>
      </c>
      <c r="I465" s="145" t="s">
        <v>3711</v>
      </c>
      <c r="J465" s="158" t="s">
        <v>2797</v>
      </c>
      <c r="K465" s="158" t="s">
        <v>2798</v>
      </c>
      <c r="L465" s="158" t="s">
        <v>2799</v>
      </c>
      <c r="M465" s="137" t="s">
        <v>2800</v>
      </c>
      <c r="N465" s="154"/>
      <c r="O465" s="159"/>
      <c r="P465" s="159"/>
      <c r="Q465" s="132"/>
    </row>
    <row r="466" spans="1:17" s="157" customFormat="1" ht="15" customHeight="1" x14ac:dyDescent="0.15">
      <c r="A466" s="132">
        <f t="shared" si="7"/>
        <v>53014</v>
      </c>
      <c r="B466" s="132" t="s">
        <v>2542</v>
      </c>
      <c r="C466" s="157">
        <v>5</v>
      </c>
      <c r="D466" s="132" t="s">
        <v>1302</v>
      </c>
      <c r="E466" s="160">
        <v>3</v>
      </c>
      <c r="F466" s="160">
        <v>14</v>
      </c>
      <c r="G466" s="135">
        <v>14</v>
      </c>
      <c r="H466" s="138" t="s">
        <v>2801</v>
      </c>
      <c r="I466" s="145" t="s">
        <v>3712</v>
      </c>
      <c r="J466" s="158" t="s">
        <v>2802</v>
      </c>
      <c r="K466" s="158" t="s">
        <v>2803</v>
      </c>
      <c r="L466" s="158" t="s">
        <v>2804</v>
      </c>
      <c r="M466" s="137" t="s">
        <v>2805</v>
      </c>
      <c r="N466" s="154"/>
      <c r="O466" s="159"/>
      <c r="P466" s="159"/>
      <c r="Q466" s="132"/>
    </row>
    <row r="467" spans="1:17" s="159" customFormat="1" ht="15" customHeight="1" x14ac:dyDescent="0.15">
      <c r="A467" s="132">
        <f t="shared" si="7"/>
        <v>53015</v>
      </c>
      <c r="B467" s="132" t="s">
        <v>2542</v>
      </c>
      <c r="C467" s="157">
        <v>5</v>
      </c>
      <c r="D467" s="132" t="s">
        <v>1302</v>
      </c>
      <c r="E467" s="160">
        <v>3</v>
      </c>
      <c r="F467" s="160">
        <v>15</v>
      </c>
      <c r="G467" s="135">
        <v>15</v>
      </c>
      <c r="H467" s="138" t="s">
        <v>2806</v>
      </c>
      <c r="I467" s="145" t="s">
        <v>3713</v>
      </c>
      <c r="J467" s="158" t="s">
        <v>2807</v>
      </c>
      <c r="K467" s="158" t="s">
        <v>2808</v>
      </c>
      <c r="L467" s="158" t="s">
        <v>2809</v>
      </c>
      <c r="M467" s="137" t="s">
        <v>2810</v>
      </c>
      <c r="N467" s="154"/>
      <c r="Q467" s="132"/>
    </row>
    <row r="468" spans="1:17" s="159" customFormat="1" ht="15" customHeight="1" x14ac:dyDescent="0.15">
      <c r="A468" s="132">
        <f t="shared" si="7"/>
        <v>53016</v>
      </c>
      <c r="B468" s="132" t="s">
        <v>2542</v>
      </c>
      <c r="C468" s="159">
        <v>5</v>
      </c>
      <c r="D468" s="132" t="s">
        <v>1302</v>
      </c>
      <c r="E468" s="159">
        <v>3</v>
      </c>
      <c r="F468" s="159">
        <v>16</v>
      </c>
      <c r="G468" s="135">
        <v>16</v>
      </c>
      <c r="H468" s="138" t="s">
        <v>2811</v>
      </c>
      <c r="I468" s="145" t="s">
        <v>3714</v>
      </c>
      <c r="J468" s="158" t="s">
        <v>2812</v>
      </c>
      <c r="K468" s="158" t="s">
        <v>2813</v>
      </c>
      <c r="L468" s="158" t="s">
        <v>2814</v>
      </c>
      <c r="M468" s="137" t="s">
        <v>2815</v>
      </c>
      <c r="N468" s="154"/>
      <c r="Q468" s="132"/>
    </row>
    <row r="469" spans="1:17" s="159" customFormat="1" ht="15" customHeight="1" x14ac:dyDescent="0.15">
      <c r="A469" s="132">
        <f t="shared" si="7"/>
        <v>53017</v>
      </c>
      <c r="B469" s="132" t="s">
        <v>2542</v>
      </c>
      <c r="C469" s="159">
        <v>5</v>
      </c>
      <c r="D469" s="132" t="s">
        <v>1302</v>
      </c>
      <c r="E469" s="159">
        <v>3</v>
      </c>
      <c r="F469" s="159">
        <v>17</v>
      </c>
      <c r="G469" s="135">
        <v>17</v>
      </c>
      <c r="H469" s="138" t="s">
        <v>2816</v>
      </c>
      <c r="I469" s="145" t="s">
        <v>3715</v>
      </c>
      <c r="J469" s="158" t="s">
        <v>2817</v>
      </c>
      <c r="K469" s="158" t="s">
        <v>2818</v>
      </c>
      <c r="L469" s="158" t="s">
        <v>2819</v>
      </c>
      <c r="M469" s="137" t="s">
        <v>2820</v>
      </c>
      <c r="N469" s="154"/>
      <c r="Q469" s="132"/>
    </row>
    <row r="470" spans="1:17" s="159" customFormat="1" ht="15" customHeight="1" x14ac:dyDescent="0.15">
      <c r="A470" s="132">
        <f t="shared" si="7"/>
        <v>53018</v>
      </c>
      <c r="B470" s="132" t="s">
        <v>2542</v>
      </c>
      <c r="C470" s="159">
        <v>5</v>
      </c>
      <c r="D470" s="132" t="s">
        <v>1302</v>
      </c>
      <c r="E470" s="159">
        <v>3</v>
      </c>
      <c r="F470" s="159">
        <v>18</v>
      </c>
      <c r="G470" s="135">
        <v>18</v>
      </c>
      <c r="H470" s="138" t="s">
        <v>2821</v>
      </c>
      <c r="I470" s="145" t="s">
        <v>3716</v>
      </c>
      <c r="J470" s="158" t="s">
        <v>2822</v>
      </c>
      <c r="K470" s="158" t="s">
        <v>2823</v>
      </c>
      <c r="L470" s="158" t="s">
        <v>2824</v>
      </c>
      <c r="M470" s="137" t="s">
        <v>2825</v>
      </c>
      <c r="N470" s="154"/>
      <c r="Q470" s="132"/>
    </row>
    <row r="471" spans="1:17" s="159" customFormat="1" ht="15" customHeight="1" x14ac:dyDescent="0.15">
      <c r="A471" s="132">
        <f t="shared" si="7"/>
        <v>53019</v>
      </c>
      <c r="B471" s="132" t="s">
        <v>2542</v>
      </c>
      <c r="C471" s="159">
        <v>5</v>
      </c>
      <c r="D471" s="132" t="s">
        <v>1302</v>
      </c>
      <c r="E471" s="159">
        <v>3</v>
      </c>
      <c r="F471" s="159">
        <v>19</v>
      </c>
      <c r="G471" s="135">
        <v>19</v>
      </c>
      <c r="H471" s="138" t="s">
        <v>2826</v>
      </c>
      <c r="I471" s="145" t="s">
        <v>3717</v>
      </c>
      <c r="J471" s="158" t="s">
        <v>2628</v>
      </c>
      <c r="K471" s="158" t="s">
        <v>2827</v>
      </c>
      <c r="L471" s="158" t="s">
        <v>2828</v>
      </c>
      <c r="M471" s="137" t="s">
        <v>2829</v>
      </c>
      <c r="N471" s="154"/>
      <c r="Q471" s="132"/>
    </row>
    <row r="472" spans="1:17" s="159" customFormat="1" ht="15" customHeight="1" x14ac:dyDescent="0.15">
      <c r="A472" s="132">
        <f t="shared" si="7"/>
        <v>53020</v>
      </c>
      <c r="B472" s="132" t="s">
        <v>2542</v>
      </c>
      <c r="C472" s="159">
        <v>5</v>
      </c>
      <c r="D472" s="132" t="s">
        <v>1302</v>
      </c>
      <c r="E472" s="159">
        <v>3</v>
      </c>
      <c r="F472" s="159">
        <v>20</v>
      </c>
      <c r="G472" s="135">
        <v>20</v>
      </c>
      <c r="H472" s="138" t="s">
        <v>2830</v>
      </c>
      <c r="I472" s="145" t="s">
        <v>3718</v>
      </c>
      <c r="J472" s="158" t="s">
        <v>2554</v>
      </c>
      <c r="K472" s="158" t="s">
        <v>2831</v>
      </c>
      <c r="L472" s="158" t="s">
        <v>2832</v>
      </c>
      <c r="M472" s="137" t="s">
        <v>2833</v>
      </c>
      <c r="N472" s="154"/>
      <c r="Q472" s="132"/>
    </row>
    <row r="473" spans="1:17" s="159" customFormat="1" ht="15" customHeight="1" x14ac:dyDescent="0.15">
      <c r="A473" s="132">
        <f t="shared" si="7"/>
        <v>62001</v>
      </c>
      <c r="B473" s="132" t="s">
        <v>2834</v>
      </c>
      <c r="C473" s="159">
        <v>6</v>
      </c>
      <c r="D473" s="132" t="s">
        <v>423</v>
      </c>
      <c r="E473" s="159">
        <v>2</v>
      </c>
      <c r="F473" s="159">
        <v>1</v>
      </c>
      <c r="G473" s="147">
        <v>1</v>
      </c>
      <c r="H473" s="145" t="s">
        <v>2835</v>
      </c>
      <c r="I473" s="145" t="s">
        <v>3719</v>
      </c>
      <c r="J473" s="161" t="s">
        <v>2836</v>
      </c>
      <c r="K473" s="161" t="s">
        <v>2837</v>
      </c>
      <c r="L473" s="158" t="s">
        <v>2838</v>
      </c>
      <c r="M473" s="137" t="s">
        <v>2839</v>
      </c>
      <c r="N473" s="154"/>
      <c r="Q473" s="132"/>
    </row>
    <row r="474" spans="1:17" s="159" customFormat="1" ht="15" customHeight="1" x14ac:dyDescent="0.15">
      <c r="A474" s="132">
        <f t="shared" si="7"/>
        <v>62002</v>
      </c>
      <c r="B474" s="132" t="s">
        <v>2834</v>
      </c>
      <c r="C474" s="159">
        <v>6</v>
      </c>
      <c r="D474" s="132" t="s">
        <v>423</v>
      </c>
      <c r="E474" s="159">
        <v>2</v>
      </c>
      <c r="F474" s="159">
        <v>2</v>
      </c>
      <c r="G474" s="147">
        <v>2</v>
      </c>
      <c r="H474" s="145" t="s">
        <v>2840</v>
      </c>
      <c r="I474" s="145" t="s">
        <v>3720</v>
      </c>
      <c r="J474" s="161" t="s">
        <v>2841</v>
      </c>
      <c r="K474" s="161" t="s">
        <v>2842</v>
      </c>
      <c r="L474" s="158" t="s">
        <v>2843</v>
      </c>
      <c r="M474" s="137" t="s">
        <v>2844</v>
      </c>
      <c r="N474" s="154"/>
      <c r="Q474" s="132"/>
    </row>
    <row r="475" spans="1:17" s="159" customFormat="1" ht="15" customHeight="1" x14ac:dyDescent="0.15">
      <c r="A475" s="132">
        <f t="shared" si="7"/>
        <v>62003</v>
      </c>
      <c r="B475" s="132" t="s">
        <v>2834</v>
      </c>
      <c r="C475" s="159">
        <v>6</v>
      </c>
      <c r="D475" s="132" t="s">
        <v>423</v>
      </c>
      <c r="E475" s="159">
        <v>2</v>
      </c>
      <c r="F475" s="159">
        <v>3</v>
      </c>
      <c r="G475" s="147">
        <v>3</v>
      </c>
      <c r="H475" s="145" t="s">
        <v>2845</v>
      </c>
      <c r="I475" s="145" t="s">
        <v>3721</v>
      </c>
      <c r="J475" s="161" t="s">
        <v>2846</v>
      </c>
      <c r="K475" s="161" t="s">
        <v>2847</v>
      </c>
      <c r="L475" s="158" t="s">
        <v>2848</v>
      </c>
      <c r="M475" s="137" t="s">
        <v>2849</v>
      </c>
      <c r="N475" s="154"/>
      <c r="Q475" s="132"/>
    </row>
    <row r="476" spans="1:17" s="159" customFormat="1" ht="15" customHeight="1" x14ac:dyDescent="0.15">
      <c r="A476" s="132">
        <f t="shared" si="7"/>
        <v>62004</v>
      </c>
      <c r="B476" s="132" t="s">
        <v>2834</v>
      </c>
      <c r="C476" s="159">
        <v>6</v>
      </c>
      <c r="D476" s="132" t="s">
        <v>423</v>
      </c>
      <c r="E476" s="159">
        <v>2</v>
      </c>
      <c r="F476" s="159">
        <v>4</v>
      </c>
      <c r="G476" s="147">
        <v>4</v>
      </c>
      <c r="H476" s="145" t="s">
        <v>2850</v>
      </c>
      <c r="I476" s="145" t="s">
        <v>3722</v>
      </c>
      <c r="J476" s="161" t="s">
        <v>2851</v>
      </c>
      <c r="K476" s="161" t="s">
        <v>2852</v>
      </c>
      <c r="L476" s="158" t="s">
        <v>2853</v>
      </c>
      <c r="M476" s="137" t="s">
        <v>2854</v>
      </c>
      <c r="N476" s="154"/>
      <c r="Q476" s="132"/>
    </row>
    <row r="477" spans="1:17" s="159" customFormat="1" ht="15" customHeight="1" x14ac:dyDescent="0.15">
      <c r="A477" s="132">
        <f t="shared" si="7"/>
        <v>62005</v>
      </c>
      <c r="B477" s="132" t="s">
        <v>2834</v>
      </c>
      <c r="C477" s="159">
        <v>6</v>
      </c>
      <c r="D477" s="132" t="s">
        <v>423</v>
      </c>
      <c r="E477" s="159">
        <v>2</v>
      </c>
      <c r="F477" s="159">
        <v>5</v>
      </c>
      <c r="G477" s="147">
        <v>5</v>
      </c>
      <c r="H477" s="145" t="s">
        <v>2855</v>
      </c>
      <c r="I477" s="145" t="s">
        <v>3723</v>
      </c>
      <c r="J477" s="161" t="s">
        <v>2856</v>
      </c>
      <c r="K477" s="161" t="s">
        <v>2857</v>
      </c>
      <c r="L477" s="158" t="s">
        <v>2858</v>
      </c>
      <c r="M477" s="158" t="s">
        <v>2859</v>
      </c>
    </row>
    <row r="478" spans="1:17" s="159" customFormat="1" ht="15" customHeight="1" x14ac:dyDescent="0.15">
      <c r="A478" s="132">
        <f t="shared" si="7"/>
        <v>62006</v>
      </c>
      <c r="B478" s="132" t="s">
        <v>2834</v>
      </c>
      <c r="C478" s="159">
        <v>6</v>
      </c>
      <c r="D478" s="132" t="s">
        <v>423</v>
      </c>
      <c r="E478" s="159">
        <v>2</v>
      </c>
      <c r="F478" s="159">
        <v>6</v>
      </c>
      <c r="G478" s="147">
        <v>6</v>
      </c>
      <c r="H478" s="145" t="s">
        <v>2860</v>
      </c>
      <c r="I478" s="145" t="s">
        <v>3724</v>
      </c>
      <c r="J478" s="161" t="s">
        <v>2861</v>
      </c>
      <c r="K478" s="161" t="s">
        <v>2862</v>
      </c>
      <c r="L478" s="158" t="s">
        <v>2863</v>
      </c>
      <c r="M478" s="158" t="s">
        <v>2864</v>
      </c>
    </row>
    <row r="479" spans="1:17" s="159" customFormat="1" ht="15" customHeight="1" x14ac:dyDescent="0.15">
      <c r="A479" s="132">
        <f t="shared" si="7"/>
        <v>62007</v>
      </c>
      <c r="B479" s="132" t="s">
        <v>2834</v>
      </c>
      <c r="C479" s="159">
        <v>6</v>
      </c>
      <c r="D479" s="132" t="s">
        <v>423</v>
      </c>
      <c r="E479" s="159">
        <v>2</v>
      </c>
      <c r="F479" s="159">
        <v>7</v>
      </c>
      <c r="G479" s="147">
        <v>7</v>
      </c>
      <c r="H479" s="145" t="s">
        <v>2865</v>
      </c>
      <c r="I479" s="145" t="s">
        <v>3725</v>
      </c>
      <c r="J479" s="161" t="s">
        <v>2866</v>
      </c>
      <c r="K479" s="161" t="s">
        <v>2867</v>
      </c>
      <c r="L479" s="158" t="s">
        <v>2868</v>
      </c>
      <c r="M479" s="158" t="s">
        <v>2869</v>
      </c>
    </row>
    <row r="480" spans="1:17" s="159" customFormat="1" ht="15" customHeight="1" x14ac:dyDescent="0.15">
      <c r="A480" s="132">
        <f t="shared" si="7"/>
        <v>62008</v>
      </c>
      <c r="B480" s="132" t="s">
        <v>2834</v>
      </c>
      <c r="C480" s="159">
        <v>6</v>
      </c>
      <c r="D480" s="132" t="s">
        <v>423</v>
      </c>
      <c r="E480" s="159">
        <v>2</v>
      </c>
      <c r="F480" s="159">
        <v>8</v>
      </c>
      <c r="G480" s="147">
        <v>8</v>
      </c>
      <c r="H480" s="145" t="s">
        <v>2870</v>
      </c>
      <c r="I480" s="145" t="s">
        <v>3726</v>
      </c>
      <c r="J480" s="161" t="s">
        <v>2871</v>
      </c>
      <c r="K480" s="161" t="s">
        <v>2872</v>
      </c>
      <c r="L480" s="158" t="s">
        <v>2873</v>
      </c>
      <c r="M480" s="158" t="s">
        <v>2874</v>
      </c>
    </row>
    <row r="481" spans="1:17" s="159" customFormat="1" ht="15" customHeight="1" x14ac:dyDescent="0.15">
      <c r="A481" s="132">
        <f t="shared" si="7"/>
        <v>62009</v>
      </c>
      <c r="B481" s="132" t="s">
        <v>2834</v>
      </c>
      <c r="C481" s="159">
        <v>6</v>
      </c>
      <c r="D481" s="132" t="s">
        <v>423</v>
      </c>
      <c r="E481" s="159">
        <v>2</v>
      </c>
      <c r="F481" s="159">
        <v>9</v>
      </c>
      <c r="G481" s="147">
        <v>9</v>
      </c>
      <c r="H481" s="145" t="s">
        <v>2875</v>
      </c>
      <c r="I481" s="145" t="s">
        <v>3727</v>
      </c>
      <c r="J481" s="161" t="s">
        <v>2876</v>
      </c>
      <c r="K481" s="161" t="s">
        <v>2877</v>
      </c>
      <c r="L481" s="158" t="s">
        <v>2878</v>
      </c>
      <c r="M481" s="158" t="s">
        <v>2879</v>
      </c>
    </row>
    <row r="482" spans="1:17" s="159" customFormat="1" ht="15" customHeight="1" x14ac:dyDescent="0.15">
      <c r="A482" s="132">
        <f t="shared" si="7"/>
        <v>62010</v>
      </c>
      <c r="B482" s="132" t="s">
        <v>2834</v>
      </c>
      <c r="C482" s="159">
        <v>6</v>
      </c>
      <c r="D482" s="132" t="s">
        <v>423</v>
      </c>
      <c r="E482" s="159">
        <v>2</v>
      </c>
      <c r="F482" s="159">
        <v>10</v>
      </c>
      <c r="G482" s="147">
        <v>10</v>
      </c>
      <c r="H482" s="145" t="s">
        <v>2880</v>
      </c>
      <c r="I482" s="145" t="s">
        <v>3728</v>
      </c>
      <c r="J482" s="161" t="s">
        <v>2881</v>
      </c>
      <c r="K482" s="161" t="s">
        <v>2882</v>
      </c>
      <c r="L482" s="158" t="s">
        <v>2883</v>
      </c>
      <c r="M482" s="158" t="s">
        <v>2884</v>
      </c>
    </row>
    <row r="483" spans="1:17" s="159" customFormat="1" ht="15" customHeight="1" x14ac:dyDescent="0.15">
      <c r="A483" s="132">
        <f t="shared" si="7"/>
        <v>62011</v>
      </c>
      <c r="B483" s="132" t="s">
        <v>2834</v>
      </c>
      <c r="C483" s="159">
        <v>6</v>
      </c>
      <c r="D483" s="132" t="s">
        <v>423</v>
      </c>
      <c r="E483" s="159">
        <v>2</v>
      </c>
      <c r="F483" s="159">
        <v>11</v>
      </c>
      <c r="G483" s="147">
        <v>11</v>
      </c>
      <c r="H483" s="145" t="s">
        <v>2885</v>
      </c>
      <c r="I483" s="145" t="s">
        <v>3729</v>
      </c>
      <c r="J483" s="161" t="s">
        <v>2886</v>
      </c>
      <c r="K483" s="161" t="s">
        <v>2887</v>
      </c>
      <c r="L483" s="158" t="s">
        <v>2888</v>
      </c>
      <c r="M483" s="158" t="s">
        <v>2889</v>
      </c>
    </row>
    <row r="484" spans="1:17" s="159" customFormat="1" ht="15" customHeight="1" x14ac:dyDescent="0.15">
      <c r="A484" s="132">
        <f t="shared" si="7"/>
        <v>62012</v>
      </c>
      <c r="B484" s="132" t="s">
        <v>2834</v>
      </c>
      <c r="C484" s="159">
        <v>6</v>
      </c>
      <c r="D484" s="132" t="s">
        <v>423</v>
      </c>
      <c r="E484" s="159">
        <v>2</v>
      </c>
      <c r="F484" s="159">
        <v>12</v>
      </c>
      <c r="G484" s="147">
        <v>12</v>
      </c>
      <c r="H484" s="145" t="s">
        <v>2890</v>
      </c>
      <c r="I484" s="145" t="s">
        <v>3730</v>
      </c>
      <c r="J484" s="161" t="s">
        <v>2891</v>
      </c>
      <c r="K484" s="161" t="s">
        <v>2892</v>
      </c>
      <c r="L484" s="158" t="s">
        <v>2893</v>
      </c>
      <c r="M484" s="158" t="s">
        <v>2894</v>
      </c>
    </row>
    <row r="485" spans="1:17" s="159" customFormat="1" ht="15" customHeight="1" x14ac:dyDescent="0.15">
      <c r="A485" s="132">
        <f t="shared" si="7"/>
        <v>62013</v>
      </c>
      <c r="B485" s="132" t="s">
        <v>2834</v>
      </c>
      <c r="C485" s="159">
        <v>6</v>
      </c>
      <c r="D485" s="132" t="s">
        <v>423</v>
      </c>
      <c r="E485" s="159">
        <v>2</v>
      </c>
      <c r="F485" s="159">
        <v>13</v>
      </c>
      <c r="G485" s="147">
        <v>13</v>
      </c>
      <c r="H485" s="145" t="s">
        <v>2895</v>
      </c>
      <c r="I485" s="145" t="s">
        <v>3731</v>
      </c>
      <c r="J485" s="161" t="s">
        <v>2896</v>
      </c>
      <c r="K485" s="161" t="s">
        <v>2897</v>
      </c>
      <c r="L485" s="158" t="s">
        <v>2898</v>
      </c>
      <c r="M485" s="158" t="s">
        <v>2899</v>
      </c>
    </row>
    <row r="486" spans="1:17" s="159" customFormat="1" ht="15" customHeight="1" x14ac:dyDescent="0.15">
      <c r="A486" s="132">
        <f t="shared" si="7"/>
        <v>62014</v>
      </c>
      <c r="B486" s="132" t="s">
        <v>2834</v>
      </c>
      <c r="C486" s="159">
        <v>6</v>
      </c>
      <c r="D486" s="132" t="s">
        <v>423</v>
      </c>
      <c r="E486" s="159">
        <v>2</v>
      </c>
      <c r="F486" s="159">
        <v>14</v>
      </c>
      <c r="G486" s="147">
        <v>14</v>
      </c>
      <c r="H486" s="145" t="s">
        <v>2900</v>
      </c>
      <c r="I486" s="145" t="s">
        <v>3732</v>
      </c>
      <c r="J486" s="161" t="s">
        <v>2901</v>
      </c>
      <c r="K486" s="161" t="s">
        <v>2902</v>
      </c>
      <c r="L486" s="158" t="s">
        <v>2903</v>
      </c>
      <c r="M486" s="158" t="s">
        <v>2904</v>
      </c>
    </row>
    <row r="487" spans="1:17" s="159" customFormat="1" ht="15" customHeight="1" x14ac:dyDescent="0.15">
      <c r="A487" s="132">
        <f t="shared" si="7"/>
        <v>62015</v>
      </c>
      <c r="B487" s="132" t="s">
        <v>2834</v>
      </c>
      <c r="C487" s="159">
        <v>6</v>
      </c>
      <c r="D487" s="132" t="s">
        <v>423</v>
      </c>
      <c r="E487" s="159">
        <v>2</v>
      </c>
      <c r="F487" s="159">
        <v>15</v>
      </c>
      <c r="G487" s="147">
        <v>15</v>
      </c>
      <c r="H487" s="145" t="s">
        <v>2905</v>
      </c>
      <c r="I487" s="145" t="s">
        <v>2906</v>
      </c>
      <c r="J487" s="161" t="s">
        <v>2907</v>
      </c>
      <c r="K487" s="161" t="s">
        <v>2908</v>
      </c>
      <c r="L487" s="158" t="s">
        <v>2909</v>
      </c>
      <c r="M487" s="158" t="s">
        <v>2910</v>
      </c>
    </row>
    <row r="488" spans="1:17" s="159" customFormat="1" ht="15" customHeight="1" x14ac:dyDescent="0.15">
      <c r="A488" s="132">
        <f t="shared" si="7"/>
        <v>62016</v>
      </c>
      <c r="B488" s="132" t="s">
        <v>2834</v>
      </c>
      <c r="C488" s="159">
        <v>6</v>
      </c>
      <c r="D488" s="132" t="s">
        <v>423</v>
      </c>
      <c r="E488" s="159">
        <v>2</v>
      </c>
      <c r="F488" s="159">
        <v>16</v>
      </c>
      <c r="G488" s="147">
        <v>16</v>
      </c>
      <c r="H488" s="145" t="s">
        <v>2911</v>
      </c>
      <c r="I488" s="145" t="s">
        <v>2912</v>
      </c>
      <c r="J488" s="161" t="s">
        <v>2913</v>
      </c>
      <c r="K488" s="161" t="s">
        <v>2914</v>
      </c>
      <c r="L488" s="158" t="s">
        <v>2915</v>
      </c>
      <c r="M488" s="158" t="s">
        <v>2916</v>
      </c>
    </row>
    <row r="489" spans="1:17" s="159" customFormat="1" ht="15" customHeight="1" x14ac:dyDescent="0.15">
      <c r="A489" s="132">
        <f t="shared" si="7"/>
        <v>62017</v>
      </c>
      <c r="B489" s="132" t="s">
        <v>2834</v>
      </c>
      <c r="C489" s="159">
        <v>6</v>
      </c>
      <c r="D489" s="132" t="s">
        <v>423</v>
      </c>
      <c r="E489" s="159">
        <v>2</v>
      </c>
      <c r="F489" s="159">
        <v>17</v>
      </c>
      <c r="G489" s="147">
        <v>17</v>
      </c>
      <c r="H489" s="145" t="s">
        <v>2917</v>
      </c>
      <c r="I489" s="145" t="s">
        <v>2918</v>
      </c>
      <c r="J489" s="161" t="s">
        <v>2919</v>
      </c>
      <c r="K489" s="161" t="s">
        <v>2920</v>
      </c>
      <c r="L489" s="158" t="s">
        <v>2921</v>
      </c>
      <c r="M489" s="158" t="s">
        <v>2922</v>
      </c>
      <c r="Q489" s="154"/>
    </row>
    <row r="490" spans="1:17" s="159" customFormat="1" ht="15" customHeight="1" x14ac:dyDescent="0.15">
      <c r="A490" s="132">
        <f t="shared" si="7"/>
        <v>62018</v>
      </c>
      <c r="B490" s="132" t="s">
        <v>2834</v>
      </c>
      <c r="C490" s="159">
        <v>6</v>
      </c>
      <c r="D490" s="132" t="s">
        <v>423</v>
      </c>
      <c r="E490" s="159">
        <v>2</v>
      </c>
      <c r="F490" s="159">
        <v>18</v>
      </c>
      <c r="G490" s="147">
        <v>18</v>
      </c>
      <c r="H490" s="145" t="s">
        <v>2923</v>
      </c>
      <c r="I490" s="145" t="s">
        <v>2924</v>
      </c>
      <c r="J490" s="161" t="s">
        <v>2876</v>
      </c>
      <c r="K490" s="161" t="s">
        <v>2925</v>
      </c>
      <c r="L490" s="158" t="s">
        <v>2926</v>
      </c>
      <c r="M490" s="158" t="s">
        <v>2927</v>
      </c>
      <c r="N490" s="154"/>
      <c r="O490" s="162"/>
    </row>
    <row r="491" spans="1:17" s="159" customFormat="1" ht="15" customHeight="1" x14ac:dyDescent="0.15">
      <c r="A491" s="132">
        <f t="shared" si="7"/>
        <v>62019</v>
      </c>
      <c r="B491" s="132" t="s">
        <v>2834</v>
      </c>
      <c r="C491" s="159">
        <v>6</v>
      </c>
      <c r="D491" s="132" t="s">
        <v>423</v>
      </c>
      <c r="E491" s="159">
        <v>2</v>
      </c>
      <c r="F491" s="159">
        <v>19</v>
      </c>
      <c r="G491" s="147">
        <v>19</v>
      </c>
      <c r="H491" s="145" t="s">
        <v>2928</v>
      </c>
      <c r="I491" s="145" t="s">
        <v>2929</v>
      </c>
      <c r="J491" s="161" t="s">
        <v>2930</v>
      </c>
      <c r="K491" s="161" t="s">
        <v>2931</v>
      </c>
      <c r="L491" s="158" t="s">
        <v>2932</v>
      </c>
      <c r="M491" s="158" t="s">
        <v>2933</v>
      </c>
      <c r="O491" s="162"/>
    </row>
    <row r="492" spans="1:17" s="154" customFormat="1" ht="15" customHeight="1" x14ac:dyDescent="0.15">
      <c r="A492" s="132">
        <f t="shared" si="7"/>
        <v>62020</v>
      </c>
      <c r="B492" s="132" t="s">
        <v>2834</v>
      </c>
      <c r="C492" s="159">
        <v>6</v>
      </c>
      <c r="D492" s="132" t="s">
        <v>423</v>
      </c>
      <c r="E492" s="159">
        <v>2</v>
      </c>
      <c r="F492" s="159">
        <v>20</v>
      </c>
      <c r="G492" s="147">
        <v>20</v>
      </c>
      <c r="H492" s="145" t="s">
        <v>2934</v>
      </c>
      <c r="I492" s="145" t="s">
        <v>2935</v>
      </c>
      <c r="J492" s="161" t="s">
        <v>2936</v>
      </c>
      <c r="K492" s="161" t="s">
        <v>2937</v>
      </c>
      <c r="L492" s="158" t="s">
        <v>2938</v>
      </c>
      <c r="M492" s="137" t="s">
        <v>2939</v>
      </c>
      <c r="N492" s="159"/>
      <c r="O492" s="162"/>
      <c r="P492" s="162"/>
      <c r="Q492" s="159"/>
    </row>
    <row r="493" spans="1:17" s="159" customFormat="1" ht="15" customHeight="1" x14ac:dyDescent="0.15">
      <c r="A493" s="132">
        <f t="shared" si="7"/>
        <v>62021</v>
      </c>
      <c r="B493" s="132" t="s">
        <v>2834</v>
      </c>
      <c r="C493" s="159">
        <v>6</v>
      </c>
      <c r="D493" s="132" t="s">
        <v>423</v>
      </c>
      <c r="E493" s="159">
        <v>2</v>
      </c>
      <c r="F493" s="159">
        <v>21</v>
      </c>
      <c r="G493" s="147">
        <v>21</v>
      </c>
      <c r="H493" s="145" t="s">
        <v>2940</v>
      </c>
      <c r="I493" s="145" t="s">
        <v>2941</v>
      </c>
      <c r="J493" s="161" t="s">
        <v>2942</v>
      </c>
      <c r="K493" s="161" t="s">
        <v>2943</v>
      </c>
      <c r="L493" s="158" t="s">
        <v>2944</v>
      </c>
      <c r="M493" s="158" t="s">
        <v>2945</v>
      </c>
      <c r="O493" s="162"/>
      <c r="P493" s="162"/>
    </row>
    <row r="494" spans="1:17" s="159" customFormat="1" ht="15" customHeight="1" x14ac:dyDescent="0.15">
      <c r="A494" s="132">
        <f t="shared" si="7"/>
        <v>62022</v>
      </c>
      <c r="B494" s="132" t="s">
        <v>2834</v>
      </c>
      <c r="C494" s="159">
        <v>6</v>
      </c>
      <c r="D494" s="132" t="s">
        <v>423</v>
      </c>
      <c r="E494" s="159">
        <v>2</v>
      </c>
      <c r="F494" s="159">
        <v>22</v>
      </c>
      <c r="G494" s="147">
        <v>22</v>
      </c>
      <c r="H494" s="145" t="s">
        <v>2946</v>
      </c>
      <c r="I494" s="145" t="s">
        <v>2947</v>
      </c>
      <c r="J494" s="161" t="s">
        <v>2948</v>
      </c>
      <c r="K494" s="161" t="s">
        <v>2949</v>
      </c>
      <c r="L494" s="158" t="s">
        <v>2950</v>
      </c>
      <c r="M494" s="158" t="s">
        <v>2951</v>
      </c>
      <c r="O494" s="162"/>
      <c r="P494" s="162"/>
    </row>
    <row r="495" spans="1:17" s="159" customFormat="1" ht="15" customHeight="1" x14ac:dyDescent="0.15">
      <c r="A495" s="132">
        <f t="shared" si="7"/>
        <v>62023</v>
      </c>
      <c r="B495" s="132" t="s">
        <v>2834</v>
      </c>
      <c r="C495" s="159">
        <v>6</v>
      </c>
      <c r="D495" s="132" t="s">
        <v>423</v>
      </c>
      <c r="E495" s="159">
        <v>2</v>
      </c>
      <c r="F495" s="159">
        <v>23</v>
      </c>
      <c r="G495" s="147">
        <v>23</v>
      </c>
      <c r="H495" s="145" t="s">
        <v>2952</v>
      </c>
      <c r="I495" s="145" t="s">
        <v>2953</v>
      </c>
      <c r="J495" s="161" t="s">
        <v>2954</v>
      </c>
      <c r="K495" s="161" t="s">
        <v>2955</v>
      </c>
      <c r="L495" s="158" t="s">
        <v>2956</v>
      </c>
      <c r="M495" s="158" t="s">
        <v>2957</v>
      </c>
      <c r="O495" s="162"/>
      <c r="P495" s="162"/>
    </row>
    <row r="496" spans="1:17" s="159" customFormat="1" ht="15" customHeight="1" x14ac:dyDescent="0.15">
      <c r="A496" s="132">
        <f t="shared" si="7"/>
        <v>62024</v>
      </c>
      <c r="B496" s="132" t="s">
        <v>2834</v>
      </c>
      <c r="C496" s="159">
        <v>6</v>
      </c>
      <c r="D496" s="132" t="s">
        <v>423</v>
      </c>
      <c r="E496" s="159">
        <v>2</v>
      </c>
      <c r="F496" s="159">
        <v>24</v>
      </c>
      <c r="G496" s="147">
        <v>24</v>
      </c>
      <c r="H496" s="145" t="s">
        <v>2958</v>
      </c>
      <c r="I496" s="145" t="s">
        <v>3733</v>
      </c>
      <c r="J496" s="161" t="s">
        <v>2959</v>
      </c>
      <c r="K496" s="161" t="s">
        <v>2960</v>
      </c>
      <c r="L496" s="158" t="s">
        <v>2961</v>
      </c>
      <c r="M496" s="158" t="s">
        <v>2962</v>
      </c>
      <c r="O496" s="162"/>
      <c r="P496" s="162"/>
    </row>
    <row r="497" spans="1:16" s="159" customFormat="1" ht="15" customHeight="1" x14ac:dyDescent="0.15">
      <c r="A497" s="132">
        <f t="shared" si="7"/>
        <v>62025</v>
      </c>
      <c r="B497" s="132" t="s">
        <v>2834</v>
      </c>
      <c r="C497" s="159">
        <v>6</v>
      </c>
      <c r="D497" s="132" t="s">
        <v>423</v>
      </c>
      <c r="E497" s="159">
        <v>2</v>
      </c>
      <c r="F497" s="159">
        <v>25</v>
      </c>
      <c r="G497" s="147">
        <v>25</v>
      </c>
      <c r="H497" s="145" t="s">
        <v>2963</v>
      </c>
      <c r="I497" s="145" t="s">
        <v>3734</v>
      </c>
      <c r="J497" s="161" t="s">
        <v>2964</v>
      </c>
      <c r="K497" s="161" t="s">
        <v>2965</v>
      </c>
      <c r="L497" s="158" t="s">
        <v>2966</v>
      </c>
      <c r="M497" s="158" t="s">
        <v>2967</v>
      </c>
      <c r="O497" s="162"/>
      <c r="P497" s="162"/>
    </row>
    <row r="498" spans="1:16" s="159" customFormat="1" ht="15" customHeight="1" x14ac:dyDescent="0.15">
      <c r="A498" s="132">
        <f t="shared" si="7"/>
        <v>62026</v>
      </c>
      <c r="B498" s="132" t="s">
        <v>2834</v>
      </c>
      <c r="C498" s="159">
        <v>6</v>
      </c>
      <c r="D498" s="132" t="s">
        <v>423</v>
      </c>
      <c r="E498" s="159">
        <v>2</v>
      </c>
      <c r="F498" s="159">
        <v>26</v>
      </c>
      <c r="G498" s="147">
        <v>26</v>
      </c>
      <c r="H498" s="145" t="s">
        <v>2968</v>
      </c>
      <c r="I498" s="145" t="s">
        <v>3735</v>
      </c>
      <c r="J498" s="161" t="s">
        <v>2969</v>
      </c>
      <c r="K498" s="161" t="s">
        <v>2970</v>
      </c>
      <c r="L498" s="158" t="s">
        <v>2971</v>
      </c>
      <c r="M498" s="158" t="s">
        <v>2972</v>
      </c>
      <c r="O498" s="162"/>
      <c r="P498" s="162"/>
    </row>
    <row r="499" spans="1:16" s="159" customFormat="1" ht="15" customHeight="1" x14ac:dyDescent="0.15">
      <c r="A499" s="132">
        <f t="shared" si="7"/>
        <v>62027</v>
      </c>
      <c r="B499" s="132" t="s">
        <v>2834</v>
      </c>
      <c r="C499" s="159">
        <v>6</v>
      </c>
      <c r="D499" s="132" t="s">
        <v>423</v>
      </c>
      <c r="E499" s="159">
        <v>2</v>
      </c>
      <c r="F499" s="159">
        <v>27</v>
      </c>
      <c r="G499" s="147">
        <v>27</v>
      </c>
      <c r="H499" s="145" t="s">
        <v>2973</v>
      </c>
      <c r="I499" s="145" t="s">
        <v>2974</v>
      </c>
      <c r="J499" s="161" t="s">
        <v>2975</v>
      </c>
      <c r="K499" s="161" t="s">
        <v>2976</v>
      </c>
      <c r="L499" s="158" t="s">
        <v>2977</v>
      </c>
      <c r="M499" s="158" t="s">
        <v>2978</v>
      </c>
      <c r="O499" s="162"/>
      <c r="P499" s="162"/>
    </row>
    <row r="500" spans="1:16" s="159" customFormat="1" ht="15" customHeight="1" x14ac:dyDescent="0.15">
      <c r="A500" s="132">
        <f t="shared" si="7"/>
        <v>62028</v>
      </c>
      <c r="B500" s="132" t="s">
        <v>2834</v>
      </c>
      <c r="C500" s="159">
        <v>6</v>
      </c>
      <c r="D500" s="132" t="s">
        <v>423</v>
      </c>
      <c r="E500" s="159">
        <v>2</v>
      </c>
      <c r="F500" s="159">
        <v>28</v>
      </c>
      <c r="G500" s="147">
        <v>28</v>
      </c>
      <c r="H500" s="145" t="s">
        <v>2979</v>
      </c>
      <c r="I500" s="145" t="s">
        <v>2980</v>
      </c>
      <c r="J500" s="161" t="s">
        <v>2981</v>
      </c>
      <c r="K500" s="161" t="s">
        <v>2982</v>
      </c>
      <c r="L500" s="158" t="s">
        <v>2983</v>
      </c>
      <c r="M500" s="158" t="s">
        <v>2984</v>
      </c>
      <c r="O500" s="162"/>
      <c r="P500" s="162"/>
    </row>
    <row r="501" spans="1:16" s="159" customFormat="1" ht="15" customHeight="1" x14ac:dyDescent="0.15">
      <c r="A501" s="132">
        <f t="shared" si="7"/>
        <v>62029</v>
      </c>
      <c r="B501" s="132" t="s">
        <v>2834</v>
      </c>
      <c r="C501" s="159">
        <v>6</v>
      </c>
      <c r="D501" s="132" t="s">
        <v>423</v>
      </c>
      <c r="E501" s="159">
        <v>2</v>
      </c>
      <c r="F501" s="159">
        <v>29</v>
      </c>
      <c r="G501" s="147">
        <v>29</v>
      </c>
      <c r="H501" s="145" t="s">
        <v>2985</v>
      </c>
      <c r="I501" s="145" t="s">
        <v>2986</v>
      </c>
      <c r="J501" s="161" t="s">
        <v>2987</v>
      </c>
      <c r="K501" s="161" t="s">
        <v>2988</v>
      </c>
      <c r="L501" s="158" t="s">
        <v>2989</v>
      </c>
      <c r="M501" s="158" t="s">
        <v>2990</v>
      </c>
      <c r="O501" s="162"/>
      <c r="P501" s="162"/>
    </row>
    <row r="502" spans="1:16" s="159" customFormat="1" ht="15" customHeight="1" x14ac:dyDescent="0.15">
      <c r="A502" s="132">
        <f t="shared" si="7"/>
        <v>62030</v>
      </c>
      <c r="B502" s="132" t="s">
        <v>2834</v>
      </c>
      <c r="C502" s="159">
        <v>6</v>
      </c>
      <c r="D502" s="132" t="s">
        <v>423</v>
      </c>
      <c r="E502" s="159">
        <v>2</v>
      </c>
      <c r="F502" s="159">
        <v>30</v>
      </c>
      <c r="G502" s="147">
        <v>30</v>
      </c>
      <c r="H502" s="145" t="s">
        <v>2991</v>
      </c>
      <c r="I502" s="145" t="s">
        <v>2992</v>
      </c>
      <c r="J502" s="161" t="s">
        <v>2993</v>
      </c>
      <c r="K502" s="161" t="s">
        <v>2994</v>
      </c>
      <c r="L502" s="158" t="s">
        <v>2995</v>
      </c>
      <c r="M502" s="158" t="s">
        <v>2996</v>
      </c>
      <c r="O502" s="162"/>
      <c r="P502" s="162"/>
    </row>
    <row r="503" spans="1:16" s="159" customFormat="1" ht="15" customHeight="1" x14ac:dyDescent="0.15">
      <c r="A503" s="132">
        <f t="shared" si="7"/>
        <v>62031</v>
      </c>
      <c r="B503" s="132" t="s">
        <v>2834</v>
      </c>
      <c r="C503" s="159">
        <v>6</v>
      </c>
      <c r="D503" s="132" t="s">
        <v>423</v>
      </c>
      <c r="E503" s="159">
        <v>2</v>
      </c>
      <c r="F503" s="159">
        <v>31</v>
      </c>
      <c r="G503" s="147">
        <v>31</v>
      </c>
      <c r="H503" s="145" t="s">
        <v>2997</v>
      </c>
      <c r="I503" s="145" t="s">
        <v>3736</v>
      </c>
      <c r="J503" s="161" t="s">
        <v>2998</v>
      </c>
      <c r="K503" s="161" t="s">
        <v>2999</v>
      </c>
      <c r="L503" s="158" t="s">
        <v>3000</v>
      </c>
      <c r="M503" s="158" t="s">
        <v>3001</v>
      </c>
      <c r="O503" s="162"/>
      <c r="P503" s="162"/>
    </row>
    <row r="504" spans="1:16" s="159" customFormat="1" ht="15" customHeight="1" x14ac:dyDescent="0.15">
      <c r="A504" s="132">
        <f t="shared" si="7"/>
        <v>62032</v>
      </c>
      <c r="B504" s="132" t="s">
        <v>2834</v>
      </c>
      <c r="C504" s="159">
        <v>6</v>
      </c>
      <c r="D504" s="132" t="s">
        <v>423</v>
      </c>
      <c r="E504" s="159">
        <v>2</v>
      </c>
      <c r="F504" s="159">
        <v>32</v>
      </c>
      <c r="G504" s="147">
        <v>32</v>
      </c>
      <c r="H504" s="145" t="s">
        <v>3002</v>
      </c>
      <c r="I504" s="145" t="s">
        <v>3737</v>
      </c>
      <c r="J504" s="161" t="s">
        <v>3003</v>
      </c>
      <c r="K504" s="161" t="s">
        <v>3004</v>
      </c>
      <c r="L504" s="158" t="s">
        <v>3005</v>
      </c>
      <c r="M504" s="158" t="s">
        <v>3006</v>
      </c>
      <c r="O504" s="162"/>
      <c r="P504" s="162"/>
    </row>
    <row r="505" spans="1:16" s="159" customFormat="1" ht="15" customHeight="1" x14ac:dyDescent="0.15">
      <c r="A505" s="132">
        <f t="shared" si="7"/>
        <v>62033</v>
      </c>
      <c r="B505" s="132" t="s">
        <v>2834</v>
      </c>
      <c r="C505" s="159">
        <v>6</v>
      </c>
      <c r="D505" s="132" t="s">
        <v>423</v>
      </c>
      <c r="E505" s="159">
        <v>2</v>
      </c>
      <c r="F505" s="159">
        <v>33</v>
      </c>
      <c r="G505" s="147">
        <v>33</v>
      </c>
      <c r="H505" s="145" t="s">
        <v>3007</v>
      </c>
      <c r="I505" s="145" t="s">
        <v>3738</v>
      </c>
      <c r="J505" s="161" t="s">
        <v>3008</v>
      </c>
      <c r="K505" s="161" t="s">
        <v>3009</v>
      </c>
      <c r="L505" s="158" t="s">
        <v>3010</v>
      </c>
      <c r="M505" s="158" t="s">
        <v>3011</v>
      </c>
      <c r="O505" s="162"/>
      <c r="P505" s="162"/>
    </row>
    <row r="506" spans="1:16" s="159" customFormat="1" ht="15" customHeight="1" x14ac:dyDescent="0.15">
      <c r="A506" s="132">
        <f t="shared" si="7"/>
        <v>62034</v>
      </c>
      <c r="B506" s="132" t="s">
        <v>2834</v>
      </c>
      <c r="C506" s="159">
        <v>6</v>
      </c>
      <c r="D506" s="132" t="s">
        <v>423</v>
      </c>
      <c r="E506" s="159">
        <v>2</v>
      </c>
      <c r="F506" s="159">
        <v>34</v>
      </c>
      <c r="G506" s="147">
        <v>34</v>
      </c>
      <c r="H506" s="145" t="s">
        <v>3012</v>
      </c>
      <c r="I506" s="145" t="s">
        <v>3739</v>
      </c>
      <c r="J506" s="161" t="s">
        <v>3013</v>
      </c>
      <c r="K506" s="161" t="s">
        <v>3014</v>
      </c>
      <c r="L506" s="158" t="s">
        <v>3015</v>
      </c>
      <c r="M506" s="158" t="s">
        <v>3016</v>
      </c>
      <c r="O506" s="162"/>
      <c r="P506" s="162"/>
    </row>
    <row r="507" spans="1:16" s="159" customFormat="1" ht="15" customHeight="1" x14ac:dyDescent="0.15">
      <c r="A507" s="132">
        <f t="shared" si="7"/>
        <v>62035</v>
      </c>
      <c r="B507" s="132" t="s">
        <v>2834</v>
      </c>
      <c r="C507" s="159">
        <v>6</v>
      </c>
      <c r="D507" s="132" t="s">
        <v>423</v>
      </c>
      <c r="E507" s="159">
        <v>2</v>
      </c>
      <c r="F507" s="159">
        <v>35</v>
      </c>
      <c r="G507" s="147">
        <v>35</v>
      </c>
      <c r="H507" s="145" t="s">
        <v>3017</v>
      </c>
      <c r="I507" s="145" t="s">
        <v>3740</v>
      </c>
      <c r="J507" s="161" t="s">
        <v>3018</v>
      </c>
      <c r="K507" s="161" t="s">
        <v>3019</v>
      </c>
      <c r="L507" s="158" t="s">
        <v>3020</v>
      </c>
      <c r="M507" s="158" t="s">
        <v>3021</v>
      </c>
      <c r="O507" s="162"/>
      <c r="P507" s="162"/>
    </row>
    <row r="508" spans="1:16" s="159" customFormat="1" ht="15" customHeight="1" x14ac:dyDescent="0.15">
      <c r="A508" s="132">
        <f t="shared" si="7"/>
        <v>62036</v>
      </c>
      <c r="B508" s="132" t="s">
        <v>2834</v>
      </c>
      <c r="C508" s="159">
        <v>6</v>
      </c>
      <c r="D508" s="132" t="s">
        <v>423</v>
      </c>
      <c r="E508" s="159">
        <v>2</v>
      </c>
      <c r="F508" s="159">
        <v>36</v>
      </c>
      <c r="G508" s="147">
        <v>36</v>
      </c>
      <c r="H508" s="145" t="s">
        <v>3022</v>
      </c>
      <c r="I508" s="145" t="s">
        <v>3741</v>
      </c>
      <c r="J508" s="161" t="s">
        <v>3023</v>
      </c>
      <c r="K508" s="161" t="s">
        <v>3024</v>
      </c>
      <c r="L508" s="158" t="s">
        <v>3025</v>
      </c>
      <c r="M508" s="158" t="s">
        <v>3026</v>
      </c>
      <c r="O508" s="162"/>
      <c r="P508" s="162"/>
    </row>
    <row r="509" spans="1:16" s="159" customFormat="1" ht="15" customHeight="1" x14ac:dyDescent="0.15">
      <c r="A509" s="132">
        <f t="shared" si="7"/>
        <v>62037</v>
      </c>
      <c r="B509" s="132" t="s">
        <v>2834</v>
      </c>
      <c r="C509" s="159">
        <v>6</v>
      </c>
      <c r="D509" s="132" t="s">
        <v>423</v>
      </c>
      <c r="E509" s="159">
        <v>2</v>
      </c>
      <c r="F509" s="159">
        <v>37</v>
      </c>
      <c r="G509" s="147">
        <v>37</v>
      </c>
      <c r="H509" s="145" t="s">
        <v>3027</v>
      </c>
      <c r="I509" s="145" t="s">
        <v>3742</v>
      </c>
      <c r="J509" s="161" t="s">
        <v>3028</v>
      </c>
      <c r="K509" s="161" t="s">
        <v>3029</v>
      </c>
      <c r="L509" s="158" t="s">
        <v>3030</v>
      </c>
      <c r="M509" s="158" t="s">
        <v>3031</v>
      </c>
      <c r="O509" s="162"/>
      <c r="P509" s="162"/>
    </row>
    <row r="510" spans="1:16" s="159" customFormat="1" ht="15" customHeight="1" x14ac:dyDescent="0.15">
      <c r="A510" s="132">
        <f t="shared" si="7"/>
        <v>62038</v>
      </c>
      <c r="B510" s="132" t="s">
        <v>2834</v>
      </c>
      <c r="C510" s="159">
        <v>6</v>
      </c>
      <c r="D510" s="132" t="s">
        <v>423</v>
      </c>
      <c r="E510" s="159">
        <v>2</v>
      </c>
      <c r="F510" s="159">
        <v>38</v>
      </c>
      <c r="G510" s="147">
        <v>38</v>
      </c>
      <c r="H510" s="145" t="s">
        <v>3032</v>
      </c>
      <c r="I510" s="145" t="s">
        <v>3743</v>
      </c>
      <c r="J510" s="161" t="s">
        <v>3033</v>
      </c>
      <c r="K510" s="161" t="s">
        <v>3034</v>
      </c>
      <c r="L510" s="158" t="s">
        <v>3035</v>
      </c>
      <c r="M510" s="158" t="s">
        <v>3036</v>
      </c>
      <c r="O510" s="162"/>
      <c r="P510" s="162"/>
    </row>
    <row r="511" spans="1:16" s="159" customFormat="1" ht="15" customHeight="1" x14ac:dyDescent="0.15">
      <c r="A511" s="132">
        <f t="shared" si="7"/>
        <v>62039</v>
      </c>
      <c r="B511" s="132" t="s">
        <v>2834</v>
      </c>
      <c r="C511" s="159">
        <v>6</v>
      </c>
      <c r="D511" s="132" t="s">
        <v>423</v>
      </c>
      <c r="E511" s="159">
        <v>2</v>
      </c>
      <c r="F511" s="159">
        <v>39</v>
      </c>
      <c r="G511" s="147">
        <v>39</v>
      </c>
      <c r="H511" s="145" t="s">
        <v>3037</v>
      </c>
      <c r="I511" s="145" t="s">
        <v>3744</v>
      </c>
      <c r="J511" s="161" t="s">
        <v>3038</v>
      </c>
      <c r="K511" s="161" t="s">
        <v>3039</v>
      </c>
      <c r="L511" s="158" t="s">
        <v>3040</v>
      </c>
      <c r="M511" s="158" t="s">
        <v>3041</v>
      </c>
      <c r="O511" s="162"/>
      <c r="P511" s="162"/>
    </row>
    <row r="512" spans="1:16" s="159" customFormat="1" ht="15" customHeight="1" x14ac:dyDescent="0.15">
      <c r="A512" s="132">
        <f t="shared" si="7"/>
        <v>62040</v>
      </c>
      <c r="B512" s="132" t="s">
        <v>2834</v>
      </c>
      <c r="C512" s="159">
        <v>6</v>
      </c>
      <c r="D512" s="132" t="s">
        <v>423</v>
      </c>
      <c r="E512" s="159">
        <v>2</v>
      </c>
      <c r="F512" s="159">
        <v>40</v>
      </c>
      <c r="G512" s="147">
        <v>40</v>
      </c>
      <c r="H512" s="145" t="s">
        <v>3042</v>
      </c>
      <c r="I512" s="145" t="s">
        <v>3745</v>
      </c>
      <c r="J512" s="161" t="s">
        <v>3043</v>
      </c>
      <c r="K512" s="161" t="s">
        <v>3044</v>
      </c>
      <c r="L512" s="158" t="s">
        <v>3045</v>
      </c>
      <c r="M512" s="158" t="s">
        <v>3046</v>
      </c>
      <c r="O512" s="162"/>
      <c r="P512" s="162"/>
    </row>
    <row r="513" spans="1:16" s="159" customFormat="1" ht="15" customHeight="1" x14ac:dyDescent="0.15">
      <c r="A513" s="132">
        <f t="shared" si="7"/>
        <v>62041</v>
      </c>
      <c r="B513" s="132" t="s">
        <v>2834</v>
      </c>
      <c r="C513" s="159">
        <v>6</v>
      </c>
      <c r="D513" s="132" t="s">
        <v>423</v>
      </c>
      <c r="E513" s="159">
        <v>2</v>
      </c>
      <c r="F513" s="159">
        <v>41</v>
      </c>
      <c r="G513" s="147">
        <v>41</v>
      </c>
      <c r="H513" s="145" t="s">
        <v>3047</v>
      </c>
      <c r="I513" s="145" t="s">
        <v>3746</v>
      </c>
      <c r="J513" s="161" t="s">
        <v>3048</v>
      </c>
      <c r="K513" s="161" t="s">
        <v>3049</v>
      </c>
      <c r="L513" s="158" t="s">
        <v>3050</v>
      </c>
      <c r="M513" s="158" t="s">
        <v>3051</v>
      </c>
      <c r="O513" s="162"/>
      <c r="P513" s="162"/>
    </row>
    <row r="514" spans="1:16" s="159" customFormat="1" ht="15" customHeight="1" x14ac:dyDescent="0.15">
      <c r="A514" s="132">
        <f t="shared" si="7"/>
        <v>62042</v>
      </c>
      <c r="B514" s="132" t="s">
        <v>2834</v>
      </c>
      <c r="C514" s="159">
        <v>6</v>
      </c>
      <c r="D514" s="132" t="s">
        <v>423</v>
      </c>
      <c r="E514" s="159">
        <v>2</v>
      </c>
      <c r="F514" s="159">
        <v>42</v>
      </c>
      <c r="G514" s="147">
        <v>42</v>
      </c>
      <c r="H514" s="145" t="s">
        <v>3052</v>
      </c>
      <c r="I514" s="145" t="s">
        <v>3747</v>
      </c>
      <c r="J514" s="161" t="s">
        <v>3053</v>
      </c>
      <c r="K514" s="161" t="s">
        <v>3054</v>
      </c>
      <c r="L514" s="158" t="s">
        <v>3055</v>
      </c>
      <c r="M514" s="158" t="s">
        <v>3056</v>
      </c>
      <c r="O514" s="162"/>
      <c r="P514" s="162"/>
    </row>
    <row r="515" spans="1:16" s="159" customFormat="1" ht="15" customHeight="1" x14ac:dyDescent="0.15">
      <c r="A515" s="132">
        <f t="shared" ref="A515:A578" si="8">+C515*10000+E515*1000+F515</f>
        <v>62043</v>
      </c>
      <c r="B515" s="132" t="s">
        <v>2834</v>
      </c>
      <c r="C515" s="159">
        <v>6</v>
      </c>
      <c r="D515" s="132" t="s">
        <v>423</v>
      </c>
      <c r="E515" s="159">
        <v>2</v>
      </c>
      <c r="F515" s="159">
        <v>43</v>
      </c>
      <c r="G515" s="147">
        <v>43</v>
      </c>
      <c r="H515" s="145" t="s">
        <v>3057</v>
      </c>
      <c r="I515" s="145" t="s">
        <v>3748</v>
      </c>
      <c r="J515" s="161" t="s">
        <v>3058</v>
      </c>
      <c r="K515" s="161" t="s">
        <v>3059</v>
      </c>
      <c r="L515" s="158" t="s">
        <v>3060</v>
      </c>
      <c r="M515" s="158" t="s">
        <v>3061</v>
      </c>
      <c r="O515" s="162"/>
      <c r="P515" s="162"/>
    </row>
    <row r="516" spans="1:16" s="159" customFormat="1" ht="15" customHeight="1" x14ac:dyDescent="0.15">
      <c r="A516" s="132">
        <f t="shared" si="8"/>
        <v>62044</v>
      </c>
      <c r="B516" s="132" t="s">
        <v>2834</v>
      </c>
      <c r="C516" s="159">
        <v>6</v>
      </c>
      <c r="D516" s="132" t="s">
        <v>423</v>
      </c>
      <c r="E516" s="159">
        <v>2</v>
      </c>
      <c r="F516" s="159">
        <v>44</v>
      </c>
      <c r="G516" s="147">
        <v>44</v>
      </c>
      <c r="H516" s="145" t="s">
        <v>3062</v>
      </c>
      <c r="I516" s="145" t="s">
        <v>3749</v>
      </c>
      <c r="J516" s="161" t="s">
        <v>3063</v>
      </c>
      <c r="K516" s="161" t="s">
        <v>3064</v>
      </c>
      <c r="L516" s="158" t="s">
        <v>3065</v>
      </c>
      <c r="M516" s="158" t="s">
        <v>3066</v>
      </c>
      <c r="O516" s="162"/>
      <c r="P516" s="162"/>
    </row>
    <row r="517" spans="1:16" s="159" customFormat="1" ht="15" customHeight="1" x14ac:dyDescent="0.15">
      <c r="A517" s="132">
        <f t="shared" si="8"/>
        <v>62045</v>
      </c>
      <c r="B517" s="132" t="s">
        <v>2834</v>
      </c>
      <c r="C517" s="159">
        <v>6</v>
      </c>
      <c r="D517" s="132" t="s">
        <v>423</v>
      </c>
      <c r="E517" s="159">
        <v>2</v>
      </c>
      <c r="F517" s="159">
        <v>45</v>
      </c>
      <c r="G517" s="147">
        <v>45</v>
      </c>
      <c r="H517" s="145" t="s">
        <v>3067</v>
      </c>
      <c r="I517" s="145" t="s">
        <v>3750</v>
      </c>
      <c r="J517" s="161" t="s">
        <v>3068</v>
      </c>
      <c r="K517" s="161" t="s">
        <v>3069</v>
      </c>
      <c r="L517" s="158" t="s">
        <v>3070</v>
      </c>
      <c r="M517" s="158" t="s">
        <v>3071</v>
      </c>
      <c r="O517" s="162"/>
      <c r="P517" s="162"/>
    </row>
    <row r="518" spans="1:16" s="159" customFormat="1" ht="15" customHeight="1" x14ac:dyDescent="0.15">
      <c r="A518" s="132">
        <f t="shared" si="8"/>
        <v>62046</v>
      </c>
      <c r="B518" s="132" t="s">
        <v>2834</v>
      </c>
      <c r="C518" s="159">
        <v>6</v>
      </c>
      <c r="D518" s="132" t="s">
        <v>423</v>
      </c>
      <c r="E518" s="159">
        <v>2</v>
      </c>
      <c r="F518" s="159">
        <v>46</v>
      </c>
      <c r="G518" s="147">
        <v>46</v>
      </c>
      <c r="H518" s="145" t="s">
        <v>3072</v>
      </c>
      <c r="I518" s="145" t="s">
        <v>3751</v>
      </c>
      <c r="J518" s="161" t="s">
        <v>3073</v>
      </c>
      <c r="K518" s="161" t="s">
        <v>3074</v>
      </c>
      <c r="L518" s="158" t="s">
        <v>3075</v>
      </c>
      <c r="M518" s="158" t="s">
        <v>3076</v>
      </c>
      <c r="O518" s="162"/>
      <c r="P518" s="162"/>
    </row>
    <row r="519" spans="1:16" s="159" customFormat="1" ht="15" customHeight="1" x14ac:dyDescent="0.15">
      <c r="A519" s="132">
        <f t="shared" si="8"/>
        <v>62047</v>
      </c>
      <c r="B519" s="132" t="s">
        <v>2834</v>
      </c>
      <c r="C519" s="159">
        <v>6</v>
      </c>
      <c r="D519" s="132" t="s">
        <v>423</v>
      </c>
      <c r="E519" s="159">
        <v>2</v>
      </c>
      <c r="F519" s="159">
        <v>47</v>
      </c>
      <c r="G519" s="147">
        <v>47</v>
      </c>
      <c r="H519" s="145" t="s">
        <v>3077</v>
      </c>
      <c r="I519" s="145" t="s">
        <v>3752</v>
      </c>
      <c r="J519" s="161" t="s">
        <v>3078</v>
      </c>
      <c r="K519" s="161" t="s">
        <v>3079</v>
      </c>
      <c r="L519" s="158" t="s">
        <v>3080</v>
      </c>
      <c r="M519" s="158" t="s">
        <v>3081</v>
      </c>
      <c r="O519" s="162"/>
      <c r="P519" s="162"/>
    </row>
    <row r="520" spans="1:16" s="159" customFormat="1" ht="15" customHeight="1" x14ac:dyDescent="0.15">
      <c r="A520" s="132">
        <f t="shared" si="8"/>
        <v>62048</v>
      </c>
      <c r="B520" s="132" t="s">
        <v>2834</v>
      </c>
      <c r="C520" s="159">
        <v>6</v>
      </c>
      <c r="D520" s="132" t="s">
        <v>423</v>
      </c>
      <c r="E520" s="159">
        <v>2</v>
      </c>
      <c r="F520" s="159">
        <v>48</v>
      </c>
      <c r="G520" s="147">
        <v>48</v>
      </c>
      <c r="H520" s="145" t="s">
        <v>3082</v>
      </c>
      <c r="I520" s="145" t="s">
        <v>3753</v>
      </c>
      <c r="J520" s="161" t="s">
        <v>3083</v>
      </c>
      <c r="K520" s="161" t="s">
        <v>3084</v>
      </c>
      <c r="L520" s="161" t="s">
        <v>3085</v>
      </c>
      <c r="M520" s="158" t="s">
        <v>3086</v>
      </c>
      <c r="O520" s="162"/>
      <c r="P520" s="162"/>
    </row>
    <row r="521" spans="1:16" s="159" customFormat="1" ht="15" customHeight="1" x14ac:dyDescent="0.15">
      <c r="A521" s="132">
        <f t="shared" si="8"/>
        <v>62049</v>
      </c>
      <c r="B521" s="132" t="s">
        <v>2834</v>
      </c>
      <c r="C521" s="159">
        <v>6</v>
      </c>
      <c r="D521" s="132" t="s">
        <v>423</v>
      </c>
      <c r="E521" s="159">
        <v>2</v>
      </c>
      <c r="F521" s="159">
        <v>49</v>
      </c>
      <c r="G521" s="147">
        <v>49</v>
      </c>
      <c r="H521" s="145" t="s">
        <v>3087</v>
      </c>
      <c r="I521" s="145" t="s">
        <v>3754</v>
      </c>
      <c r="J521" s="161" t="s">
        <v>3088</v>
      </c>
      <c r="K521" s="161" t="s">
        <v>3089</v>
      </c>
      <c r="L521" s="161" t="s">
        <v>3090</v>
      </c>
      <c r="M521" s="158" t="s">
        <v>3091</v>
      </c>
      <c r="O521" s="162"/>
      <c r="P521" s="162"/>
    </row>
    <row r="522" spans="1:16" s="159" customFormat="1" ht="15" customHeight="1" x14ac:dyDescent="0.15">
      <c r="A522" s="132">
        <f t="shared" si="8"/>
        <v>62050</v>
      </c>
      <c r="B522" s="132" t="s">
        <v>2834</v>
      </c>
      <c r="C522" s="159">
        <v>6</v>
      </c>
      <c r="D522" s="132" t="s">
        <v>423</v>
      </c>
      <c r="E522" s="159">
        <v>2</v>
      </c>
      <c r="F522" s="159">
        <v>50</v>
      </c>
      <c r="G522" s="147">
        <v>50</v>
      </c>
      <c r="H522" s="145" t="s">
        <v>3092</v>
      </c>
      <c r="I522" s="145" t="s">
        <v>3755</v>
      </c>
      <c r="J522" s="161" t="s">
        <v>3093</v>
      </c>
      <c r="K522" s="161" t="s">
        <v>3094</v>
      </c>
      <c r="L522" s="161" t="s">
        <v>3095</v>
      </c>
      <c r="M522" s="158" t="s">
        <v>3096</v>
      </c>
      <c r="O522" s="162"/>
      <c r="P522" s="162"/>
    </row>
    <row r="523" spans="1:16" s="159" customFormat="1" ht="15" customHeight="1" x14ac:dyDescent="0.15">
      <c r="A523" s="132">
        <f t="shared" si="8"/>
        <v>62051</v>
      </c>
      <c r="B523" s="132" t="s">
        <v>2834</v>
      </c>
      <c r="C523" s="159">
        <v>6</v>
      </c>
      <c r="D523" s="132" t="s">
        <v>423</v>
      </c>
      <c r="E523" s="159">
        <v>2</v>
      </c>
      <c r="F523" s="159">
        <v>51</v>
      </c>
      <c r="G523" s="147">
        <v>51</v>
      </c>
      <c r="H523" s="145" t="s">
        <v>3097</v>
      </c>
      <c r="I523" s="145" t="s">
        <v>3756</v>
      </c>
      <c r="J523" s="161" t="s">
        <v>3098</v>
      </c>
      <c r="K523" s="161" t="s">
        <v>3099</v>
      </c>
      <c r="L523" s="161" t="s">
        <v>3100</v>
      </c>
      <c r="M523" s="158" t="s">
        <v>3101</v>
      </c>
      <c r="O523" s="162"/>
      <c r="P523" s="162"/>
    </row>
    <row r="524" spans="1:16" s="159" customFormat="1" ht="15" customHeight="1" x14ac:dyDescent="0.15">
      <c r="A524" s="132">
        <f t="shared" si="8"/>
        <v>62052</v>
      </c>
      <c r="B524" s="132" t="s">
        <v>2834</v>
      </c>
      <c r="C524" s="159">
        <v>6</v>
      </c>
      <c r="D524" s="132" t="s">
        <v>423</v>
      </c>
      <c r="E524" s="159">
        <v>2</v>
      </c>
      <c r="F524" s="159">
        <v>52</v>
      </c>
      <c r="G524" s="163">
        <v>52</v>
      </c>
      <c r="H524" s="164" t="s">
        <v>3102</v>
      </c>
      <c r="I524" s="145" t="s">
        <v>3757</v>
      </c>
      <c r="J524" s="163" t="s">
        <v>3103</v>
      </c>
      <c r="K524" s="163" t="s">
        <v>3104</v>
      </c>
      <c r="L524" s="161" t="s">
        <v>3105</v>
      </c>
      <c r="M524" s="158" t="s">
        <v>3106</v>
      </c>
      <c r="O524" s="162"/>
      <c r="P524" s="162"/>
    </row>
    <row r="525" spans="1:16" s="159" customFormat="1" ht="15" customHeight="1" x14ac:dyDescent="0.15">
      <c r="A525" s="132">
        <f t="shared" si="8"/>
        <v>62053</v>
      </c>
      <c r="B525" s="132" t="s">
        <v>2834</v>
      </c>
      <c r="C525" s="159">
        <v>6</v>
      </c>
      <c r="D525" s="132" t="s">
        <v>423</v>
      </c>
      <c r="E525" s="159">
        <v>2</v>
      </c>
      <c r="F525" s="159">
        <v>53</v>
      </c>
      <c r="G525" s="163">
        <v>53</v>
      </c>
      <c r="H525" s="164" t="s">
        <v>3107</v>
      </c>
      <c r="I525" s="145" t="s">
        <v>3758</v>
      </c>
      <c r="J525" s="163" t="s">
        <v>3108</v>
      </c>
      <c r="K525" s="163" t="s">
        <v>3109</v>
      </c>
      <c r="L525" s="161" t="s">
        <v>3110</v>
      </c>
      <c r="M525" s="158" t="s">
        <v>3111</v>
      </c>
      <c r="O525" s="162"/>
      <c r="P525" s="162"/>
    </row>
    <row r="526" spans="1:16" s="159" customFormat="1" ht="15" customHeight="1" x14ac:dyDescent="0.15">
      <c r="A526" s="132">
        <f t="shared" si="8"/>
        <v>62054</v>
      </c>
      <c r="B526" s="132" t="s">
        <v>2834</v>
      </c>
      <c r="C526" s="159">
        <v>6</v>
      </c>
      <c r="D526" s="132" t="s">
        <v>423</v>
      </c>
      <c r="E526" s="159">
        <v>2</v>
      </c>
      <c r="F526" s="159">
        <v>54</v>
      </c>
      <c r="G526" s="163">
        <v>54</v>
      </c>
      <c r="H526" s="164" t="s">
        <v>3112</v>
      </c>
      <c r="I526" s="145" t="s">
        <v>3759</v>
      </c>
      <c r="J526" s="163" t="s">
        <v>3113</v>
      </c>
      <c r="K526" s="163" t="s">
        <v>3114</v>
      </c>
      <c r="L526" s="161" t="s">
        <v>3115</v>
      </c>
      <c r="M526" s="158" t="s">
        <v>3116</v>
      </c>
      <c r="O526" s="162"/>
      <c r="P526" s="162"/>
    </row>
    <row r="527" spans="1:16" s="159" customFormat="1" ht="15" customHeight="1" x14ac:dyDescent="0.15">
      <c r="A527" s="132">
        <f t="shared" si="8"/>
        <v>63001</v>
      </c>
      <c r="B527" s="132" t="s">
        <v>2834</v>
      </c>
      <c r="C527" s="159">
        <v>6</v>
      </c>
      <c r="D527" s="132" t="s">
        <v>1302</v>
      </c>
      <c r="E527" s="159">
        <v>3</v>
      </c>
      <c r="F527" s="159">
        <v>1</v>
      </c>
      <c r="G527" s="163">
        <v>1</v>
      </c>
      <c r="H527" s="164" t="s">
        <v>3117</v>
      </c>
      <c r="I527" s="145" t="s">
        <v>3760</v>
      </c>
      <c r="J527" s="163" t="s">
        <v>3118</v>
      </c>
      <c r="K527" s="163" t="s">
        <v>3119</v>
      </c>
      <c r="L527" s="161" t="s">
        <v>3120</v>
      </c>
      <c r="M527" s="158" t="s">
        <v>3121</v>
      </c>
      <c r="O527" s="162"/>
      <c r="P527" s="162"/>
    </row>
    <row r="528" spans="1:16" s="159" customFormat="1" ht="15" customHeight="1" x14ac:dyDescent="0.15">
      <c r="A528" s="132">
        <f t="shared" si="8"/>
        <v>63002</v>
      </c>
      <c r="B528" s="132" t="s">
        <v>2834</v>
      </c>
      <c r="C528" s="159">
        <v>6</v>
      </c>
      <c r="D528" s="132" t="s">
        <v>1302</v>
      </c>
      <c r="E528" s="159">
        <v>3</v>
      </c>
      <c r="F528" s="159">
        <v>2</v>
      </c>
      <c r="G528" s="163">
        <v>2</v>
      </c>
      <c r="H528" s="164" t="s">
        <v>3122</v>
      </c>
      <c r="I528" s="145" t="s">
        <v>3761</v>
      </c>
      <c r="J528" s="163" t="s">
        <v>2936</v>
      </c>
      <c r="K528" s="163" t="s">
        <v>3123</v>
      </c>
      <c r="L528" s="161" t="s">
        <v>3124</v>
      </c>
      <c r="M528" s="158" t="s">
        <v>3125</v>
      </c>
      <c r="O528" s="162"/>
      <c r="P528" s="162"/>
    </row>
    <row r="529" spans="1:17" s="159" customFormat="1" ht="15" customHeight="1" x14ac:dyDescent="0.15">
      <c r="A529" s="132">
        <f t="shared" si="8"/>
        <v>63003</v>
      </c>
      <c r="B529" s="132" t="s">
        <v>2834</v>
      </c>
      <c r="C529" s="159">
        <v>6</v>
      </c>
      <c r="D529" s="132" t="s">
        <v>1302</v>
      </c>
      <c r="E529" s="159">
        <v>3</v>
      </c>
      <c r="F529" s="159">
        <v>3</v>
      </c>
      <c r="G529" s="163">
        <v>3</v>
      </c>
      <c r="H529" s="164" t="s">
        <v>3126</v>
      </c>
      <c r="I529" s="145" t="s">
        <v>3762</v>
      </c>
      <c r="J529" s="163" t="s">
        <v>3127</v>
      </c>
      <c r="K529" s="163" t="s">
        <v>3128</v>
      </c>
      <c r="L529" s="161" t="s">
        <v>3129</v>
      </c>
      <c r="M529" s="158" t="s">
        <v>3130</v>
      </c>
      <c r="O529" s="162"/>
      <c r="P529" s="162"/>
    </row>
    <row r="530" spans="1:17" s="159" customFormat="1" ht="15" customHeight="1" x14ac:dyDescent="0.15">
      <c r="A530" s="132">
        <f t="shared" si="8"/>
        <v>63004</v>
      </c>
      <c r="B530" s="132" t="s">
        <v>2834</v>
      </c>
      <c r="C530" s="159">
        <v>6</v>
      </c>
      <c r="D530" s="132" t="s">
        <v>1302</v>
      </c>
      <c r="E530" s="159">
        <v>3</v>
      </c>
      <c r="F530" s="159">
        <v>4</v>
      </c>
      <c r="G530" s="163">
        <v>4</v>
      </c>
      <c r="H530" s="164" t="s">
        <v>3131</v>
      </c>
      <c r="I530" s="145" t="s">
        <v>3763</v>
      </c>
      <c r="J530" s="163" t="s">
        <v>3083</v>
      </c>
      <c r="K530" s="163" t="s">
        <v>3132</v>
      </c>
      <c r="L530" s="161" t="s">
        <v>3133</v>
      </c>
      <c r="M530" s="158" t="s">
        <v>3134</v>
      </c>
      <c r="O530" s="162"/>
      <c r="P530" s="162"/>
    </row>
    <row r="531" spans="1:17" s="159" customFormat="1" ht="15" customHeight="1" x14ac:dyDescent="0.15">
      <c r="A531" s="132">
        <f t="shared" si="8"/>
        <v>63005</v>
      </c>
      <c r="B531" s="132" t="s">
        <v>2834</v>
      </c>
      <c r="C531" s="159">
        <v>6</v>
      </c>
      <c r="D531" s="132" t="s">
        <v>1302</v>
      </c>
      <c r="E531" s="159">
        <v>3</v>
      </c>
      <c r="F531" s="159">
        <v>5</v>
      </c>
      <c r="G531" s="163">
        <v>5</v>
      </c>
      <c r="H531" s="164" t="s">
        <v>3135</v>
      </c>
      <c r="I531" s="145" t="s">
        <v>3764</v>
      </c>
      <c r="J531" s="163" t="s">
        <v>2896</v>
      </c>
      <c r="K531" s="163" t="s">
        <v>3136</v>
      </c>
      <c r="L531" s="161" t="s">
        <v>3137</v>
      </c>
      <c r="M531" s="158" t="s">
        <v>3138</v>
      </c>
      <c r="O531" s="162"/>
      <c r="P531" s="162"/>
    </row>
    <row r="532" spans="1:17" s="159" customFormat="1" ht="15" customHeight="1" x14ac:dyDescent="0.15">
      <c r="A532" s="132">
        <f t="shared" si="8"/>
        <v>63006</v>
      </c>
      <c r="B532" s="132" t="s">
        <v>2834</v>
      </c>
      <c r="C532" s="159">
        <v>6</v>
      </c>
      <c r="D532" s="132" t="s">
        <v>1302</v>
      </c>
      <c r="E532" s="159">
        <v>3</v>
      </c>
      <c r="F532" s="159">
        <v>6</v>
      </c>
      <c r="G532" s="163">
        <v>6</v>
      </c>
      <c r="H532" s="164" t="s">
        <v>3139</v>
      </c>
      <c r="I532" s="145" t="s">
        <v>3765</v>
      </c>
      <c r="J532" s="163" t="s">
        <v>2876</v>
      </c>
      <c r="K532" s="163" t="s">
        <v>3140</v>
      </c>
      <c r="L532" s="161" t="s">
        <v>3141</v>
      </c>
      <c r="M532" s="158" t="s">
        <v>3142</v>
      </c>
      <c r="O532" s="162"/>
      <c r="P532" s="162"/>
    </row>
    <row r="533" spans="1:17" s="159" customFormat="1" ht="15" customHeight="1" x14ac:dyDescent="0.15">
      <c r="A533" s="132">
        <f t="shared" si="8"/>
        <v>63007</v>
      </c>
      <c r="B533" s="132" t="s">
        <v>2834</v>
      </c>
      <c r="C533" s="159">
        <v>6</v>
      </c>
      <c r="D533" s="132" t="s">
        <v>1302</v>
      </c>
      <c r="E533" s="159">
        <v>3</v>
      </c>
      <c r="F533" s="159">
        <v>7</v>
      </c>
      <c r="G533" s="163">
        <v>7</v>
      </c>
      <c r="H533" s="164" t="s">
        <v>3143</v>
      </c>
      <c r="I533" s="145" t="s">
        <v>3766</v>
      </c>
      <c r="J533" s="163" t="s">
        <v>2881</v>
      </c>
      <c r="K533" s="163" t="s">
        <v>3144</v>
      </c>
      <c r="L533" s="161" t="s">
        <v>3145</v>
      </c>
      <c r="M533" s="158" t="s">
        <v>3146</v>
      </c>
      <c r="O533" s="162"/>
      <c r="P533" s="162"/>
    </row>
    <row r="534" spans="1:17" s="159" customFormat="1" ht="15" customHeight="1" x14ac:dyDescent="0.15">
      <c r="A534" s="132">
        <f t="shared" si="8"/>
        <v>63008</v>
      </c>
      <c r="B534" s="132" t="s">
        <v>2834</v>
      </c>
      <c r="C534" s="159">
        <v>6</v>
      </c>
      <c r="D534" s="132" t="s">
        <v>1302</v>
      </c>
      <c r="E534" s="159">
        <v>3</v>
      </c>
      <c r="F534" s="159">
        <v>8</v>
      </c>
      <c r="G534" s="163">
        <v>8</v>
      </c>
      <c r="H534" s="164" t="s">
        <v>3147</v>
      </c>
      <c r="I534" s="145" t="s">
        <v>3767</v>
      </c>
      <c r="J534" s="163" t="s">
        <v>3023</v>
      </c>
      <c r="K534" s="163" t="s">
        <v>3148</v>
      </c>
      <c r="L534" s="161" t="s">
        <v>3149</v>
      </c>
      <c r="M534" s="158" t="s">
        <v>3150</v>
      </c>
      <c r="O534" s="162"/>
      <c r="P534" s="162"/>
    </row>
    <row r="535" spans="1:17" s="159" customFormat="1" ht="15" customHeight="1" x14ac:dyDescent="0.15">
      <c r="A535" s="132">
        <f t="shared" si="8"/>
        <v>63009</v>
      </c>
      <c r="B535" s="132" t="s">
        <v>2834</v>
      </c>
      <c r="C535" s="159">
        <v>6</v>
      </c>
      <c r="D535" s="132" t="s">
        <v>1302</v>
      </c>
      <c r="E535" s="159">
        <v>3</v>
      </c>
      <c r="F535" s="159">
        <v>9</v>
      </c>
      <c r="G535" s="163">
        <v>9</v>
      </c>
      <c r="H535" s="164" t="s">
        <v>3151</v>
      </c>
      <c r="I535" s="145" t="s">
        <v>3768</v>
      </c>
      <c r="J535" s="163" t="s">
        <v>3152</v>
      </c>
      <c r="K535" s="163" t="s">
        <v>3153</v>
      </c>
      <c r="L535" s="161" t="s">
        <v>3154</v>
      </c>
      <c r="M535" s="158" t="s">
        <v>3155</v>
      </c>
      <c r="O535" s="162"/>
      <c r="P535" s="162"/>
    </row>
    <row r="536" spans="1:17" s="159" customFormat="1" ht="15" customHeight="1" x14ac:dyDescent="0.15">
      <c r="A536" s="132">
        <f t="shared" si="8"/>
        <v>63010</v>
      </c>
      <c r="B536" s="132" t="s">
        <v>2834</v>
      </c>
      <c r="C536" s="159">
        <v>6</v>
      </c>
      <c r="D536" s="132" t="s">
        <v>1302</v>
      </c>
      <c r="E536" s="159">
        <v>3</v>
      </c>
      <c r="F536" s="159">
        <v>10</v>
      </c>
      <c r="G536" s="163">
        <v>10</v>
      </c>
      <c r="H536" s="164" t="s">
        <v>3156</v>
      </c>
      <c r="I536" s="145" t="s">
        <v>3769</v>
      </c>
      <c r="J536" s="163" t="s">
        <v>3157</v>
      </c>
      <c r="K536" s="163" t="s">
        <v>3158</v>
      </c>
      <c r="L536" s="161" t="s">
        <v>3159</v>
      </c>
      <c r="M536" s="158" t="s">
        <v>3160</v>
      </c>
      <c r="O536" s="162"/>
      <c r="P536" s="162"/>
    </row>
    <row r="537" spans="1:17" s="159" customFormat="1" ht="15" customHeight="1" x14ac:dyDescent="0.15">
      <c r="A537" s="132">
        <f t="shared" si="8"/>
        <v>63011</v>
      </c>
      <c r="B537" s="132" t="s">
        <v>2834</v>
      </c>
      <c r="C537" s="159">
        <v>6</v>
      </c>
      <c r="D537" s="132" t="s">
        <v>1302</v>
      </c>
      <c r="E537" s="159">
        <v>3</v>
      </c>
      <c r="F537" s="159">
        <v>11</v>
      </c>
      <c r="G537" s="163">
        <v>11</v>
      </c>
      <c r="H537" s="164" t="s">
        <v>3161</v>
      </c>
      <c r="I537" s="145" t="s">
        <v>3770</v>
      </c>
      <c r="J537" s="163" t="s">
        <v>2871</v>
      </c>
      <c r="K537" s="163" t="s">
        <v>3162</v>
      </c>
      <c r="L537" s="161" t="s">
        <v>3163</v>
      </c>
      <c r="M537" s="158" t="s">
        <v>3164</v>
      </c>
      <c r="O537" s="162"/>
      <c r="P537" s="162"/>
    </row>
    <row r="538" spans="1:17" s="159" customFormat="1" ht="15" customHeight="1" x14ac:dyDescent="0.15">
      <c r="A538" s="132">
        <f t="shared" si="8"/>
        <v>63012</v>
      </c>
      <c r="B538" s="132" t="s">
        <v>2834</v>
      </c>
      <c r="C538" s="159">
        <v>6</v>
      </c>
      <c r="D538" s="132" t="s">
        <v>1302</v>
      </c>
      <c r="E538" s="159">
        <v>3</v>
      </c>
      <c r="F538" s="159">
        <v>12</v>
      </c>
      <c r="G538" s="163">
        <v>12</v>
      </c>
      <c r="H538" s="164" t="s">
        <v>3165</v>
      </c>
      <c r="I538" s="145" t="s">
        <v>3771</v>
      </c>
      <c r="J538" s="163" t="s">
        <v>3166</v>
      </c>
      <c r="K538" s="163" t="s">
        <v>3167</v>
      </c>
      <c r="L538" s="161" t="s">
        <v>3168</v>
      </c>
      <c r="M538" s="158" t="s">
        <v>3169</v>
      </c>
      <c r="O538" s="162"/>
      <c r="P538" s="162"/>
    </row>
    <row r="539" spans="1:17" s="159" customFormat="1" ht="15" customHeight="1" x14ac:dyDescent="0.15">
      <c r="A539" s="132">
        <f t="shared" si="8"/>
        <v>63013</v>
      </c>
      <c r="B539" s="132" t="s">
        <v>2834</v>
      </c>
      <c r="C539" s="159">
        <v>6</v>
      </c>
      <c r="D539" s="132" t="s">
        <v>1302</v>
      </c>
      <c r="E539" s="159">
        <v>3</v>
      </c>
      <c r="F539" s="159">
        <v>13</v>
      </c>
      <c r="G539" s="163">
        <v>13</v>
      </c>
      <c r="H539" s="164" t="s">
        <v>3170</v>
      </c>
      <c r="I539" s="145" t="s">
        <v>3772</v>
      </c>
      <c r="J539" s="163" t="s">
        <v>3171</v>
      </c>
      <c r="K539" s="163" t="s">
        <v>3172</v>
      </c>
      <c r="L539" s="161" t="s">
        <v>3173</v>
      </c>
      <c r="M539" s="158" t="s">
        <v>3174</v>
      </c>
      <c r="O539" s="46"/>
      <c r="P539" s="162"/>
    </row>
    <row r="540" spans="1:17" s="159" customFormat="1" ht="15" customHeight="1" x14ac:dyDescent="0.15">
      <c r="A540" s="132">
        <f t="shared" si="8"/>
        <v>63014</v>
      </c>
      <c r="B540" s="132" t="s">
        <v>2834</v>
      </c>
      <c r="C540" s="159">
        <v>6</v>
      </c>
      <c r="D540" s="132" t="s">
        <v>1302</v>
      </c>
      <c r="E540" s="159">
        <v>3</v>
      </c>
      <c r="F540" s="159">
        <v>14</v>
      </c>
      <c r="G540" s="163">
        <v>14</v>
      </c>
      <c r="H540" s="164" t="s">
        <v>3175</v>
      </c>
      <c r="I540" s="145" t="s">
        <v>3773</v>
      </c>
      <c r="J540" s="163" t="s">
        <v>3176</v>
      </c>
      <c r="K540" s="163" t="s">
        <v>3177</v>
      </c>
      <c r="L540" s="161" t="s">
        <v>3178</v>
      </c>
      <c r="M540" s="158" t="s">
        <v>3179</v>
      </c>
      <c r="O540" s="46"/>
      <c r="P540" s="162"/>
    </row>
    <row r="541" spans="1:17" s="159" customFormat="1" ht="15" customHeight="1" x14ac:dyDescent="0.15">
      <c r="A541" s="132">
        <f t="shared" si="8"/>
        <v>63015</v>
      </c>
      <c r="B541" s="132" t="s">
        <v>2834</v>
      </c>
      <c r="C541" s="159">
        <v>6</v>
      </c>
      <c r="D541" s="132" t="s">
        <v>1302</v>
      </c>
      <c r="E541" s="159">
        <v>3</v>
      </c>
      <c r="F541" s="159">
        <v>15</v>
      </c>
      <c r="G541" s="163">
        <v>15</v>
      </c>
      <c r="H541" s="164" t="s">
        <v>3180</v>
      </c>
      <c r="I541" s="145" t="s">
        <v>3758</v>
      </c>
      <c r="J541" s="163" t="s">
        <v>3108</v>
      </c>
      <c r="K541" s="163" t="s">
        <v>3109</v>
      </c>
      <c r="L541" s="161" t="s">
        <v>3110</v>
      </c>
      <c r="M541" s="158" t="s">
        <v>3111</v>
      </c>
      <c r="O541" s="46"/>
      <c r="P541" s="162"/>
      <c r="Q541" s="162"/>
    </row>
    <row r="542" spans="1:17" s="159" customFormat="1" ht="15" customHeight="1" x14ac:dyDescent="0.15">
      <c r="A542" s="132">
        <f t="shared" si="8"/>
        <v>63016</v>
      </c>
      <c r="B542" s="132" t="s">
        <v>2834</v>
      </c>
      <c r="C542" s="159">
        <v>6</v>
      </c>
      <c r="D542" s="132" t="s">
        <v>1302</v>
      </c>
      <c r="E542" s="159">
        <v>3</v>
      </c>
      <c r="F542" s="159">
        <v>16</v>
      </c>
      <c r="G542" s="163">
        <v>16</v>
      </c>
      <c r="H542" s="164" t="s">
        <v>3181</v>
      </c>
      <c r="I542" s="145" t="s">
        <v>3774</v>
      </c>
      <c r="J542" s="163" t="s">
        <v>3182</v>
      </c>
      <c r="K542" s="163" t="s">
        <v>3183</v>
      </c>
      <c r="L542" s="161" t="s">
        <v>3184</v>
      </c>
      <c r="M542" s="158" t="s">
        <v>3185</v>
      </c>
      <c r="N542" s="162"/>
      <c r="O542" s="46"/>
      <c r="P542" s="46"/>
      <c r="Q542" s="162"/>
    </row>
    <row r="543" spans="1:17" s="159" customFormat="1" ht="15" customHeight="1" x14ac:dyDescent="0.15">
      <c r="A543" s="132">
        <f t="shared" si="8"/>
        <v>63017</v>
      </c>
      <c r="B543" s="132" t="s">
        <v>2834</v>
      </c>
      <c r="C543" s="159">
        <v>6</v>
      </c>
      <c r="D543" s="132" t="s">
        <v>1302</v>
      </c>
      <c r="E543" s="159">
        <v>3</v>
      </c>
      <c r="F543" s="159">
        <v>17</v>
      </c>
      <c r="G543" s="163">
        <v>17</v>
      </c>
      <c r="H543" s="164" t="s">
        <v>3186</v>
      </c>
      <c r="I543" s="145" t="s">
        <v>3775</v>
      </c>
      <c r="J543" s="163" t="s">
        <v>3187</v>
      </c>
      <c r="K543" s="163" t="s">
        <v>3188</v>
      </c>
      <c r="L543" s="161" t="s">
        <v>3189</v>
      </c>
      <c r="M543" s="158" t="s">
        <v>3190</v>
      </c>
      <c r="N543" s="162"/>
      <c r="O543" s="46"/>
      <c r="P543" s="46"/>
      <c r="Q543" s="162"/>
    </row>
    <row r="544" spans="1:17" s="162" customFormat="1" ht="15" customHeight="1" x14ac:dyDescent="0.15">
      <c r="A544" s="132">
        <f t="shared" si="8"/>
        <v>63018</v>
      </c>
      <c r="B544" s="132" t="s">
        <v>2834</v>
      </c>
      <c r="C544" s="165">
        <v>6</v>
      </c>
      <c r="D544" s="132" t="s">
        <v>1302</v>
      </c>
      <c r="E544" s="165">
        <v>3</v>
      </c>
      <c r="F544" s="165">
        <v>18</v>
      </c>
      <c r="G544" s="163">
        <v>18</v>
      </c>
      <c r="H544" s="164" t="s">
        <v>3191</v>
      </c>
      <c r="I544" s="145" t="s">
        <v>3776</v>
      </c>
      <c r="J544" s="163" t="s">
        <v>3192</v>
      </c>
      <c r="K544" s="163" t="s">
        <v>3193</v>
      </c>
      <c r="L544" s="161" t="s">
        <v>3194</v>
      </c>
      <c r="M544" s="161" t="s">
        <v>3195</v>
      </c>
      <c r="O544" s="46"/>
      <c r="P544" s="46"/>
    </row>
    <row r="545" spans="1:16" s="162" customFormat="1" ht="15" customHeight="1" x14ac:dyDescent="0.15">
      <c r="A545" s="132">
        <f t="shared" si="8"/>
        <v>63019</v>
      </c>
      <c r="B545" s="132" t="s">
        <v>2834</v>
      </c>
      <c r="C545" s="165">
        <v>6</v>
      </c>
      <c r="D545" s="132" t="s">
        <v>1302</v>
      </c>
      <c r="E545" s="165">
        <v>3</v>
      </c>
      <c r="F545" s="165">
        <v>19</v>
      </c>
      <c r="G545" s="163">
        <v>19</v>
      </c>
      <c r="H545" s="164" t="s">
        <v>3196</v>
      </c>
      <c r="I545" s="145" t="s">
        <v>3777</v>
      </c>
      <c r="J545" s="163" t="s">
        <v>2954</v>
      </c>
      <c r="K545" s="163" t="s">
        <v>3197</v>
      </c>
      <c r="L545" s="161" t="s">
        <v>3198</v>
      </c>
      <c r="M545" s="161" t="s">
        <v>3199</v>
      </c>
      <c r="O545" s="46"/>
      <c r="P545" s="46"/>
    </row>
    <row r="546" spans="1:16" s="162" customFormat="1" ht="15" customHeight="1" x14ac:dyDescent="0.15">
      <c r="A546" s="132">
        <f t="shared" si="8"/>
        <v>63020</v>
      </c>
      <c r="B546" s="132" t="s">
        <v>2834</v>
      </c>
      <c r="C546" s="165">
        <v>6</v>
      </c>
      <c r="D546" s="132" t="s">
        <v>1302</v>
      </c>
      <c r="E546" s="165">
        <v>3</v>
      </c>
      <c r="F546" s="165">
        <v>20</v>
      </c>
      <c r="G546" s="163">
        <v>20</v>
      </c>
      <c r="H546" s="164" t="s">
        <v>3200</v>
      </c>
      <c r="I546" s="145" t="s">
        <v>3778</v>
      </c>
      <c r="J546" s="163" t="s">
        <v>2876</v>
      </c>
      <c r="K546" s="163" t="s">
        <v>2925</v>
      </c>
      <c r="L546" s="161" t="s">
        <v>2926</v>
      </c>
      <c r="M546" s="161" t="s">
        <v>2927</v>
      </c>
      <c r="O546" s="46"/>
      <c r="P546" s="46"/>
    </row>
    <row r="547" spans="1:16" s="162" customFormat="1" ht="15" customHeight="1" x14ac:dyDescent="0.15">
      <c r="A547" s="132">
        <f t="shared" si="8"/>
        <v>63021</v>
      </c>
      <c r="B547" s="132" t="s">
        <v>2834</v>
      </c>
      <c r="C547" s="165">
        <v>6</v>
      </c>
      <c r="D547" s="132" t="s">
        <v>1302</v>
      </c>
      <c r="E547" s="165">
        <v>3</v>
      </c>
      <c r="F547" s="165">
        <v>21</v>
      </c>
      <c r="G547" s="163">
        <v>21</v>
      </c>
      <c r="H547" s="164" t="s">
        <v>3201</v>
      </c>
      <c r="I547" s="145" t="s">
        <v>3779</v>
      </c>
      <c r="J547" s="163" t="s">
        <v>3083</v>
      </c>
      <c r="K547" s="163" t="s">
        <v>3202</v>
      </c>
      <c r="L547" s="161" t="s">
        <v>3203</v>
      </c>
      <c r="M547" s="161" t="s">
        <v>3204</v>
      </c>
      <c r="O547" s="46"/>
      <c r="P547" s="46"/>
    </row>
    <row r="548" spans="1:16" s="162" customFormat="1" ht="15" customHeight="1" x14ac:dyDescent="0.15">
      <c r="A548" s="132">
        <f t="shared" si="8"/>
        <v>63022</v>
      </c>
      <c r="B548" s="132" t="s">
        <v>2834</v>
      </c>
      <c r="C548" s="165">
        <v>6</v>
      </c>
      <c r="D548" s="132" t="s">
        <v>1302</v>
      </c>
      <c r="E548" s="165">
        <v>3</v>
      </c>
      <c r="F548" s="165">
        <v>22</v>
      </c>
      <c r="G548" s="163">
        <v>22</v>
      </c>
      <c r="H548" s="164" t="s">
        <v>3205</v>
      </c>
      <c r="I548" s="145" t="s">
        <v>3780</v>
      </c>
      <c r="J548" s="163" t="s">
        <v>3206</v>
      </c>
      <c r="K548" s="163" t="s">
        <v>3207</v>
      </c>
      <c r="L548" s="161" t="s">
        <v>3208</v>
      </c>
      <c r="M548" s="161" t="s">
        <v>3209</v>
      </c>
      <c r="O548" s="46"/>
      <c r="P548" s="46"/>
    </row>
    <row r="549" spans="1:16" s="162" customFormat="1" ht="15" customHeight="1" x14ac:dyDescent="0.15">
      <c r="A549" s="132">
        <f t="shared" si="8"/>
        <v>63023</v>
      </c>
      <c r="B549" s="132" t="s">
        <v>2834</v>
      </c>
      <c r="C549" s="165">
        <v>6</v>
      </c>
      <c r="D549" s="132" t="s">
        <v>1302</v>
      </c>
      <c r="E549" s="165">
        <v>3</v>
      </c>
      <c r="F549" s="165">
        <v>23</v>
      </c>
      <c r="G549" s="163">
        <v>23</v>
      </c>
      <c r="H549" s="164" t="s">
        <v>3210</v>
      </c>
      <c r="I549" s="145" t="s">
        <v>3781</v>
      </c>
      <c r="J549" s="163" t="s">
        <v>3978</v>
      </c>
      <c r="K549" s="163" t="s">
        <v>3979</v>
      </c>
      <c r="L549" s="161" t="s">
        <v>3981</v>
      </c>
      <c r="M549" s="161" t="s">
        <v>3980</v>
      </c>
      <c r="O549" s="46"/>
      <c r="P549" s="46"/>
    </row>
    <row r="550" spans="1:16" s="162" customFormat="1" ht="15" customHeight="1" x14ac:dyDescent="0.15">
      <c r="A550" s="132">
        <f t="shared" si="8"/>
        <v>72001</v>
      </c>
      <c r="B550" s="132" t="s">
        <v>3211</v>
      </c>
      <c r="C550" s="165">
        <v>7</v>
      </c>
      <c r="D550" s="132" t="s">
        <v>423</v>
      </c>
      <c r="E550" s="165">
        <v>2</v>
      </c>
      <c r="F550" s="165">
        <v>1</v>
      </c>
      <c r="G550" s="163">
        <v>1</v>
      </c>
      <c r="H550" s="164" t="s">
        <v>3212</v>
      </c>
      <c r="I550" s="145" t="s">
        <v>3782</v>
      </c>
      <c r="J550" s="163" t="s">
        <v>3213</v>
      </c>
      <c r="K550" s="163" t="s">
        <v>3214</v>
      </c>
      <c r="L550" s="161" t="s">
        <v>3215</v>
      </c>
      <c r="M550" s="161" t="s">
        <v>3216</v>
      </c>
      <c r="O550" s="46"/>
      <c r="P550" s="46"/>
    </row>
    <row r="551" spans="1:16" s="162" customFormat="1" ht="15" customHeight="1" x14ac:dyDescent="0.15">
      <c r="A551" s="132">
        <f t="shared" si="8"/>
        <v>72002</v>
      </c>
      <c r="B551" s="132" t="s">
        <v>3211</v>
      </c>
      <c r="C551" s="165">
        <v>7</v>
      </c>
      <c r="D551" s="132" t="s">
        <v>423</v>
      </c>
      <c r="E551" s="165">
        <v>2</v>
      </c>
      <c r="F551" s="165">
        <v>2</v>
      </c>
      <c r="G551" s="163">
        <v>2</v>
      </c>
      <c r="H551" s="164" t="s">
        <v>3217</v>
      </c>
      <c r="I551" s="145" t="s">
        <v>3783</v>
      </c>
      <c r="J551" s="163" t="s">
        <v>3218</v>
      </c>
      <c r="K551" s="163" t="s">
        <v>3219</v>
      </c>
      <c r="L551" s="161" t="s">
        <v>3220</v>
      </c>
      <c r="M551" s="161" t="s">
        <v>3221</v>
      </c>
      <c r="O551" s="46"/>
      <c r="P551" s="46"/>
    </row>
    <row r="552" spans="1:16" s="162" customFormat="1" ht="15" customHeight="1" x14ac:dyDescent="0.15">
      <c r="A552" s="132">
        <f t="shared" si="8"/>
        <v>72003</v>
      </c>
      <c r="B552" s="132" t="s">
        <v>3211</v>
      </c>
      <c r="C552" s="165">
        <v>7</v>
      </c>
      <c r="D552" s="132" t="s">
        <v>423</v>
      </c>
      <c r="E552" s="165">
        <v>2</v>
      </c>
      <c r="F552" s="165">
        <v>3</v>
      </c>
      <c r="G552" s="163">
        <v>3</v>
      </c>
      <c r="H552" s="164" t="s">
        <v>3222</v>
      </c>
      <c r="I552" s="145" t="s">
        <v>3784</v>
      </c>
      <c r="J552" s="163" t="s">
        <v>3223</v>
      </c>
      <c r="K552" s="163" t="s">
        <v>3224</v>
      </c>
      <c r="L552" s="161" t="s">
        <v>3225</v>
      </c>
      <c r="M552" s="161" t="s">
        <v>3226</v>
      </c>
      <c r="O552" s="46"/>
      <c r="P552" s="46"/>
    </row>
    <row r="553" spans="1:16" s="162" customFormat="1" ht="15" customHeight="1" x14ac:dyDescent="0.15">
      <c r="A553" s="132">
        <f t="shared" si="8"/>
        <v>72004</v>
      </c>
      <c r="B553" s="132" t="s">
        <v>3211</v>
      </c>
      <c r="C553" s="165">
        <v>7</v>
      </c>
      <c r="D553" s="132" t="s">
        <v>423</v>
      </c>
      <c r="E553" s="165">
        <v>2</v>
      </c>
      <c r="F553" s="165">
        <v>4</v>
      </c>
      <c r="G553" s="163">
        <v>4</v>
      </c>
      <c r="H553" s="164" t="s">
        <v>3227</v>
      </c>
      <c r="I553" s="145" t="s">
        <v>3785</v>
      </c>
      <c r="J553" s="163" t="s">
        <v>3228</v>
      </c>
      <c r="K553" s="163" t="s">
        <v>3229</v>
      </c>
      <c r="L553" s="161" t="s">
        <v>3230</v>
      </c>
      <c r="M553" s="161" t="s">
        <v>3231</v>
      </c>
      <c r="O553" s="46"/>
      <c r="P553" s="46"/>
    </row>
    <row r="554" spans="1:16" s="162" customFormat="1" ht="15" customHeight="1" x14ac:dyDescent="0.15">
      <c r="A554" s="132">
        <f t="shared" si="8"/>
        <v>72005</v>
      </c>
      <c r="B554" s="132" t="s">
        <v>3211</v>
      </c>
      <c r="C554" s="165">
        <v>7</v>
      </c>
      <c r="D554" s="132" t="s">
        <v>423</v>
      </c>
      <c r="E554" s="165">
        <v>2</v>
      </c>
      <c r="F554" s="165">
        <v>5</v>
      </c>
      <c r="G554" s="163">
        <v>5</v>
      </c>
      <c r="H554" s="164" t="s">
        <v>3232</v>
      </c>
      <c r="I554" s="145" t="s">
        <v>3786</v>
      </c>
      <c r="J554" s="163" t="s">
        <v>3233</v>
      </c>
      <c r="K554" s="163" t="s">
        <v>3234</v>
      </c>
      <c r="L554" s="161" t="s">
        <v>3235</v>
      </c>
      <c r="M554" s="161" t="s">
        <v>3236</v>
      </c>
      <c r="O554" s="46"/>
      <c r="P554" s="46"/>
    </row>
    <row r="555" spans="1:16" s="162" customFormat="1" ht="15" customHeight="1" x14ac:dyDescent="0.15">
      <c r="A555" s="132">
        <f t="shared" si="8"/>
        <v>72006</v>
      </c>
      <c r="B555" s="132" t="s">
        <v>3211</v>
      </c>
      <c r="C555" s="165">
        <v>7</v>
      </c>
      <c r="D555" s="132" t="s">
        <v>423</v>
      </c>
      <c r="E555" s="165">
        <v>2</v>
      </c>
      <c r="F555" s="165">
        <v>6</v>
      </c>
      <c r="G555" s="163">
        <v>6</v>
      </c>
      <c r="H555" s="164" t="s">
        <v>3237</v>
      </c>
      <c r="I555" s="145" t="s">
        <v>3787</v>
      </c>
      <c r="J555" s="163" t="s">
        <v>3238</v>
      </c>
      <c r="K555" s="163" t="s">
        <v>3239</v>
      </c>
      <c r="L555" s="161" t="s">
        <v>3240</v>
      </c>
      <c r="M555" s="161" t="s">
        <v>3241</v>
      </c>
      <c r="O555" s="46"/>
      <c r="P555" s="46"/>
    </row>
    <row r="556" spans="1:16" s="162" customFormat="1" ht="15" customHeight="1" x14ac:dyDescent="0.15">
      <c r="A556" s="132">
        <f t="shared" si="8"/>
        <v>72007</v>
      </c>
      <c r="B556" s="132" t="s">
        <v>3211</v>
      </c>
      <c r="C556" s="165">
        <v>7</v>
      </c>
      <c r="D556" s="132" t="s">
        <v>423</v>
      </c>
      <c r="E556" s="165">
        <v>2</v>
      </c>
      <c r="F556" s="165">
        <v>7</v>
      </c>
      <c r="G556" s="163">
        <v>7</v>
      </c>
      <c r="H556" s="164" t="s">
        <v>3242</v>
      </c>
      <c r="I556" s="145" t="s">
        <v>3788</v>
      </c>
      <c r="J556" s="163" t="s">
        <v>3243</v>
      </c>
      <c r="K556" s="163" t="s">
        <v>3244</v>
      </c>
      <c r="L556" s="161" t="s">
        <v>3245</v>
      </c>
      <c r="M556" s="161" t="s">
        <v>3246</v>
      </c>
      <c r="O556" s="46"/>
      <c r="P556" s="46"/>
    </row>
    <row r="557" spans="1:16" s="162" customFormat="1" ht="15" customHeight="1" x14ac:dyDescent="0.15">
      <c r="A557" s="132">
        <f t="shared" si="8"/>
        <v>72008</v>
      </c>
      <c r="B557" s="132" t="s">
        <v>3211</v>
      </c>
      <c r="C557" s="165">
        <v>7</v>
      </c>
      <c r="D557" s="132" t="s">
        <v>423</v>
      </c>
      <c r="E557" s="165">
        <v>2</v>
      </c>
      <c r="F557" s="165">
        <v>8</v>
      </c>
      <c r="G557" s="163">
        <v>8</v>
      </c>
      <c r="H557" s="164" t="s">
        <v>3247</v>
      </c>
      <c r="I557" s="145" t="s">
        <v>3789</v>
      </c>
      <c r="J557" s="163" t="s">
        <v>3248</v>
      </c>
      <c r="K557" s="163" t="s">
        <v>3249</v>
      </c>
      <c r="L557" s="161" t="s">
        <v>3250</v>
      </c>
      <c r="M557" s="161" t="s">
        <v>3251</v>
      </c>
      <c r="O557" s="46"/>
      <c r="P557" s="46"/>
    </row>
    <row r="558" spans="1:16" s="162" customFormat="1" ht="15" customHeight="1" x14ac:dyDescent="0.15">
      <c r="A558" s="132">
        <f t="shared" si="8"/>
        <v>72009</v>
      </c>
      <c r="B558" s="132" t="s">
        <v>3211</v>
      </c>
      <c r="C558" s="165">
        <v>7</v>
      </c>
      <c r="D558" s="132" t="s">
        <v>423</v>
      </c>
      <c r="E558" s="165">
        <v>2</v>
      </c>
      <c r="F558" s="165">
        <v>9</v>
      </c>
      <c r="G558" s="163">
        <v>9</v>
      </c>
      <c r="H558" s="164" t="s">
        <v>3252</v>
      </c>
      <c r="I558" s="145" t="s">
        <v>3790</v>
      </c>
      <c r="J558" s="163" t="s">
        <v>3253</v>
      </c>
      <c r="K558" s="163" t="s">
        <v>3254</v>
      </c>
      <c r="L558" s="161" t="s">
        <v>3255</v>
      </c>
      <c r="M558" s="161" t="s">
        <v>3256</v>
      </c>
      <c r="O558" s="46"/>
      <c r="P558" s="46"/>
    </row>
    <row r="559" spans="1:16" s="162" customFormat="1" ht="15" customHeight="1" x14ac:dyDescent="0.15">
      <c r="A559" s="132">
        <f t="shared" si="8"/>
        <v>72010</v>
      </c>
      <c r="B559" s="132" t="s">
        <v>3211</v>
      </c>
      <c r="C559" s="165">
        <v>7</v>
      </c>
      <c r="D559" s="132" t="s">
        <v>423</v>
      </c>
      <c r="E559" s="165">
        <v>2</v>
      </c>
      <c r="F559" s="165">
        <v>10</v>
      </c>
      <c r="G559" s="163">
        <v>10</v>
      </c>
      <c r="H559" s="164" t="s">
        <v>3257</v>
      </c>
      <c r="I559" s="145" t="s">
        <v>3791</v>
      </c>
      <c r="J559" s="163" t="s">
        <v>3258</v>
      </c>
      <c r="K559" s="163" t="s">
        <v>3259</v>
      </c>
      <c r="L559" s="161" t="s">
        <v>3260</v>
      </c>
      <c r="M559" s="161" t="s">
        <v>3261</v>
      </c>
      <c r="O559" s="46"/>
      <c r="P559" s="46"/>
    </row>
    <row r="560" spans="1:16" s="162" customFormat="1" ht="15" customHeight="1" x14ac:dyDescent="0.15">
      <c r="A560" s="132">
        <f t="shared" si="8"/>
        <v>72011</v>
      </c>
      <c r="B560" s="132" t="s">
        <v>3211</v>
      </c>
      <c r="C560" s="165">
        <v>7</v>
      </c>
      <c r="D560" s="132" t="s">
        <v>423</v>
      </c>
      <c r="E560" s="165">
        <v>2</v>
      </c>
      <c r="F560" s="165">
        <v>11</v>
      </c>
      <c r="G560" s="163">
        <v>11</v>
      </c>
      <c r="H560" s="164" t="s">
        <v>3262</v>
      </c>
      <c r="I560" s="145" t="s">
        <v>3792</v>
      </c>
      <c r="J560" s="163" t="s">
        <v>3263</v>
      </c>
      <c r="K560" s="163" t="s">
        <v>3264</v>
      </c>
      <c r="L560" s="161" t="s">
        <v>3265</v>
      </c>
      <c r="M560" s="161" t="s">
        <v>3266</v>
      </c>
      <c r="O560" s="46"/>
      <c r="P560" s="46"/>
    </row>
    <row r="561" spans="1:16" s="162" customFormat="1" ht="15" customHeight="1" x14ac:dyDescent="0.15">
      <c r="A561" s="132">
        <f t="shared" si="8"/>
        <v>72012</v>
      </c>
      <c r="B561" s="132" t="s">
        <v>3211</v>
      </c>
      <c r="C561" s="165">
        <v>7</v>
      </c>
      <c r="D561" s="132" t="s">
        <v>423</v>
      </c>
      <c r="E561" s="165">
        <v>2</v>
      </c>
      <c r="F561" s="165">
        <v>12</v>
      </c>
      <c r="G561" s="163">
        <v>12</v>
      </c>
      <c r="H561" s="164" t="s">
        <v>3267</v>
      </c>
      <c r="I561" s="145" t="s">
        <v>3793</v>
      </c>
      <c r="J561" s="163" t="s">
        <v>3268</v>
      </c>
      <c r="K561" s="163" t="s">
        <v>3269</v>
      </c>
      <c r="L561" s="161" t="s">
        <v>3270</v>
      </c>
      <c r="M561" s="161" t="s">
        <v>3270</v>
      </c>
      <c r="O561" s="46"/>
      <c r="P561" s="46"/>
    </row>
    <row r="562" spans="1:16" s="162" customFormat="1" ht="15" customHeight="1" x14ac:dyDescent="0.15">
      <c r="A562" s="132">
        <f t="shared" si="8"/>
        <v>72013</v>
      </c>
      <c r="B562" s="132" t="s">
        <v>3211</v>
      </c>
      <c r="C562" s="165">
        <v>7</v>
      </c>
      <c r="D562" s="132" t="s">
        <v>423</v>
      </c>
      <c r="E562" s="165">
        <v>2</v>
      </c>
      <c r="F562" s="165">
        <v>13</v>
      </c>
      <c r="G562" s="163">
        <v>13</v>
      </c>
      <c r="H562" s="164" t="s">
        <v>3271</v>
      </c>
      <c r="I562" s="145" t="s">
        <v>3794</v>
      </c>
      <c r="J562" s="163" t="s">
        <v>3272</v>
      </c>
      <c r="K562" s="163" t="s">
        <v>3273</v>
      </c>
      <c r="L562" s="161" t="s">
        <v>3274</v>
      </c>
      <c r="M562" s="161" t="s">
        <v>3275</v>
      </c>
      <c r="O562" s="46"/>
      <c r="P562" s="46"/>
    </row>
    <row r="563" spans="1:16" s="162" customFormat="1" ht="15" customHeight="1" x14ac:dyDescent="0.15">
      <c r="A563" s="132">
        <f t="shared" si="8"/>
        <v>72014</v>
      </c>
      <c r="B563" s="132" t="s">
        <v>3211</v>
      </c>
      <c r="C563" s="165">
        <v>7</v>
      </c>
      <c r="D563" s="132" t="s">
        <v>423</v>
      </c>
      <c r="E563" s="165">
        <v>2</v>
      </c>
      <c r="F563" s="165">
        <v>14</v>
      </c>
      <c r="G563" s="163">
        <v>14</v>
      </c>
      <c r="H563" s="164" t="s">
        <v>3276</v>
      </c>
      <c r="I563" s="145" t="s">
        <v>3795</v>
      </c>
      <c r="J563" s="163" t="s">
        <v>3277</v>
      </c>
      <c r="K563" s="163" t="s">
        <v>3278</v>
      </c>
      <c r="L563" s="161" t="s">
        <v>3279</v>
      </c>
      <c r="M563" s="161" t="s">
        <v>3280</v>
      </c>
      <c r="O563" s="46"/>
      <c r="P563" s="46"/>
    </row>
    <row r="564" spans="1:16" s="162" customFormat="1" ht="15" customHeight="1" x14ac:dyDescent="0.15">
      <c r="A564" s="132">
        <f t="shared" si="8"/>
        <v>72015</v>
      </c>
      <c r="B564" s="132" t="s">
        <v>3211</v>
      </c>
      <c r="C564" s="165">
        <v>7</v>
      </c>
      <c r="D564" s="132" t="s">
        <v>423</v>
      </c>
      <c r="E564" s="165">
        <v>2</v>
      </c>
      <c r="F564" s="165">
        <v>15</v>
      </c>
      <c r="G564" s="163">
        <v>15</v>
      </c>
      <c r="H564" s="164" t="s">
        <v>3281</v>
      </c>
      <c r="I564" s="145" t="s">
        <v>3796</v>
      </c>
      <c r="J564" s="163" t="s">
        <v>3282</v>
      </c>
      <c r="K564" s="163" t="s">
        <v>3283</v>
      </c>
      <c r="L564" s="161" t="s">
        <v>3284</v>
      </c>
      <c r="M564" s="161" t="s">
        <v>3285</v>
      </c>
      <c r="O564" s="46"/>
      <c r="P564" s="46"/>
    </row>
    <row r="565" spans="1:16" s="162" customFormat="1" ht="15" customHeight="1" x14ac:dyDescent="0.15">
      <c r="A565" s="132">
        <f t="shared" si="8"/>
        <v>72016</v>
      </c>
      <c r="B565" s="132" t="s">
        <v>3211</v>
      </c>
      <c r="C565" s="165">
        <v>7</v>
      </c>
      <c r="D565" s="132" t="s">
        <v>423</v>
      </c>
      <c r="E565" s="165">
        <v>2</v>
      </c>
      <c r="F565" s="165">
        <v>16</v>
      </c>
      <c r="G565" s="163">
        <v>16</v>
      </c>
      <c r="H565" s="164" t="s">
        <v>3286</v>
      </c>
      <c r="I565" s="145" t="s">
        <v>3797</v>
      </c>
      <c r="J565" s="163" t="s">
        <v>3287</v>
      </c>
      <c r="K565" s="163" t="s">
        <v>3288</v>
      </c>
      <c r="L565" s="161" t="s">
        <v>3289</v>
      </c>
      <c r="M565" s="161" t="s">
        <v>3290</v>
      </c>
      <c r="O565" s="46"/>
      <c r="P565" s="46"/>
    </row>
    <row r="566" spans="1:16" s="162" customFormat="1" ht="15" customHeight="1" x14ac:dyDescent="0.15">
      <c r="A566" s="132">
        <f t="shared" si="8"/>
        <v>72017</v>
      </c>
      <c r="B566" s="132" t="s">
        <v>3211</v>
      </c>
      <c r="C566" s="165">
        <v>7</v>
      </c>
      <c r="D566" s="132" t="s">
        <v>423</v>
      </c>
      <c r="E566" s="165">
        <v>2</v>
      </c>
      <c r="F566" s="165">
        <v>17</v>
      </c>
      <c r="G566" s="163">
        <v>17</v>
      </c>
      <c r="H566" s="164" t="s">
        <v>3291</v>
      </c>
      <c r="I566" s="145" t="s">
        <v>3798</v>
      </c>
      <c r="J566" s="163" t="s">
        <v>3292</v>
      </c>
      <c r="K566" s="163" t="s">
        <v>3293</v>
      </c>
      <c r="L566" s="161" t="s">
        <v>3294</v>
      </c>
      <c r="M566" s="161" t="s">
        <v>3295</v>
      </c>
      <c r="O566" s="46"/>
      <c r="P566" s="46"/>
    </row>
    <row r="567" spans="1:16" s="162" customFormat="1" ht="15" customHeight="1" x14ac:dyDescent="0.15">
      <c r="A567" s="132">
        <f t="shared" si="8"/>
        <v>72018</v>
      </c>
      <c r="B567" s="132" t="s">
        <v>3211</v>
      </c>
      <c r="C567" s="165">
        <v>7</v>
      </c>
      <c r="D567" s="132" t="s">
        <v>423</v>
      </c>
      <c r="E567" s="165">
        <v>2</v>
      </c>
      <c r="F567" s="165">
        <v>18</v>
      </c>
      <c r="G567" s="163">
        <v>18</v>
      </c>
      <c r="H567" s="164" t="s">
        <v>3296</v>
      </c>
      <c r="I567" s="145" t="s">
        <v>3799</v>
      </c>
      <c r="J567" s="163" t="s">
        <v>3297</v>
      </c>
      <c r="K567" s="163" t="s">
        <v>3298</v>
      </c>
      <c r="L567" s="161" t="s">
        <v>3299</v>
      </c>
      <c r="M567" s="161" t="s">
        <v>3300</v>
      </c>
      <c r="O567" s="46"/>
      <c r="P567" s="46"/>
    </row>
    <row r="568" spans="1:16" s="162" customFormat="1" ht="15" customHeight="1" x14ac:dyDescent="0.15">
      <c r="A568" s="132">
        <f t="shared" si="8"/>
        <v>72019</v>
      </c>
      <c r="B568" s="132" t="s">
        <v>3211</v>
      </c>
      <c r="C568" s="165">
        <v>7</v>
      </c>
      <c r="D568" s="132" t="s">
        <v>423</v>
      </c>
      <c r="E568" s="165">
        <v>2</v>
      </c>
      <c r="F568" s="165">
        <v>19</v>
      </c>
      <c r="G568" s="163">
        <v>19</v>
      </c>
      <c r="H568" s="164" t="s">
        <v>3301</v>
      </c>
      <c r="I568" s="145" t="s">
        <v>3800</v>
      </c>
      <c r="J568" s="163" t="s">
        <v>3297</v>
      </c>
      <c r="K568" s="163" t="s">
        <v>3302</v>
      </c>
      <c r="L568" s="161" t="s">
        <v>3303</v>
      </c>
      <c r="M568" s="161" t="s">
        <v>3304</v>
      </c>
      <c r="O568" s="46"/>
      <c r="P568" s="46"/>
    </row>
    <row r="569" spans="1:16" s="162" customFormat="1" ht="15" customHeight="1" x14ac:dyDescent="0.15">
      <c r="A569" s="132">
        <f t="shared" si="8"/>
        <v>72020</v>
      </c>
      <c r="B569" s="132" t="s">
        <v>3211</v>
      </c>
      <c r="C569" s="165">
        <v>7</v>
      </c>
      <c r="D569" s="132" t="s">
        <v>423</v>
      </c>
      <c r="E569" s="165">
        <v>2</v>
      </c>
      <c r="F569" s="165">
        <v>20</v>
      </c>
      <c r="G569" s="163">
        <v>20</v>
      </c>
      <c r="H569" s="164" t="s">
        <v>3305</v>
      </c>
      <c r="I569" s="145" t="s">
        <v>3801</v>
      </c>
      <c r="J569" s="163" t="s">
        <v>3297</v>
      </c>
      <c r="K569" s="163" t="s">
        <v>3306</v>
      </c>
      <c r="L569" s="161" t="s">
        <v>3307</v>
      </c>
      <c r="M569" s="161" t="s">
        <v>3308</v>
      </c>
      <c r="O569" s="46"/>
      <c r="P569" s="46"/>
    </row>
    <row r="570" spans="1:16" s="162" customFormat="1" ht="15" customHeight="1" x14ac:dyDescent="0.15">
      <c r="A570" s="132">
        <f t="shared" si="8"/>
        <v>72021</v>
      </c>
      <c r="B570" s="132" t="s">
        <v>3211</v>
      </c>
      <c r="C570" s="165">
        <v>7</v>
      </c>
      <c r="D570" s="132" t="s">
        <v>423</v>
      </c>
      <c r="E570" s="165">
        <v>2</v>
      </c>
      <c r="F570" s="165">
        <v>21</v>
      </c>
      <c r="G570" s="163">
        <v>21</v>
      </c>
      <c r="H570" s="164" t="s">
        <v>3309</v>
      </c>
      <c r="I570" s="145" t="s">
        <v>3802</v>
      </c>
      <c r="J570" s="163" t="s">
        <v>3310</v>
      </c>
      <c r="K570" s="163" t="s">
        <v>3311</v>
      </c>
      <c r="L570" s="161" t="s">
        <v>3312</v>
      </c>
      <c r="M570" s="161" t="s">
        <v>3313</v>
      </c>
      <c r="O570" s="46"/>
      <c r="P570" s="46"/>
    </row>
    <row r="571" spans="1:16" s="162" customFormat="1" ht="15" customHeight="1" x14ac:dyDescent="0.15">
      <c r="A571" s="132">
        <f t="shared" si="8"/>
        <v>72022</v>
      </c>
      <c r="B571" s="132" t="s">
        <v>3211</v>
      </c>
      <c r="C571" s="165">
        <v>7</v>
      </c>
      <c r="D571" s="132" t="s">
        <v>423</v>
      </c>
      <c r="E571" s="165">
        <v>2</v>
      </c>
      <c r="F571" s="165">
        <v>22</v>
      </c>
      <c r="G571" s="163">
        <v>22</v>
      </c>
      <c r="H571" s="164" t="s">
        <v>3314</v>
      </c>
      <c r="I571" s="145" t="s">
        <v>3803</v>
      </c>
      <c r="J571" s="163" t="s">
        <v>3315</v>
      </c>
      <c r="K571" s="163" t="s">
        <v>3316</v>
      </c>
      <c r="L571" s="161" t="s">
        <v>3317</v>
      </c>
      <c r="M571" s="161" t="s">
        <v>3318</v>
      </c>
      <c r="O571" s="46"/>
      <c r="P571" s="46"/>
    </row>
    <row r="572" spans="1:16" s="162" customFormat="1" ht="15" customHeight="1" x14ac:dyDescent="0.15">
      <c r="A572" s="132">
        <f t="shared" si="8"/>
        <v>72023</v>
      </c>
      <c r="B572" s="132" t="s">
        <v>3211</v>
      </c>
      <c r="C572" s="165">
        <v>7</v>
      </c>
      <c r="D572" s="132" t="s">
        <v>423</v>
      </c>
      <c r="E572" s="165">
        <v>2</v>
      </c>
      <c r="F572" s="165">
        <v>23</v>
      </c>
      <c r="G572" s="163">
        <v>23</v>
      </c>
      <c r="H572" s="164" t="s">
        <v>3319</v>
      </c>
      <c r="I572" s="145" t="s">
        <v>3804</v>
      </c>
      <c r="J572" s="163" t="s">
        <v>3320</v>
      </c>
      <c r="K572" s="163" t="s">
        <v>3321</v>
      </c>
      <c r="L572" s="161" t="s">
        <v>3322</v>
      </c>
      <c r="M572" s="161" t="s">
        <v>3323</v>
      </c>
      <c r="O572" s="46"/>
      <c r="P572" s="46"/>
    </row>
    <row r="573" spans="1:16" s="162" customFormat="1" ht="15" customHeight="1" x14ac:dyDescent="0.15">
      <c r="A573" s="132">
        <f t="shared" si="8"/>
        <v>72024</v>
      </c>
      <c r="B573" s="132" t="s">
        <v>3211</v>
      </c>
      <c r="C573" s="165">
        <v>7</v>
      </c>
      <c r="D573" s="132" t="s">
        <v>423</v>
      </c>
      <c r="E573" s="165">
        <v>2</v>
      </c>
      <c r="F573" s="165">
        <v>24</v>
      </c>
      <c r="G573" s="163">
        <v>24</v>
      </c>
      <c r="H573" s="164" t="s">
        <v>3324</v>
      </c>
      <c r="I573" s="145" t="s">
        <v>3805</v>
      </c>
      <c r="J573" s="163" t="s">
        <v>3325</v>
      </c>
      <c r="K573" s="163" t="s">
        <v>3326</v>
      </c>
      <c r="L573" s="163" t="s">
        <v>3327</v>
      </c>
      <c r="M573" s="161" t="s">
        <v>3328</v>
      </c>
      <c r="O573" s="46"/>
      <c r="P573" s="46"/>
    </row>
    <row r="574" spans="1:16" s="162" customFormat="1" ht="15" customHeight="1" x14ac:dyDescent="0.15">
      <c r="A574" s="132">
        <f t="shared" si="8"/>
        <v>72025</v>
      </c>
      <c r="B574" s="132" t="s">
        <v>3211</v>
      </c>
      <c r="C574" s="165">
        <v>7</v>
      </c>
      <c r="D574" s="132" t="s">
        <v>423</v>
      </c>
      <c r="E574" s="165">
        <v>2</v>
      </c>
      <c r="F574" s="165">
        <v>25</v>
      </c>
      <c r="G574" s="163">
        <v>25</v>
      </c>
      <c r="H574" s="164" t="s">
        <v>3329</v>
      </c>
      <c r="I574" s="145" t="s">
        <v>3806</v>
      </c>
      <c r="J574" s="163" t="s">
        <v>3330</v>
      </c>
      <c r="K574" s="163" t="s">
        <v>3331</v>
      </c>
      <c r="L574" s="163" t="s">
        <v>3332</v>
      </c>
      <c r="M574" s="161" t="s">
        <v>3333</v>
      </c>
      <c r="O574" s="46"/>
      <c r="P574" s="46"/>
    </row>
    <row r="575" spans="1:16" s="162" customFormat="1" ht="15" customHeight="1" x14ac:dyDescent="0.15">
      <c r="A575" s="132">
        <f t="shared" si="8"/>
        <v>72026</v>
      </c>
      <c r="B575" s="132" t="s">
        <v>3211</v>
      </c>
      <c r="C575" s="165">
        <v>7</v>
      </c>
      <c r="D575" s="132" t="s">
        <v>423</v>
      </c>
      <c r="E575" s="165">
        <v>2</v>
      </c>
      <c r="F575" s="165">
        <v>26</v>
      </c>
      <c r="G575" s="163">
        <v>26</v>
      </c>
      <c r="H575" s="164" t="s">
        <v>3334</v>
      </c>
      <c r="I575" s="145" t="s">
        <v>3807</v>
      </c>
      <c r="J575" s="163" t="s">
        <v>3335</v>
      </c>
      <c r="K575" s="163" t="s">
        <v>3336</v>
      </c>
      <c r="L575" s="163" t="s">
        <v>3337</v>
      </c>
      <c r="M575" s="161" t="s">
        <v>3338</v>
      </c>
      <c r="O575" s="46"/>
      <c r="P575" s="46"/>
    </row>
    <row r="576" spans="1:16" s="162" customFormat="1" ht="15" customHeight="1" x14ac:dyDescent="0.15">
      <c r="A576" s="132">
        <f t="shared" si="8"/>
        <v>72027</v>
      </c>
      <c r="B576" s="132" t="s">
        <v>3211</v>
      </c>
      <c r="C576" s="165">
        <v>7</v>
      </c>
      <c r="D576" s="132" t="s">
        <v>423</v>
      </c>
      <c r="E576" s="165">
        <v>2</v>
      </c>
      <c r="F576" s="165">
        <v>27</v>
      </c>
      <c r="G576" s="163">
        <v>27</v>
      </c>
      <c r="H576" s="164" t="s">
        <v>3339</v>
      </c>
      <c r="I576" s="145" t="s">
        <v>3808</v>
      </c>
      <c r="J576" s="163" t="s">
        <v>3340</v>
      </c>
      <c r="K576" s="163" t="s">
        <v>3341</v>
      </c>
      <c r="L576" s="163" t="s">
        <v>3342</v>
      </c>
      <c r="M576" s="161" t="s">
        <v>3343</v>
      </c>
      <c r="O576" s="46"/>
      <c r="P576" s="46"/>
    </row>
    <row r="577" spans="1:16" s="162" customFormat="1" ht="15" customHeight="1" x14ac:dyDescent="0.15">
      <c r="A577" s="132">
        <f t="shared" si="8"/>
        <v>72028</v>
      </c>
      <c r="B577" s="132" t="s">
        <v>3211</v>
      </c>
      <c r="C577" s="165">
        <v>7</v>
      </c>
      <c r="D577" s="132" t="s">
        <v>423</v>
      </c>
      <c r="E577" s="165">
        <v>2</v>
      </c>
      <c r="F577" s="165">
        <v>28</v>
      </c>
      <c r="G577" s="163">
        <v>28</v>
      </c>
      <c r="H577" s="164" t="s">
        <v>3344</v>
      </c>
      <c r="I577" s="145" t="s">
        <v>3809</v>
      </c>
      <c r="J577" s="163" t="s">
        <v>3345</v>
      </c>
      <c r="K577" s="163" t="s">
        <v>3346</v>
      </c>
      <c r="L577" s="163" t="s">
        <v>3347</v>
      </c>
      <c r="M577" s="161" t="s">
        <v>3348</v>
      </c>
      <c r="O577" s="46"/>
      <c r="P577" s="46"/>
    </row>
    <row r="578" spans="1:16" s="162" customFormat="1" ht="15" customHeight="1" x14ac:dyDescent="0.15">
      <c r="A578" s="132">
        <f t="shared" si="8"/>
        <v>72029</v>
      </c>
      <c r="B578" s="132" t="s">
        <v>3211</v>
      </c>
      <c r="C578" s="165">
        <v>7</v>
      </c>
      <c r="D578" s="132" t="s">
        <v>423</v>
      </c>
      <c r="E578" s="165">
        <v>2</v>
      </c>
      <c r="F578" s="165">
        <v>29</v>
      </c>
      <c r="G578" s="163">
        <v>29</v>
      </c>
      <c r="H578" s="164" t="s">
        <v>3349</v>
      </c>
      <c r="I578" s="145" t="s">
        <v>3810</v>
      </c>
      <c r="J578" s="163" t="s">
        <v>3350</v>
      </c>
      <c r="K578" s="163" t="s">
        <v>3351</v>
      </c>
      <c r="L578" s="163" t="s">
        <v>3352</v>
      </c>
      <c r="M578" s="161" t="s">
        <v>3353</v>
      </c>
      <c r="O578" s="46"/>
      <c r="P578" s="46"/>
    </row>
    <row r="579" spans="1:16" s="162" customFormat="1" ht="15" customHeight="1" x14ac:dyDescent="0.15">
      <c r="A579" s="132">
        <f t="shared" ref="A579:A605" si="9">+C579*10000+E579*1000+F579</f>
        <v>72030</v>
      </c>
      <c r="B579" s="132" t="s">
        <v>3211</v>
      </c>
      <c r="C579" s="165">
        <v>7</v>
      </c>
      <c r="D579" s="132" t="s">
        <v>423</v>
      </c>
      <c r="E579" s="165">
        <v>2</v>
      </c>
      <c r="F579" s="165">
        <v>30</v>
      </c>
      <c r="G579" s="163">
        <v>30</v>
      </c>
      <c r="H579" s="164" t="s">
        <v>3354</v>
      </c>
      <c r="I579" s="145" t="s">
        <v>3811</v>
      </c>
      <c r="J579" s="163" t="s">
        <v>3355</v>
      </c>
      <c r="K579" s="163" t="s">
        <v>3356</v>
      </c>
      <c r="L579" s="163" t="s">
        <v>3357</v>
      </c>
      <c r="M579" s="161" t="s">
        <v>3358</v>
      </c>
      <c r="O579" s="46"/>
      <c r="P579" s="46"/>
    </row>
    <row r="580" spans="1:16" s="162" customFormat="1" ht="15" customHeight="1" x14ac:dyDescent="0.15">
      <c r="A580" s="132">
        <f t="shared" si="9"/>
        <v>72031</v>
      </c>
      <c r="B580" s="132" t="s">
        <v>3211</v>
      </c>
      <c r="C580" s="165">
        <v>7</v>
      </c>
      <c r="D580" s="132" t="s">
        <v>423</v>
      </c>
      <c r="E580" s="165">
        <v>2</v>
      </c>
      <c r="F580" s="165">
        <v>31</v>
      </c>
      <c r="G580" s="163">
        <v>31</v>
      </c>
      <c r="H580" s="164" t="s">
        <v>3359</v>
      </c>
      <c r="I580" s="145" t="s">
        <v>3812</v>
      </c>
      <c r="J580" s="163" t="s">
        <v>3360</v>
      </c>
      <c r="K580" s="163" t="s">
        <v>3361</v>
      </c>
      <c r="L580" s="163" t="s">
        <v>3362</v>
      </c>
      <c r="M580" s="161" t="s">
        <v>3363</v>
      </c>
      <c r="O580" s="46"/>
      <c r="P580" s="46"/>
    </row>
    <row r="581" spans="1:16" s="162" customFormat="1" ht="15" customHeight="1" x14ac:dyDescent="0.15">
      <c r="A581" s="132">
        <f t="shared" si="9"/>
        <v>72032</v>
      </c>
      <c r="B581" s="132" t="s">
        <v>3211</v>
      </c>
      <c r="C581" s="165">
        <v>7</v>
      </c>
      <c r="D581" s="132" t="s">
        <v>423</v>
      </c>
      <c r="E581" s="165">
        <v>2</v>
      </c>
      <c r="F581" s="165">
        <v>32</v>
      </c>
      <c r="G581" s="163">
        <v>32</v>
      </c>
      <c r="H581" s="164" t="s">
        <v>3364</v>
      </c>
      <c r="I581" s="145" t="s">
        <v>3813</v>
      </c>
      <c r="J581" s="163" t="s">
        <v>3365</v>
      </c>
      <c r="K581" s="163" t="s">
        <v>3366</v>
      </c>
      <c r="L581" s="163" t="s">
        <v>3367</v>
      </c>
      <c r="M581" s="161" t="s">
        <v>3368</v>
      </c>
      <c r="O581" s="46"/>
      <c r="P581" s="46"/>
    </row>
    <row r="582" spans="1:16" s="162" customFormat="1" ht="15" customHeight="1" x14ac:dyDescent="0.15">
      <c r="A582" s="132">
        <f t="shared" si="9"/>
        <v>72033</v>
      </c>
      <c r="B582" s="132" t="s">
        <v>3211</v>
      </c>
      <c r="C582" s="165">
        <v>7</v>
      </c>
      <c r="D582" s="132" t="s">
        <v>423</v>
      </c>
      <c r="E582" s="165">
        <v>2</v>
      </c>
      <c r="F582" s="165">
        <v>33</v>
      </c>
      <c r="G582" s="163">
        <v>33</v>
      </c>
      <c r="H582" s="164" t="s">
        <v>3369</v>
      </c>
      <c r="I582" s="145" t="s">
        <v>3814</v>
      </c>
      <c r="J582" s="163" t="s">
        <v>3370</v>
      </c>
      <c r="K582" s="163" t="s">
        <v>3371</v>
      </c>
      <c r="L582" s="163" t="s">
        <v>3372</v>
      </c>
      <c r="M582" s="161" t="s">
        <v>3373</v>
      </c>
      <c r="O582" s="46"/>
      <c r="P582" s="46"/>
    </row>
    <row r="583" spans="1:16" s="162" customFormat="1" ht="15" customHeight="1" x14ac:dyDescent="0.15">
      <c r="A583" s="132">
        <f t="shared" si="9"/>
        <v>72034</v>
      </c>
      <c r="B583" s="132" t="s">
        <v>3211</v>
      </c>
      <c r="C583" s="165">
        <v>7</v>
      </c>
      <c r="D583" s="132" t="s">
        <v>423</v>
      </c>
      <c r="E583" s="165">
        <v>2</v>
      </c>
      <c r="F583" s="165">
        <v>34</v>
      </c>
      <c r="G583" s="163">
        <v>34</v>
      </c>
      <c r="H583" s="164" t="s">
        <v>3374</v>
      </c>
      <c r="I583" s="145" t="s">
        <v>3815</v>
      </c>
      <c r="J583" s="163" t="s">
        <v>3375</v>
      </c>
      <c r="K583" s="163" t="s">
        <v>3376</v>
      </c>
      <c r="L583" s="163" t="s">
        <v>3377</v>
      </c>
      <c r="M583" s="161" t="s">
        <v>3378</v>
      </c>
      <c r="O583" s="46"/>
      <c r="P583" s="46"/>
    </row>
    <row r="584" spans="1:16" s="162" customFormat="1" ht="15" customHeight="1" x14ac:dyDescent="0.15">
      <c r="A584" s="132">
        <f t="shared" si="9"/>
        <v>72035</v>
      </c>
      <c r="B584" s="132" t="s">
        <v>3211</v>
      </c>
      <c r="C584" s="165">
        <v>7</v>
      </c>
      <c r="D584" s="132" t="s">
        <v>423</v>
      </c>
      <c r="E584" s="165">
        <v>2</v>
      </c>
      <c r="F584" s="165">
        <v>35</v>
      </c>
      <c r="G584" s="163">
        <v>35</v>
      </c>
      <c r="H584" s="164" t="s">
        <v>3379</v>
      </c>
      <c r="I584" s="145" t="s">
        <v>3816</v>
      </c>
      <c r="J584" s="163" t="s">
        <v>3380</v>
      </c>
      <c r="K584" s="163" t="s">
        <v>3381</v>
      </c>
      <c r="L584" s="163" t="s">
        <v>3382</v>
      </c>
      <c r="M584" s="161" t="s">
        <v>3383</v>
      </c>
      <c r="O584" s="46"/>
      <c r="P584" s="46"/>
    </row>
    <row r="585" spans="1:16" s="162" customFormat="1" ht="15" customHeight="1" x14ac:dyDescent="0.15">
      <c r="A585" s="132">
        <f t="shared" si="9"/>
        <v>72036</v>
      </c>
      <c r="B585" s="132" t="s">
        <v>3211</v>
      </c>
      <c r="C585" s="165">
        <v>7</v>
      </c>
      <c r="D585" s="132" t="s">
        <v>423</v>
      </c>
      <c r="E585" s="165">
        <v>2</v>
      </c>
      <c r="F585" s="165">
        <v>36</v>
      </c>
      <c r="G585" s="163">
        <v>36</v>
      </c>
      <c r="H585" s="164" t="s">
        <v>3384</v>
      </c>
      <c r="I585" s="145" t="s">
        <v>3817</v>
      </c>
      <c r="J585" s="163" t="s">
        <v>3385</v>
      </c>
      <c r="K585" s="163" t="s">
        <v>3386</v>
      </c>
      <c r="L585" s="163" t="s">
        <v>3387</v>
      </c>
      <c r="M585" s="161" t="s">
        <v>3388</v>
      </c>
      <c r="O585" s="46"/>
      <c r="P585" s="46"/>
    </row>
    <row r="586" spans="1:16" s="162" customFormat="1" ht="15" customHeight="1" x14ac:dyDescent="0.15">
      <c r="A586" s="132">
        <f t="shared" si="9"/>
        <v>72037</v>
      </c>
      <c r="B586" s="132" t="s">
        <v>3211</v>
      </c>
      <c r="C586" s="165">
        <v>7</v>
      </c>
      <c r="D586" s="132" t="s">
        <v>423</v>
      </c>
      <c r="E586" s="165">
        <v>2</v>
      </c>
      <c r="F586" s="165">
        <v>37</v>
      </c>
      <c r="G586" s="163">
        <v>37</v>
      </c>
      <c r="H586" s="164" t="s">
        <v>3389</v>
      </c>
      <c r="I586" s="145" t="s">
        <v>3818</v>
      </c>
      <c r="J586" s="163" t="s">
        <v>3390</v>
      </c>
      <c r="K586" s="163" t="s">
        <v>3391</v>
      </c>
      <c r="L586" s="163" t="s">
        <v>3392</v>
      </c>
      <c r="M586" s="161" t="s">
        <v>3393</v>
      </c>
      <c r="O586" s="46"/>
      <c r="P586" s="46"/>
    </row>
    <row r="587" spans="1:16" s="162" customFormat="1" ht="15" customHeight="1" x14ac:dyDescent="0.15">
      <c r="A587" s="132">
        <f t="shared" si="9"/>
        <v>72038</v>
      </c>
      <c r="B587" s="132" t="s">
        <v>3211</v>
      </c>
      <c r="C587" s="165">
        <v>7</v>
      </c>
      <c r="D587" s="132" t="s">
        <v>423</v>
      </c>
      <c r="E587" s="165">
        <v>2</v>
      </c>
      <c r="F587" s="165">
        <v>38</v>
      </c>
      <c r="G587" s="163">
        <v>38</v>
      </c>
      <c r="H587" s="164" t="s">
        <v>3394</v>
      </c>
      <c r="I587" s="145" t="s">
        <v>3819</v>
      </c>
      <c r="J587" s="163" t="s">
        <v>3395</v>
      </c>
      <c r="K587" s="163" t="s">
        <v>3396</v>
      </c>
      <c r="L587" s="163" t="s">
        <v>3397</v>
      </c>
      <c r="M587" s="161" t="s">
        <v>3398</v>
      </c>
      <c r="O587" s="46"/>
      <c r="P587" s="46"/>
    </row>
    <row r="588" spans="1:16" s="162" customFormat="1" ht="15" customHeight="1" x14ac:dyDescent="0.15">
      <c r="A588" s="132">
        <f t="shared" si="9"/>
        <v>72039</v>
      </c>
      <c r="B588" s="132" t="s">
        <v>3211</v>
      </c>
      <c r="C588" s="165">
        <v>7</v>
      </c>
      <c r="D588" s="132" t="s">
        <v>423</v>
      </c>
      <c r="E588" s="165">
        <v>2</v>
      </c>
      <c r="F588" s="165">
        <v>39</v>
      </c>
      <c r="G588" s="163">
        <v>39</v>
      </c>
      <c r="H588" s="164" t="s">
        <v>3399</v>
      </c>
      <c r="I588" s="145" t="s">
        <v>3820</v>
      </c>
      <c r="J588" s="163" t="s">
        <v>3400</v>
      </c>
      <c r="K588" s="163" t="s">
        <v>3401</v>
      </c>
      <c r="L588" s="163" t="s">
        <v>3402</v>
      </c>
      <c r="M588" s="161" t="s">
        <v>3403</v>
      </c>
      <c r="O588" s="46"/>
      <c r="P588" s="46"/>
    </row>
    <row r="589" spans="1:16" s="162" customFormat="1" ht="15" customHeight="1" x14ac:dyDescent="0.15">
      <c r="A589" s="132">
        <f t="shared" si="9"/>
        <v>73001</v>
      </c>
      <c r="B589" s="132" t="s">
        <v>3211</v>
      </c>
      <c r="C589" s="165">
        <v>7</v>
      </c>
      <c r="D589" s="132" t="s">
        <v>1302</v>
      </c>
      <c r="E589" s="165">
        <v>3</v>
      </c>
      <c r="F589" s="165">
        <v>1</v>
      </c>
      <c r="G589" s="163">
        <v>1</v>
      </c>
      <c r="H589" s="164" t="s">
        <v>3404</v>
      </c>
      <c r="I589" s="145" t="s">
        <v>3821</v>
      </c>
      <c r="J589" s="163" t="s">
        <v>3405</v>
      </c>
      <c r="K589" s="163" t="s">
        <v>3406</v>
      </c>
      <c r="L589" s="163" t="s">
        <v>3407</v>
      </c>
      <c r="M589" s="161" t="s">
        <v>3408</v>
      </c>
      <c r="O589" s="46"/>
      <c r="P589" s="46"/>
    </row>
    <row r="590" spans="1:16" s="162" customFormat="1" ht="15" customHeight="1" x14ac:dyDescent="0.15">
      <c r="A590" s="132">
        <f t="shared" si="9"/>
        <v>73002</v>
      </c>
      <c r="B590" s="132" t="s">
        <v>3211</v>
      </c>
      <c r="C590" s="165">
        <v>7</v>
      </c>
      <c r="D590" s="132" t="s">
        <v>1302</v>
      </c>
      <c r="E590" s="165">
        <v>3</v>
      </c>
      <c r="F590" s="165">
        <v>2</v>
      </c>
      <c r="G590" s="163">
        <v>2</v>
      </c>
      <c r="H590" s="164" t="s">
        <v>3409</v>
      </c>
      <c r="I590" s="145" t="s">
        <v>3822</v>
      </c>
      <c r="J590" s="163" t="s">
        <v>3213</v>
      </c>
      <c r="K590" s="163" t="s">
        <v>3410</v>
      </c>
      <c r="L590" s="163" t="s">
        <v>3411</v>
      </c>
      <c r="M590" s="161" t="s">
        <v>3412</v>
      </c>
      <c r="O590" s="46"/>
      <c r="P590" s="46"/>
    </row>
    <row r="591" spans="1:16" s="162" customFormat="1" ht="15" customHeight="1" x14ac:dyDescent="0.15">
      <c r="A591" s="132">
        <f t="shared" si="9"/>
        <v>73003</v>
      </c>
      <c r="B591" s="132" t="s">
        <v>3211</v>
      </c>
      <c r="C591" s="165">
        <v>7</v>
      </c>
      <c r="D591" s="132" t="s">
        <v>1302</v>
      </c>
      <c r="E591" s="165">
        <v>3</v>
      </c>
      <c r="F591" s="165">
        <v>3</v>
      </c>
      <c r="G591" s="163">
        <v>3</v>
      </c>
      <c r="H591" s="164" t="s">
        <v>3413</v>
      </c>
      <c r="I591" s="145" t="s">
        <v>3823</v>
      </c>
      <c r="J591" s="163" t="s">
        <v>3228</v>
      </c>
      <c r="K591" s="163" t="s">
        <v>3414</v>
      </c>
      <c r="L591" s="163" t="s">
        <v>3415</v>
      </c>
      <c r="M591" s="161" t="s">
        <v>3416</v>
      </c>
      <c r="O591" s="46"/>
      <c r="P591" s="46"/>
    </row>
    <row r="592" spans="1:16" s="162" customFormat="1" ht="15" customHeight="1" x14ac:dyDescent="0.15">
      <c r="A592" s="132">
        <f t="shared" si="9"/>
        <v>73004</v>
      </c>
      <c r="B592" s="132" t="s">
        <v>3211</v>
      </c>
      <c r="C592" s="165">
        <v>7</v>
      </c>
      <c r="D592" s="132" t="s">
        <v>1302</v>
      </c>
      <c r="E592" s="165">
        <v>3</v>
      </c>
      <c r="F592" s="165">
        <v>4</v>
      </c>
      <c r="G592" s="163">
        <v>4</v>
      </c>
      <c r="H592" s="164" t="s">
        <v>3417</v>
      </c>
      <c r="I592" s="145" t="s">
        <v>3824</v>
      </c>
      <c r="J592" s="163" t="s">
        <v>3263</v>
      </c>
      <c r="K592" s="163" t="s">
        <v>3418</v>
      </c>
      <c r="L592" s="163" t="s">
        <v>3419</v>
      </c>
      <c r="M592" s="161" t="s">
        <v>3420</v>
      </c>
      <c r="O592" s="46"/>
      <c r="P592" s="46"/>
    </row>
    <row r="593" spans="1:17" s="162" customFormat="1" ht="15" customHeight="1" x14ac:dyDescent="0.15">
      <c r="A593" s="132">
        <f t="shared" si="9"/>
        <v>73005</v>
      </c>
      <c r="B593" s="132" t="s">
        <v>3211</v>
      </c>
      <c r="C593" s="165">
        <v>7</v>
      </c>
      <c r="D593" s="132" t="s">
        <v>1302</v>
      </c>
      <c r="E593" s="165">
        <v>3</v>
      </c>
      <c r="F593" s="165">
        <v>5</v>
      </c>
      <c r="G593" s="163">
        <v>5</v>
      </c>
      <c r="H593" s="164" t="s">
        <v>3421</v>
      </c>
      <c r="I593" s="145" t="s">
        <v>3825</v>
      </c>
      <c r="J593" s="163" t="s">
        <v>3422</v>
      </c>
      <c r="K593" s="163" t="s">
        <v>3423</v>
      </c>
      <c r="L593" s="163" t="s">
        <v>3424</v>
      </c>
      <c r="M593" s="161" t="s">
        <v>3425</v>
      </c>
      <c r="O593" s="46"/>
      <c r="P593" s="46"/>
    </row>
    <row r="594" spans="1:17" s="162" customFormat="1" ht="15" customHeight="1" x14ac:dyDescent="0.15">
      <c r="A594" s="132">
        <f t="shared" si="9"/>
        <v>73006</v>
      </c>
      <c r="B594" s="132" t="s">
        <v>3211</v>
      </c>
      <c r="C594" s="165">
        <v>7</v>
      </c>
      <c r="D594" s="132" t="s">
        <v>1302</v>
      </c>
      <c r="E594" s="165">
        <v>3</v>
      </c>
      <c r="F594" s="165">
        <v>6</v>
      </c>
      <c r="G594" s="163">
        <v>6</v>
      </c>
      <c r="H594" s="164" t="s">
        <v>3426</v>
      </c>
      <c r="I594" s="145" t="s">
        <v>3826</v>
      </c>
      <c r="J594" s="163" t="s">
        <v>3268</v>
      </c>
      <c r="K594" s="163" t="s">
        <v>3269</v>
      </c>
      <c r="L594" s="163" t="s">
        <v>3270</v>
      </c>
      <c r="M594" s="161" t="s">
        <v>3270</v>
      </c>
      <c r="O594" s="46"/>
      <c r="P594" s="46"/>
    </row>
    <row r="595" spans="1:17" s="162" customFormat="1" ht="15" customHeight="1" x14ac:dyDescent="0.15">
      <c r="A595" s="132">
        <f t="shared" si="9"/>
        <v>73007</v>
      </c>
      <c r="B595" s="132" t="s">
        <v>3211</v>
      </c>
      <c r="C595" s="165">
        <v>7</v>
      </c>
      <c r="D595" s="132" t="s">
        <v>1302</v>
      </c>
      <c r="E595" s="165">
        <v>3</v>
      </c>
      <c r="F595" s="165">
        <v>7</v>
      </c>
      <c r="G595" s="163">
        <v>7</v>
      </c>
      <c r="H595" s="164" t="s">
        <v>3427</v>
      </c>
      <c r="I595" s="145" t="s">
        <v>3827</v>
      </c>
      <c r="J595" s="163" t="s">
        <v>3428</v>
      </c>
      <c r="K595" s="163" t="s">
        <v>3429</v>
      </c>
      <c r="L595" s="163" t="s">
        <v>3430</v>
      </c>
      <c r="M595" s="161" t="s">
        <v>3431</v>
      </c>
      <c r="O595" s="46"/>
      <c r="P595" s="46"/>
      <c r="Q595" s="46"/>
    </row>
    <row r="596" spans="1:17" s="162" customFormat="1" ht="15" customHeight="1" x14ac:dyDescent="0.15">
      <c r="A596" s="132">
        <f t="shared" si="9"/>
        <v>73008</v>
      </c>
      <c r="B596" s="132" t="s">
        <v>3211</v>
      </c>
      <c r="C596" s="165">
        <v>7</v>
      </c>
      <c r="D596" s="132" t="s">
        <v>1302</v>
      </c>
      <c r="E596" s="165">
        <v>3</v>
      </c>
      <c r="F596" s="165">
        <v>8</v>
      </c>
      <c r="G596" s="163">
        <v>8</v>
      </c>
      <c r="H596" s="164" t="s">
        <v>3432</v>
      </c>
      <c r="I596" s="145" t="s">
        <v>3828</v>
      </c>
      <c r="J596" s="163" t="s">
        <v>3433</v>
      </c>
      <c r="K596" s="163" t="s">
        <v>3434</v>
      </c>
      <c r="L596" s="163" t="s">
        <v>3435</v>
      </c>
      <c r="M596" s="161" t="s">
        <v>3436</v>
      </c>
      <c r="N596" s="46"/>
      <c r="O596" s="46"/>
      <c r="P596" s="46"/>
      <c r="Q596" s="46"/>
    </row>
    <row r="597" spans="1:17" s="162" customFormat="1" ht="15" customHeight="1" x14ac:dyDescent="0.15">
      <c r="A597" s="132">
        <f t="shared" si="9"/>
        <v>73009</v>
      </c>
      <c r="B597" s="132" t="s">
        <v>3211</v>
      </c>
      <c r="C597" s="165">
        <v>7</v>
      </c>
      <c r="D597" s="132" t="s">
        <v>1302</v>
      </c>
      <c r="E597" s="165">
        <v>3</v>
      </c>
      <c r="F597" s="165">
        <v>9</v>
      </c>
      <c r="G597" s="163">
        <v>9</v>
      </c>
      <c r="H597" s="164" t="s">
        <v>3437</v>
      </c>
      <c r="I597" s="145" t="s">
        <v>3829</v>
      </c>
      <c r="J597" s="163" t="s">
        <v>3438</v>
      </c>
      <c r="K597" s="163" t="s">
        <v>3439</v>
      </c>
      <c r="L597" s="163" t="s">
        <v>3440</v>
      </c>
      <c r="M597" s="163" t="s">
        <v>3441</v>
      </c>
      <c r="N597" s="46"/>
      <c r="O597" s="46"/>
      <c r="P597" s="46"/>
      <c r="Q597" s="46"/>
    </row>
    <row r="598" spans="1:17" x14ac:dyDescent="0.15">
      <c r="A598" s="132">
        <f t="shared" si="9"/>
        <v>73010</v>
      </c>
      <c r="B598" s="132" t="s">
        <v>3211</v>
      </c>
      <c r="C598" s="165">
        <v>7</v>
      </c>
      <c r="D598" s="132" t="s">
        <v>1302</v>
      </c>
      <c r="E598" s="165">
        <v>3</v>
      </c>
      <c r="F598" s="165">
        <v>10</v>
      </c>
      <c r="G598" s="163">
        <v>10</v>
      </c>
      <c r="H598" s="164" t="s">
        <v>3442</v>
      </c>
      <c r="I598" s="145" t="s">
        <v>3830</v>
      </c>
      <c r="J598" s="163" t="s">
        <v>3297</v>
      </c>
      <c r="K598" s="163" t="s">
        <v>3302</v>
      </c>
      <c r="L598" s="163" t="s">
        <v>3443</v>
      </c>
      <c r="M598" s="163" t="s">
        <v>3444</v>
      </c>
    </row>
    <row r="599" spans="1:17" x14ac:dyDescent="0.15">
      <c r="A599" s="132">
        <f t="shared" si="9"/>
        <v>73011</v>
      </c>
      <c r="B599" s="132" t="s">
        <v>3211</v>
      </c>
      <c r="C599" s="165">
        <v>7</v>
      </c>
      <c r="D599" s="132" t="s">
        <v>1302</v>
      </c>
      <c r="E599" s="165">
        <v>3</v>
      </c>
      <c r="F599" s="165">
        <v>11</v>
      </c>
      <c r="G599" s="163">
        <v>11</v>
      </c>
      <c r="H599" s="164" t="s">
        <v>3445</v>
      </c>
      <c r="I599" s="145" t="s">
        <v>3831</v>
      </c>
      <c r="J599" s="163" t="s">
        <v>3315</v>
      </c>
      <c r="K599" s="163" t="s">
        <v>3316</v>
      </c>
      <c r="L599" s="163" t="s">
        <v>3317</v>
      </c>
      <c r="M599" s="163" t="s">
        <v>3318</v>
      </c>
    </row>
    <row r="600" spans="1:17" x14ac:dyDescent="0.15">
      <c r="A600" s="132">
        <f t="shared" si="9"/>
        <v>73012</v>
      </c>
      <c r="B600" s="132" t="s">
        <v>3211</v>
      </c>
      <c r="C600" s="46">
        <v>7</v>
      </c>
      <c r="D600" s="132" t="s">
        <v>1302</v>
      </c>
      <c r="E600" s="46">
        <v>3</v>
      </c>
      <c r="F600" s="46">
        <v>12</v>
      </c>
      <c r="G600" s="163">
        <v>12</v>
      </c>
      <c r="H600" s="164" t="s">
        <v>3446</v>
      </c>
      <c r="I600" s="145" t="s">
        <v>3832</v>
      </c>
      <c r="J600" s="163" t="s">
        <v>3345</v>
      </c>
      <c r="K600" s="163" t="s">
        <v>3346</v>
      </c>
      <c r="L600" s="163" t="s">
        <v>3447</v>
      </c>
      <c r="M600" s="163" t="s">
        <v>3348</v>
      </c>
    </row>
    <row r="601" spans="1:17" x14ac:dyDescent="0.15">
      <c r="A601" s="132">
        <f t="shared" si="9"/>
        <v>73013</v>
      </c>
      <c r="B601" s="132" t="s">
        <v>3211</v>
      </c>
      <c r="C601" s="46">
        <v>7</v>
      </c>
      <c r="D601" s="132" t="s">
        <v>1302</v>
      </c>
      <c r="E601" s="46">
        <v>3</v>
      </c>
      <c r="F601" s="46">
        <v>13</v>
      </c>
      <c r="G601" s="163">
        <v>13</v>
      </c>
      <c r="H601" s="164" t="s">
        <v>3448</v>
      </c>
      <c r="I601" s="145" t="s">
        <v>3833</v>
      </c>
      <c r="J601" s="163" t="s">
        <v>3449</v>
      </c>
      <c r="K601" s="163" t="s">
        <v>3450</v>
      </c>
      <c r="L601" s="163" t="s">
        <v>3451</v>
      </c>
      <c r="M601" s="163" t="s">
        <v>3452</v>
      </c>
    </row>
    <row r="602" spans="1:17" x14ac:dyDescent="0.15">
      <c r="A602" s="132">
        <f t="shared" si="9"/>
        <v>73014</v>
      </c>
      <c r="B602" s="132" t="s">
        <v>3211</v>
      </c>
      <c r="C602" s="46">
        <v>7</v>
      </c>
      <c r="D602" s="132" t="s">
        <v>1302</v>
      </c>
      <c r="E602" s="46">
        <v>3</v>
      </c>
      <c r="F602" s="46">
        <v>14</v>
      </c>
      <c r="G602" s="163">
        <v>14</v>
      </c>
      <c r="H602" s="164" t="s">
        <v>3453</v>
      </c>
      <c r="I602" s="145" t="s">
        <v>3834</v>
      </c>
      <c r="J602" s="163" t="s">
        <v>3360</v>
      </c>
      <c r="K602" s="163" t="s">
        <v>3454</v>
      </c>
      <c r="L602" s="163" t="s">
        <v>3455</v>
      </c>
      <c r="M602" s="163" t="s">
        <v>3456</v>
      </c>
    </row>
    <row r="603" spans="1:17" x14ac:dyDescent="0.15">
      <c r="A603" s="132">
        <f t="shared" si="9"/>
        <v>73015</v>
      </c>
      <c r="B603" s="132" t="s">
        <v>3211</v>
      </c>
      <c r="C603" s="46">
        <v>7</v>
      </c>
      <c r="D603" s="132" t="s">
        <v>1302</v>
      </c>
      <c r="E603" s="46">
        <v>3</v>
      </c>
      <c r="F603" s="46">
        <v>15</v>
      </c>
      <c r="G603" s="163">
        <v>15</v>
      </c>
      <c r="H603" s="164" t="s">
        <v>3457</v>
      </c>
      <c r="I603" s="145" t="s">
        <v>3835</v>
      </c>
      <c r="J603" s="163" t="s">
        <v>3375</v>
      </c>
      <c r="K603" s="163" t="s">
        <v>3458</v>
      </c>
      <c r="L603" s="163" t="s">
        <v>3459</v>
      </c>
      <c r="M603" s="163" t="s">
        <v>3460</v>
      </c>
    </row>
    <row r="604" spans="1:17" x14ac:dyDescent="0.15">
      <c r="A604" s="132">
        <f t="shared" si="9"/>
        <v>73016</v>
      </c>
      <c r="B604" s="132" t="s">
        <v>3211</v>
      </c>
      <c r="C604" s="46">
        <v>7</v>
      </c>
      <c r="D604" s="132" t="s">
        <v>1302</v>
      </c>
      <c r="E604" s="46">
        <v>3</v>
      </c>
      <c r="F604" s="46">
        <v>16</v>
      </c>
      <c r="G604" s="163">
        <v>16</v>
      </c>
      <c r="H604" s="164" t="s">
        <v>3461</v>
      </c>
      <c r="I604" s="145" t="s">
        <v>3836</v>
      </c>
      <c r="J604" s="163" t="s">
        <v>3380</v>
      </c>
      <c r="K604" s="163" t="s">
        <v>3462</v>
      </c>
      <c r="L604" s="163" t="s">
        <v>3463</v>
      </c>
      <c r="M604" s="163" t="s">
        <v>3464</v>
      </c>
    </row>
    <row r="605" spans="1:17" x14ac:dyDescent="0.15">
      <c r="A605" s="132">
        <f t="shared" si="9"/>
        <v>73017</v>
      </c>
      <c r="B605" s="132" t="s">
        <v>3211</v>
      </c>
      <c r="C605" s="46">
        <v>7</v>
      </c>
      <c r="D605" s="132" t="s">
        <v>1302</v>
      </c>
      <c r="E605" s="46">
        <v>3</v>
      </c>
      <c r="F605" s="46">
        <v>17</v>
      </c>
      <c r="G605" s="163">
        <v>17</v>
      </c>
      <c r="H605" s="164" t="s">
        <v>3465</v>
      </c>
      <c r="I605" s="145" t="s">
        <v>3837</v>
      </c>
      <c r="J605" s="163" t="s">
        <v>3400</v>
      </c>
      <c r="K605" s="163" t="s">
        <v>3466</v>
      </c>
      <c r="L605" s="163" t="s">
        <v>3467</v>
      </c>
      <c r="M605" s="163" t="s">
        <v>3468</v>
      </c>
    </row>
    <row r="1044625" spans="1:1" x14ac:dyDescent="0.4">
      <c r="A1044625" s="46">
        <v>9</v>
      </c>
    </row>
    <row r="1046745" spans="1:1" x14ac:dyDescent="0.4">
      <c r="A1046745" s="46">
        <v>9</v>
      </c>
    </row>
  </sheetData>
  <mergeCells count="1">
    <mergeCell ref="A2:A4"/>
  </mergeCells>
  <phoneticPr fontId="1"/>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FF66FF"/>
  </sheetPr>
  <dimension ref="A1:BC51"/>
  <sheetViews>
    <sheetView showGridLines="0" view="pageBreakPreview" zoomScale="200" zoomScaleNormal="100" zoomScaleSheetLayoutView="200" workbookViewId="0">
      <selection activeCell="A9" sqref="A9"/>
    </sheetView>
  </sheetViews>
  <sheetFormatPr defaultColWidth="7.625" defaultRowHeight="13.5" x14ac:dyDescent="0.4"/>
  <cols>
    <col min="1" max="1" width="3.125" style="46" customWidth="1"/>
    <col min="2" max="2" width="2.5" style="46" customWidth="1"/>
    <col min="3" max="3" width="3.125" style="46" customWidth="1"/>
    <col min="4" max="4" width="3.75" style="46" customWidth="1"/>
    <col min="5" max="8" width="3.125" style="46" customWidth="1"/>
    <col min="9" max="9" width="5.625" style="46" customWidth="1"/>
    <col min="10" max="10" width="1.5" style="46" customWidth="1"/>
    <col min="11" max="11" width="5.625" style="46" customWidth="1"/>
    <col min="12" max="12" width="1.5" style="46" customWidth="1"/>
    <col min="13" max="13" width="5.625" style="46" customWidth="1"/>
    <col min="14" max="14" width="1.5" style="46" customWidth="1"/>
    <col min="15" max="15" width="5.625" style="46" customWidth="1"/>
    <col min="16" max="16" width="1.625" style="46" customWidth="1"/>
    <col min="17" max="17" width="5.625" style="46" customWidth="1"/>
    <col min="18" max="18" width="1.5" style="46" customWidth="1"/>
    <col min="19" max="19" width="5.625" style="46" customWidth="1"/>
    <col min="20" max="20" width="1.5" style="46" customWidth="1"/>
    <col min="21" max="21" width="5.625" style="46" customWidth="1"/>
    <col min="22" max="23" width="1.875" style="46" customWidth="1"/>
    <col min="24" max="24" width="16.75" style="46" customWidth="1"/>
    <col min="25" max="25" width="5" style="46" customWidth="1"/>
    <col min="26" max="29" width="10.375" style="46" customWidth="1"/>
    <col min="30" max="37" width="7.625" style="46"/>
    <col min="38" max="38" width="3.125" style="46" customWidth="1"/>
    <col min="39" max="39" width="7.625" style="46"/>
    <col min="40" max="48" width="3" style="46" customWidth="1"/>
    <col min="49" max="16384" width="7.625" style="46"/>
  </cols>
  <sheetData>
    <row r="1" spans="1:55" ht="9" customHeight="1" x14ac:dyDescent="0.4">
      <c r="I1" s="744" t="str">
        <f>VLOOKUP($AJ$4,$AN$4:$AY$10,3)</f>
        <v>２</v>
      </c>
      <c r="K1" s="744" t="str">
        <f>VLOOKUP($AJ$4,$AN$4:$AY$10,4)</f>
        <v>５</v>
      </c>
      <c r="M1" s="744" t="str">
        <f>VLOOKUP($AJ$4,$AN$4:$AY$10,5)</f>
        <v>２</v>
      </c>
      <c r="O1" s="740" t="str">
        <f>VLOOKUP($AJ$4,$AN$4:$AY$10,6)</f>
        <v>０</v>
      </c>
      <c r="Q1" s="740" t="str">
        <f>VLOOKUP($AJ$4,$AN$4:$AY$10,7)</f>
        <v>３</v>
      </c>
      <c r="S1" s="740" t="str">
        <f>VLOOKUP($AJ$4,$AN$4:$AY$10,8)</f>
        <v>０</v>
      </c>
      <c r="T1" s="219"/>
      <c r="U1" s="740" t="str">
        <f>VLOOKUP($AJ$4,$AN$4:$AY$10,9)</f>
        <v>２</v>
      </c>
      <c r="V1" s="220"/>
      <c r="W1" s="219"/>
      <c r="Y1" s="221"/>
      <c r="Z1" s="221"/>
      <c r="AA1" s="221"/>
      <c r="AB1" s="221"/>
      <c r="AC1" s="221"/>
      <c r="AD1" s="221"/>
      <c r="AE1" s="221"/>
      <c r="AF1" s="221"/>
      <c r="AG1" s="221"/>
      <c r="AH1" s="221"/>
    </row>
    <row r="2" spans="1:55" ht="9" customHeight="1" thickBot="1" x14ac:dyDescent="0.45">
      <c r="A2" s="751"/>
      <c r="B2" s="751"/>
      <c r="C2" s="751"/>
      <c r="I2" s="745"/>
      <c r="K2" s="745"/>
      <c r="M2" s="745"/>
      <c r="O2" s="741"/>
      <c r="Q2" s="741"/>
      <c r="S2" s="741"/>
      <c r="U2" s="741"/>
      <c r="V2" s="220"/>
      <c r="W2" s="219"/>
      <c r="X2" s="221"/>
      <c r="Y2" s="221"/>
      <c r="Z2" s="221"/>
      <c r="AA2" s="221"/>
      <c r="AB2" s="221"/>
      <c r="AC2" s="221"/>
      <c r="AD2" s="221"/>
      <c r="AE2" s="221"/>
      <c r="AF2" s="221"/>
      <c r="AG2" s="221"/>
      <c r="AH2" s="221"/>
    </row>
    <row r="3" spans="1:55" ht="9" customHeight="1" x14ac:dyDescent="0.4">
      <c r="A3" s="752"/>
      <c r="B3" s="752"/>
      <c r="C3" s="752"/>
      <c r="D3" s="743"/>
      <c r="E3" s="743"/>
      <c r="F3" s="743"/>
      <c r="G3" s="743"/>
      <c r="I3" s="745"/>
      <c r="K3" s="745"/>
      <c r="M3" s="745"/>
      <c r="N3" s="222"/>
      <c r="O3" s="741"/>
      <c r="Q3" s="741"/>
      <c r="S3" s="741"/>
      <c r="U3" s="741"/>
      <c r="V3" s="220"/>
      <c r="W3" s="219"/>
      <c r="X3" s="739" t="s">
        <v>309</v>
      </c>
      <c r="Y3" s="739"/>
      <c r="Z3" s="739"/>
      <c r="AA3" s="739"/>
      <c r="AB3" s="739"/>
      <c r="AC3" s="739"/>
      <c r="AD3" s="126"/>
      <c r="AE3" s="126"/>
      <c r="AF3" s="126"/>
      <c r="AG3" s="126"/>
      <c r="AH3" s="126"/>
      <c r="AI3" s="223"/>
      <c r="AJ3" s="223"/>
      <c r="AN3" s="46">
        <v>0</v>
      </c>
      <c r="AO3" s="224" t="s">
        <v>182</v>
      </c>
      <c r="AP3" s="224" t="s">
        <v>182</v>
      </c>
      <c r="AQ3" s="224" t="s">
        <v>182</v>
      </c>
      <c r="AR3" s="224" t="s">
        <v>182</v>
      </c>
      <c r="AS3" s="224" t="s">
        <v>182</v>
      </c>
      <c r="AT3" s="224" t="s">
        <v>182</v>
      </c>
      <c r="AU3" s="224" t="s">
        <v>182</v>
      </c>
      <c r="AV3" s="224" t="s">
        <v>182</v>
      </c>
      <c r="AW3" s="224" t="s">
        <v>182</v>
      </c>
      <c r="AX3" s="224" t="s">
        <v>182</v>
      </c>
      <c r="AY3" s="224" t="s">
        <v>182</v>
      </c>
      <c r="AZ3" s="224" t="s">
        <v>182</v>
      </c>
      <c r="BC3" s="224" t="s">
        <v>182</v>
      </c>
    </row>
    <row r="4" spans="1:55" ht="18.75" customHeight="1" thickBot="1" x14ac:dyDescent="0.45">
      <c r="A4" s="752"/>
      <c r="B4" s="752"/>
      <c r="C4" s="752"/>
      <c r="D4" s="743"/>
      <c r="E4" s="743"/>
      <c r="F4" s="743"/>
      <c r="G4" s="743"/>
      <c r="I4" s="746"/>
      <c r="K4" s="746"/>
      <c r="M4" s="746"/>
      <c r="O4" s="742"/>
      <c r="Q4" s="742"/>
      <c r="S4" s="742"/>
      <c r="U4" s="742"/>
      <c r="V4" s="220"/>
      <c r="W4" s="219"/>
      <c r="X4" s="739"/>
      <c r="Y4" s="739"/>
      <c r="Z4" s="739"/>
      <c r="AA4" s="739"/>
      <c r="AB4" s="739"/>
      <c r="AC4" s="739"/>
      <c r="AD4" s="126"/>
      <c r="AE4" s="126"/>
      <c r="AF4" s="126"/>
      <c r="AG4" s="126"/>
      <c r="AH4" s="126"/>
      <c r="AI4" s="223"/>
      <c r="AJ4" s="246">
        <f>IF(申し込みについて!J9="横浜支部",1,IF(申し込みについて!J9="川崎支部",2,IF(申し込みについて!J9="相模原支部",3,IF(申し込みについて!J9="県南支部",4,IF(申し込みについて!J9="県央支部",5,IF(申し込みについて!J9="西湘支部",6,IF(申し込みについて!J9="湘南支部",7,"")))))))</f>
        <v>3</v>
      </c>
      <c r="AM4" s="46" t="s">
        <v>3897</v>
      </c>
      <c r="AN4" s="46">
        <v>1</v>
      </c>
      <c r="AO4" s="46" t="s">
        <v>3939</v>
      </c>
      <c r="AP4" s="46" t="s">
        <v>3898</v>
      </c>
      <c r="AQ4" s="46" t="s">
        <v>3898</v>
      </c>
      <c r="AR4" s="46" t="s">
        <v>3899</v>
      </c>
      <c r="AS4" s="46" t="s">
        <v>3900</v>
      </c>
      <c r="AT4" s="46" t="s">
        <v>3901</v>
      </c>
      <c r="AU4" s="46" t="s">
        <v>3902</v>
      </c>
      <c r="AV4" s="46" t="s">
        <v>3902</v>
      </c>
      <c r="AW4" s="46" t="s">
        <v>3928</v>
      </c>
      <c r="AX4" s="46" t="s">
        <v>407</v>
      </c>
      <c r="AY4" s="46" t="s">
        <v>3946</v>
      </c>
    </row>
    <row r="5" spans="1:55" ht="18.75" customHeight="1" x14ac:dyDescent="0.4">
      <c r="S5" s="219"/>
      <c r="T5" s="219"/>
      <c r="U5" s="219"/>
      <c r="V5" s="220"/>
      <c r="W5" s="219"/>
      <c r="X5" s="126"/>
      <c r="Y5" s="126"/>
      <c r="Z5" s="126"/>
      <c r="AA5" s="126"/>
      <c r="AB5" s="126"/>
      <c r="AC5" s="126"/>
      <c r="AD5" s="126"/>
      <c r="AE5" s="126"/>
      <c r="AF5" s="126"/>
      <c r="AG5" s="126"/>
      <c r="AH5" s="126"/>
      <c r="AI5" s="223"/>
      <c r="AJ5" s="223"/>
      <c r="AM5" s="46" t="s">
        <v>3903</v>
      </c>
      <c r="AN5" s="46">
        <v>2</v>
      </c>
      <c r="AO5" s="46" t="s">
        <v>3940</v>
      </c>
      <c r="AP5" s="46" t="s">
        <v>3898</v>
      </c>
      <c r="AQ5" s="46" t="s">
        <v>3904</v>
      </c>
      <c r="AR5" s="224" t="s">
        <v>3924</v>
      </c>
      <c r="AS5" s="46" t="s">
        <v>3905</v>
      </c>
      <c r="AT5" s="46" t="s">
        <v>3905</v>
      </c>
      <c r="AU5" s="224" t="s">
        <v>3925</v>
      </c>
      <c r="AV5" s="224" t="s">
        <v>3926</v>
      </c>
      <c r="AW5" s="46" t="s">
        <v>3927</v>
      </c>
      <c r="AX5" s="46" t="s">
        <v>3929</v>
      </c>
      <c r="AY5" s="46" t="s">
        <v>3947</v>
      </c>
    </row>
    <row r="6" spans="1:55" ht="30" customHeight="1" x14ac:dyDescent="0.4">
      <c r="S6" s="219"/>
      <c r="T6" s="219"/>
      <c r="U6" s="219"/>
      <c r="V6" s="220"/>
      <c r="X6" s="225"/>
      <c r="Y6" s="126"/>
      <c r="Z6" s="126"/>
      <c r="AA6" s="126"/>
      <c r="AB6" s="126"/>
      <c r="AC6" s="126"/>
      <c r="AD6" s="126"/>
      <c r="AE6" s="126"/>
      <c r="AF6" s="126"/>
      <c r="AG6" s="126"/>
      <c r="AH6" s="126"/>
      <c r="AI6" s="223"/>
      <c r="AJ6" s="223"/>
      <c r="AM6" s="46" t="s">
        <v>3906</v>
      </c>
      <c r="AN6" s="46">
        <v>3</v>
      </c>
      <c r="AO6" s="46" t="s">
        <v>3941</v>
      </c>
      <c r="AP6" s="46" t="s">
        <v>3898</v>
      </c>
      <c r="AQ6" s="46" t="s">
        <v>3907</v>
      </c>
      <c r="AR6" s="46" t="s">
        <v>3898</v>
      </c>
      <c r="AS6" s="46" t="s">
        <v>3905</v>
      </c>
      <c r="AT6" s="224" t="s">
        <v>3926</v>
      </c>
      <c r="AU6" s="224" t="s">
        <v>3925</v>
      </c>
      <c r="AV6" s="224" t="s">
        <v>3930</v>
      </c>
      <c r="AW6" s="46" t="s">
        <v>4030</v>
      </c>
      <c r="AX6" s="46" t="s">
        <v>4031</v>
      </c>
      <c r="AY6" s="46" t="s">
        <v>4032</v>
      </c>
    </row>
    <row r="7" spans="1:55" ht="18.75" customHeight="1" x14ac:dyDescent="0.4">
      <c r="S7" s="219"/>
      <c r="T7" s="219"/>
      <c r="U7" s="219"/>
      <c r="V7" s="220"/>
      <c r="X7" s="226"/>
      <c r="Y7" s="126"/>
      <c r="Z7" s="126"/>
      <c r="AA7" s="126"/>
      <c r="AB7" s="126"/>
      <c r="AC7" s="126"/>
      <c r="AD7" s="126"/>
      <c r="AE7" s="126"/>
      <c r="AF7" s="126"/>
      <c r="AG7" s="126"/>
      <c r="AH7" s="126"/>
      <c r="AI7" s="223"/>
      <c r="AJ7" s="223"/>
      <c r="AM7" s="46" t="s">
        <v>3908</v>
      </c>
      <c r="AN7" s="46">
        <v>4</v>
      </c>
      <c r="AO7" s="46" t="s">
        <v>3942</v>
      </c>
      <c r="AP7" s="46" t="s">
        <v>3898</v>
      </c>
      <c r="AQ7" s="224" t="s">
        <v>3926</v>
      </c>
      <c r="AR7" s="224" t="s">
        <v>3931</v>
      </c>
      <c r="AS7" s="46" t="s">
        <v>3905</v>
      </c>
      <c r="AT7" s="224" t="s">
        <v>3932</v>
      </c>
      <c r="AU7" s="224" t="s">
        <v>3933</v>
      </c>
      <c r="AV7" s="224" t="s">
        <v>3926</v>
      </c>
      <c r="AW7" s="46" t="s">
        <v>3934</v>
      </c>
      <c r="AX7" s="46" t="s">
        <v>3935</v>
      </c>
      <c r="AY7" s="46" t="s">
        <v>3948</v>
      </c>
    </row>
    <row r="8" spans="1:55" ht="30" customHeight="1" x14ac:dyDescent="0.4">
      <c r="A8" s="227" t="str">
        <f>VLOOKUP($AJ$4,$AN$4:$AY$10,10)</f>
        <v>相模原市南区上鶴間 4-14-1</v>
      </c>
      <c r="B8" s="47"/>
      <c r="C8" s="47"/>
      <c r="D8" s="47"/>
      <c r="E8" s="47"/>
      <c r="F8" s="47"/>
      <c r="G8" s="47"/>
      <c r="H8" s="47"/>
      <c r="I8" s="47"/>
      <c r="J8" s="47"/>
      <c r="K8" s="47"/>
      <c r="L8" s="47"/>
      <c r="M8" s="47"/>
      <c r="N8" s="47"/>
      <c r="O8" s="47"/>
      <c r="P8" s="47"/>
      <c r="Q8" s="47"/>
      <c r="R8" s="47"/>
      <c r="S8" s="47"/>
      <c r="T8" s="47"/>
      <c r="U8" s="47"/>
      <c r="V8" s="228"/>
      <c r="X8" s="225"/>
      <c r="Y8" s="223"/>
      <c r="AA8" s="225"/>
      <c r="AC8" s="126"/>
      <c r="AE8" s="126"/>
      <c r="AF8" s="126"/>
      <c r="AG8" s="126"/>
      <c r="AH8" s="126"/>
      <c r="AI8" s="223"/>
      <c r="AJ8" s="223"/>
      <c r="AM8" s="46" t="s">
        <v>3910</v>
      </c>
      <c r="AN8" s="46">
        <v>5</v>
      </c>
      <c r="AO8" s="46" t="s">
        <v>3943</v>
      </c>
      <c r="AP8" s="46" t="s">
        <v>3898</v>
      </c>
      <c r="AQ8" s="46" t="s">
        <v>3907</v>
      </c>
      <c r="AR8" s="46" t="s">
        <v>3898</v>
      </c>
      <c r="AS8" s="46" t="s">
        <v>3905</v>
      </c>
      <c r="AT8" s="46" t="s">
        <v>3905</v>
      </c>
      <c r="AU8" s="46" t="s">
        <v>3904</v>
      </c>
      <c r="AV8" s="46" t="s">
        <v>3907</v>
      </c>
      <c r="AW8" s="46" t="s">
        <v>3936</v>
      </c>
      <c r="AX8" s="46" t="s">
        <v>408</v>
      </c>
      <c r="AY8" s="46" t="s">
        <v>3949</v>
      </c>
    </row>
    <row r="9" spans="1:55" ht="18.75" customHeight="1" x14ac:dyDescent="0.4">
      <c r="A9" s="47"/>
      <c r="B9" s="47"/>
      <c r="C9" s="47"/>
      <c r="D9" s="47"/>
      <c r="E9" s="47"/>
      <c r="F9" s="47"/>
      <c r="G9" s="47"/>
      <c r="H9" s="47"/>
      <c r="I9" s="47"/>
      <c r="J9" s="47"/>
      <c r="K9" s="47"/>
      <c r="L9" s="47"/>
      <c r="M9" s="47"/>
      <c r="N9" s="47"/>
      <c r="O9" s="47"/>
      <c r="P9" s="47"/>
      <c r="Q9" s="47"/>
      <c r="R9" s="47"/>
      <c r="S9" s="47"/>
      <c r="T9" s="47"/>
      <c r="U9" s="47"/>
      <c r="V9" s="228"/>
      <c r="X9" s="226"/>
      <c r="Y9" s="126"/>
      <c r="Z9" s="126"/>
      <c r="AA9" s="126"/>
      <c r="AB9" s="126"/>
      <c r="AC9" s="126"/>
      <c r="AD9" s="126"/>
      <c r="AE9" s="126"/>
      <c r="AF9" s="126"/>
      <c r="AG9" s="126"/>
      <c r="AH9" s="126"/>
      <c r="AI9" s="223"/>
      <c r="AJ9" s="223"/>
      <c r="AM9" s="46" t="s">
        <v>3911</v>
      </c>
      <c r="AN9" s="46">
        <v>6</v>
      </c>
      <c r="AO9" s="46" t="s">
        <v>3944</v>
      </c>
      <c r="AP9" s="46" t="s">
        <v>3898</v>
      </c>
      <c r="AQ9" s="46" t="s">
        <v>3907</v>
      </c>
      <c r="AR9" s="224" t="s">
        <v>3931</v>
      </c>
      <c r="AS9" s="46" t="s">
        <v>3905</v>
      </c>
      <c r="AT9" s="224" t="s">
        <v>3926</v>
      </c>
      <c r="AU9" s="224" t="s">
        <v>3925</v>
      </c>
      <c r="AV9" s="224" t="s">
        <v>3933</v>
      </c>
      <c r="AW9" s="46" t="s">
        <v>3937</v>
      </c>
      <c r="AX9" s="46" t="s">
        <v>3938</v>
      </c>
      <c r="AY9" s="46" t="s">
        <v>3950</v>
      </c>
    </row>
    <row r="10" spans="1:55" ht="30.75" customHeight="1" x14ac:dyDescent="0.4">
      <c r="A10" s="47"/>
      <c r="B10" s="47" t="str">
        <f>VLOOKUP($AJ$4,$AN$4:$AY$10,11)</f>
        <v>相模原市立上鶴間中学校</v>
      </c>
      <c r="C10" s="47"/>
      <c r="D10" s="47"/>
      <c r="E10" s="47"/>
      <c r="F10" s="47"/>
      <c r="G10" s="47"/>
      <c r="H10" s="47"/>
      <c r="I10" s="47"/>
      <c r="J10" s="47"/>
      <c r="K10" s="47"/>
      <c r="L10" s="47"/>
      <c r="M10" s="47"/>
      <c r="N10" s="47"/>
      <c r="O10" s="47"/>
      <c r="P10" s="47"/>
      <c r="Q10" s="47"/>
      <c r="R10" s="47"/>
      <c r="S10" s="47"/>
      <c r="T10" s="47"/>
      <c r="U10" s="47"/>
      <c r="V10" s="228"/>
      <c r="X10" s="225"/>
      <c r="Y10" s="126"/>
      <c r="Z10" s="126"/>
      <c r="AA10" s="126"/>
      <c r="AB10" s="126"/>
      <c r="AC10" s="126"/>
      <c r="AD10" s="126"/>
      <c r="AE10" s="126"/>
      <c r="AF10" s="126"/>
      <c r="AG10" s="126"/>
      <c r="AH10" s="126"/>
      <c r="AI10" s="223"/>
      <c r="AJ10" s="223"/>
      <c r="AM10" s="46" t="s">
        <v>3909</v>
      </c>
      <c r="AN10" s="46">
        <v>7</v>
      </c>
      <c r="AO10" s="46" t="s">
        <v>3945</v>
      </c>
      <c r="AP10" s="46" t="s">
        <v>3898</v>
      </c>
      <c r="AQ10" s="46" t="s">
        <v>3907</v>
      </c>
      <c r="AR10" s="224" t="s">
        <v>3954</v>
      </c>
      <c r="AS10" s="224" t="s">
        <v>3955</v>
      </c>
      <c r="AT10" s="224" t="s">
        <v>3956</v>
      </c>
      <c r="AU10" s="46" t="s">
        <v>3904</v>
      </c>
      <c r="AV10" s="46" t="s">
        <v>3904</v>
      </c>
      <c r="AW10" s="46" t="s">
        <v>3957</v>
      </c>
      <c r="AX10" s="46" t="s">
        <v>3958</v>
      </c>
      <c r="AY10" s="46" t="s">
        <v>3953</v>
      </c>
    </row>
    <row r="11" spans="1:55" ht="18.75" customHeight="1" x14ac:dyDescent="0.4">
      <c r="A11" s="47"/>
      <c r="B11" s="47"/>
      <c r="C11" s="47"/>
      <c r="D11" s="47"/>
      <c r="E11" s="47"/>
      <c r="F11" s="47"/>
      <c r="G11" s="47"/>
      <c r="H11" s="47"/>
      <c r="I11" s="47"/>
      <c r="J11" s="47"/>
      <c r="K11" s="47"/>
      <c r="L11" s="47"/>
      <c r="M11" s="47"/>
      <c r="N11" s="47"/>
      <c r="O11" s="47"/>
      <c r="P11" s="47"/>
      <c r="Q11" s="47"/>
      <c r="R11" s="47"/>
      <c r="S11" s="47"/>
      <c r="T11" s="47"/>
      <c r="U11" s="47"/>
      <c r="V11" s="228"/>
      <c r="X11" s="226"/>
      <c r="Y11" s="125"/>
      <c r="Z11" s="229"/>
      <c r="AA11" s="125"/>
      <c r="AB11" s="126"/>
      <c r="AC11" s="126"/>
      <c r="AD11" s="125"/>
      <c r="AE11" s="125"/>
      <c r="AF11" s="125"/>
      <c r="AG11" s="223"/>
      <c r="AH11" s="223"/>
      <c r="AI11" s="223"/>
      <c r="AJ11" s="223"/>
    </row>
    <row r="12" spans="1:55" ht="30" customHeight="1" x14ac:dyDescent="0.4">
      <c r="A12" s="47"/>
      <c r="B12" s="47"/>
      <c r="C12" s="47"/>
      <c r="D12" s="47"/>
      <c r="E12" s="47"/>
      <c r="F12" s="47"/>
      <c r="G12" s="47"/>
      <c r="H12" s="47"/>
      <c r="I12" s="47"/>
      <c r="J12" s="47"/>
      <c r="K12" s="47"/>
      <c r="L12" s="47"/>
      <c r="M12" s="47"/>
      <c r="N12" s="47"/>
      <c r="O12" s="47"/>
      <c r="P12" s="47"/>
      <c r="Q12" s="47"/>
      <c r="R12" s="47"/>
      <c r="S12" s="47"/>
      <c r="T12" s="47"/>
      <c r="U12" s="47"/>
      <c r="V12" s="228"/>
      <c r="X12" s="750" t="s">
        <v>3923</v>
      </c>
      <c r="Y12" s="750"/>
      <c r="Z12" s="750"/>
      <c r="AA12" s="750"/>
      <c r="AB12" s="750"/>
      <c r="AC12" s="750"/>
      <c r="AD12" s="750"/>
      <c r="AE12" s="750"/>
      <c r="AF12" s="750"/>
      <c r="AG12" s="750"/>
      <c r="AH12" s="223"/>
      <c r="AI12" s="223"/>
      <c r="AJ12" s="223"/>
      <c r="AM12" s="46">
        <v>1</v>
      </c>
      <c r="AN12" s="46" t="s">
        <v>3920</v>
      </c>
      <c r="AO12" s="46" t="s">
        <v>304</v>
      </c>
    </row>
    <row r="13" spans="1:55" ht="18.75" customHeight="1" x14ac:dyDescent="0.4">
      <c r="A13" s="47"/>
      <c r="B13" s="47"/>
      <c r="C13" s="47"/>
      <c r="D13" s="47"/>
      <c r="E13" s="47"/>
      <c r="F13" s="47"/>
      <c r="G13" s="47"/>
      <c r="H13" s="47"/>
      <c r="I13" s="47"/>
      <c r="J13" s="47"/>
      <c r="K13" s="47"/>
      <c r="L13" s="47"/>
      <c r="M13" s="47"/>
      <c r="N13" s="47"/>
      <c r="O13" s="47"/>
      <c r="P13" s="47"/>
      <c r="Q13" s="47"/>
      <c r="R13" s="47"/>
      <c r="S13" s="47"/>
      <c r="T13" s="47"/>
      <c r="U13" s="47"/>
      <c r="V13" s="228"/>
      <c r="X13" s="750"/>
      <c r="Y13" s="750"/>
      <c r="Z13" s="750"/>
      <c r="AA13" s="750"/>
      <c r="AB13" s="750"/>
      <c r="AC13" s="750"/>
      <c r="AD13" s="750"/>
      <c r="AE13" s="750"/>
      <c r="AF13" s="750"/>
      <c r="AG13" s="750"/>
      <c r="AH13" s="223"/>
      <c r="AI13" s="223"/>
      <c r="AJ13" s="223"/>
    </row>
    <row r="14" spans="1:55" ht="26.25" customHeight="1" x14ac:dyDescent="0.4">
      <c r="A14" s="47"/>
      <c r="B14" s="47"/>
      <c r="C14" s="47" t="str">
        <f>VLOOKUP($AJ$4,$AN$4:$AY$10,12)</f>
        <v>飛柗　美紗　行</v>
      </c>
      <c r="D14" s="47"/>
      <c r="E14" s="47"/>
      <c r="F14" s="47"/>
      <c r="G14" s="47"/>
      <c r="H14" s="47"/>
      <c r="I14" s="47"/>
      <c r="J14" s="47"/>
      <c r="K14" s="47"/>
      <c r="L14" s="47"/>
      <c r="M14" s="47"/>
      <c r="N14" s="47"/>
      <c r="O14" s="47"/>
      <c r="P14" s="47"/>
      <c r="Q14" s="47"/>
      <c r="R14" s="47"/>
      <c r="S14" s="47"/>
      <c r="T14" s="47"/>
      <c r="U14" s="47"/>
      <c r="V14" s="228"/>
      <c r="X14" s="750"/>
      <c r="Y14" s="750"/>
      <c r="Z14" s="750"/>
      <c r="AA14" s="750"/>
      <c r="AB14" s="750"/>
      <c r="AC14" s="750"/>
      <c r="AD14" s="750"/>
      <c r="AE14" s="750"/>
      <c r="AF14" s="750"/>
      <c r="AG14" s="750"/>
      <c r="AH14" s="223"/>
      <c r="AI14" s="223"/>
      <c r="AJ14" s="223"/>
    </row>
    <row r="15" spans="1:55" ht="16.5" customHeight="1" x14ac:dyDescent="0.4">
      <c r="A15" s="47"/>
      <c r="B15" s="47"/>
      <c r="C15" s="47"/>
      <c r="D15" s="47"/>
      <c r="E15" s="47"/>
      <c r="F15" s="47"/>
      <c r="G15" s="47"/>
      <c r="H15" s="47"/>
      <c r="I15" s="47"/>
      <c r="J15" s="47"/>
      <c r="K15" s="47"/>
      <c r="L15" s="47"/>
      <c r="M15" s="47"/>
      <c r="N15" s="47"/>
      <c r="O15" s="47"/>
      <c r="P15" s="47"/>
      <c r="Q15" s="47"/>
      <c r="R15" s="47"/>
      <c r="S15" s="47"/>
      <c r="T15" s="47"/>
      <c r="U15" s="47"/>
      <c r="V15" s="228"/>
      <c r="X15" s="750"/>
      <c r="Y15" s="750"/>
      <c r="Z15" s="750"/>
      <c r="AA15" s="750"/>
      <c r="AB15" s="750"/>
      <c r="AC15" s="750"/>
      <c r="AD15" s="750"/>
      <c r="AE15" s="750"/>
      <c r="AF15" s="750"/>
      <c r="AG15" s="750"/>
      <c r="AH15" s="223"/>
      <c r="AI15" s="223"/>
      <c r="AJ15" s="223"/>
    </row>
    <row r="16" spans="1:55" ht="18" customHeight="1" x14ac:dyDescent="0.4">
      <c r="A16" s="47"/>
      <c r="B16" s="47"/>
      <c r="C16" s="47"/>
      <c r="D16" s="47"/>
      <c r="E16" s="47"/>
      <c r="F16" s="47"/>
      <c r="G16" s="47"/>
      <c r="H16" s="47"/>
      <c r="I16" s="47"/>
      <c r="J16" s="47"/>
      <c r="K16" s="47"/>
      <c r="L16" s="47"/>
      <c r="M16" s="47"/>
      <c r="N16" s="47"/>
      <c r="O16" s="47"/>
      <c r="P16" s="47"/>
      <c r="Q16" s="47"/>
      <c r="R16" s="47"/>
      <c r="S16" s="47"/>
      <c r="T16" s="47"/>
      <c r="U16" s="47"/>
      <c r="V16" s="228"/>
      <c r="X16" s="223"/>
      <c r="Y16" s="125"/>
      <c r="Z16" s="125"/>
      <c r="AA16" s="125"/>
      <c r="AB16" s="125"/>
      <c r="AC16" s="125"/>
      <c r="AD16" s="125"/>
      <c r="AE16" s="125"/>
      <c r="AF16" s="125"/>
      <c r="AG16" s="223"/>
      <c r="AH16" s="223"/>
      <c r="AI16" s="223"/>
      <c r="AJ16" s="223"/>
    </row>
    <row r="17" spans="1:49" ht="18" customHeight="1" x14ac:dyDescent="0.4">
      <c r="A17" s="47"/>
      <c r="B17" s="47"/>
      <c r="C17" s="47"/>
      <c r="D17" s="47"/>
      <c r="E17" s="47"/>
      <c r="F17" s="83" t="s">
        <v>300</v>
      </c>
      <c r="G17" s="747" t="s">
        <v>249</v>
      </c>
      <c r="H17" s="747"/>
      <c r="I17" s="747"/>
      <c r="J17" s="747"/>
      <c r="K17" s="747"/>
      <c r="L17" s="747"/>
      <c r="M17" s="747"/>
      <c r="N17" s="747"/>
      <c r="O17" s="84" t="s">
        <v>61</v>
      </c>
      <c r="P17" s="47"/>
      <c r="Q17" s="47"/>
      <c r="R17" s="47"/>
      <c r="S17" s="47"/>
      <c r="T17" s="47"/>
      <c r="U17" s="47"/>
      <c r="V17" s="228"/>
      <c r="X17" s="750" t="s">
        <v>3962</v>
      </c>
      <c r="Y17" s="750"/>
      <c r="Z17" s="750"/>
      <c r="AA17" s="750"/>
      <c r="AB17" s="750"/>
      <c r="AC17" s="750"/>
      <c r="AD17" s="750"/>
      <c r="AE17" s="750"/>
      <c r="AF17" s="750"/>
      <c r="AG17" s="750"/>
      <c r="AH17" s="750"/>
      <c r="AI17" s="750"/>
      <c r="AJ17" s="126"/>
      <c r="AV17" s="224"/>
      <c r="AW17" s="224"/>
    </row>
    <row r="18" spans="1:49" ht="18" customHeight="1" x14ac:dyDescent="0.4">
      <c r="A18" s="47"/>
      <c r="B18" s="47"/>
      <c r="C18" s="47"/>
      <c r="D18" s="47"/>
      <c r="E18" s="47"/>
      <c r="F18" s="83">
        <v>1</v>
      </c>
      <c r="G18" s="754">
        <f>+アンコン参加申込書!$C$16</f>
        <v>0</v>
      </c>
      <c r="H18" s="754"/>
      <c r="I18" s="754"/>
      <c r="J18" s="754"/>
      <c r="K18" s="754"/>
      <c r="L18" s="754"/>
      <c r="M18" s="748">
        <f>+アンコン参加申込書!$F$16</f>
        <v>0</v>
      </c>
      <c r="N18" s="748"/>
      <c r="O18" s="84" t="s">
        <v>345</v>
      </c>
      <c r="P18" s="47"/>
      <c r="Q18" s="47"/>
      <c r="R18" s="47"/>
      <c r="S18" s="47"/>
      <c r="T18" s="47"/>
      <c r="U18" s="47"/>
      <c r="V18" s="228"/>
      <c r="X18" s="750"/>
      <c r="Y18" s="750"/>
      <c r="Z18" s="750"/>
      <c r="AA18" s="750"/>
      <c r="AB18" s="750"/>
      <c r="AC18" s="750"/>
      <c r="AD18" s="750"/>
      <c r="AE18" s="750"/>
      <c r="AF18" s="750"/>
      <c r="AG18" s="750"/>
      <c r="AH18" s="750"/>
      <c r="AI18" s="750"/>
      <c r="AJ18" s="126"/>
    </row>
    <row r="19" spans="1:49" ht="18" customHeight="1" x14ac:dyDescent="0.4">
      <c r="A19" s="47"/>
      <c r="B19" s="47"/>
      <c r="C19" s="47"/>
      <c r="D19" s="47"/>
      <c r="E19" s="47"/>
      <c r="F19" s="83">
        <v>2</v>
      </c>
      <c r="G19" s="754">
        <f>+アンコン参加申込書!$C$17</f>
        <v>0</v>
      </c>
      <c r="H19" s="754"/>
      <c r="I19" s="754"/>
      <c r="J19" s="754"/>
      <c r="K19" s="754"/>
      <c r="L19" s="754"/>
      <c r="M19" s="748">
        <f>+アンコン参加申込書!$F$17</f>
        <v>0</v>
      </c>
      <c r="N19" s="748"/>
      <c r="O19" s="84" t="s">
        <v>345</v>
      </c>
      <c r="P19" s="47"/>
      <c r="Q19" s="47"/>
      <c r="R19" s="47"/>
      <c r="S19" s="47"/>
      <c r="T19" s="47"/>
      <c r="U19" s="47"/>
      <c r="V19" s="228"/>
      <c r="X19" s="750"/>
      <c r="Y19" s="750"/>
      <c r="Z19" s="750"/>
      <c r="AA19" s="750"/>
      <c r="AB19" s="750"/>
      <c r="AC19" s="750"/>
      <c r="AD19" s="750"/>
      <c r="AE19" s="750"/>
      <c r="AF19" s="750"/>
      <c r="AG19" s="750"/>
      <c r="AH19" s="750"/>
      <c r="AI19" s="750"/>
      <c r="AJ19" s="126"/>
    </row>
    <row r="20" spans="1:49" ht="7.5" customHeight="1" x14ac:dyDescent="0.4">
      <c r="V20" s="228"/>
      <c r="X20" s="750"/>
      <c r="Y20" s="750"/>
      <c r="Z20" s="750"/>
      <c r="AA20" s="750"/>
      <c r="AB20" s="750"/>
      <c r="AC20" s="750"/>
      <c r="AD20" s="750"/>
      <c r="AE20" s="750"/>
      <c r="AF20" s="750"/>
      <c r="AG20" s="750"/>
      <c r="AH20" s="750"/>
      <c r="AI20" s="750"/>
      <c r="AJ20" s="223"/>
    </row>
    <row r="21" spans="1:49" ht="18" customHeight="1" x14ac:dyDescent="0.4">
      <c r="V21" s="228"/>
      <c r="X21" s="750"/>
      <c r="Y21" s="750"/>
      <c r="Z21" s="750"/>
      <c r="AA21" s="750"/>
      <c r="AB21" s="750"/>
      <c r="AC21" s="750"/>
      <c r="AD21" s="750"/>
      <c r="AE21" s="750"/>
      <c r="AF21" s="750"/>
      <c r="AG21" s="750"/>
      <c r="AH21" s="750"/>
      <c r="AI21" s="750"/>
      <c r="AJ21" s="223"/>
    </row>
    <row r="22" spans="1:49" ht="7.5" customHeight="1" x14ac:dyDescent="0.4">
      <c r="V22" s="228"/>
      <c r="X22" s="750"/>
      <c r="Y22" s="750"/>
      <c r="Z22" s="750"/>
      <c r="AA22" s="750"/>
      <c r="AB22" s="750"/>
      <c r="AC22" s="750"/>
      <c r="AD22" s="750"/>
      <c r="AE22" s="750"/>
      <c r="AF22" s="750"/>
      <c r="AG22" s="750"/>
      <c r="AH22" s="750"/>
      <c r="AI22" s="750"/>
      <c r="AJ22" s="223"/>
    </row>
    <row r="23" spans="1:49" ht="18.75" customHeight="1" x14ac:dyDescent="0.4">
      <c r="C23" s="230" t="s">
        <v>299</v>
      </c>
      <c r="F23" s="230"/>
      <c r="I23" s="230"/>
      <c r="K23" s="230"/>
      <c r="N23" s="230"/>
      <c r="V23" s="228"/>
      <c r="X23" s="231"/>
      <c r="Y23" s="223"/>
      <c r="Z23" s="223"/>
      <c r="AA23" s="223"/>
      <c r="AB23" s="223"/>
      <c r="AC23" s="223"/>
      <c r="AD23" s="223"/>
      <c r="AE23" s="223"/>
      <c r="AF23" s="223"/>
      <c r="AG23" s="223"/>
      <c r="AH23" s="223"/>
      <c r="AI23" s="223"/>
      <c r="AJ23" s="223"/>
    </row>
    <row r="24" spans="1:49" ht="7.5" customHeight="1" x14ac:dyDescent="0.4">
      <c r="V24" s="228"/>
      <c r="X24" s="739" t="s">
        <v>3912</v>
      </c>
      <c r="Y24" s="739"/>
      <c r="Z24" s="739"/>
      <c r="AA24" s="739"/>
      <c r="AB24" s="739"/>
      <c r="AC24" s="739"/>
      <c r="AD24" s="739"/>
      <c r="AE24" s="739"/>
    </row>
    <row r="25" spans="1:49" ht="18.75" customHeight="1" x14ac:dyDescent="0.4">
      <c r="E25" s="232" t="s">
        <v>99</v>
      </c>
      <c r="F25" s="233" t="e">
        <f>+アンコン参加申込書!$D$8</f>
        <v>#N/A</v>
      </c>
      <c r="G25" s="234"/>
      <c r="H25" s="234"/>
      <c r="V25" s="228"/>
      <c r="X25" s="739"/>
      <c r="Y25" s="739"/>
      <c r="Z25" s="739"/>
      <c r="AA25" s="739"/>
      <c r="AB25" s="739"/>
      <c r="AC25" s="739"/>
      <c r="AD25" s="739"/>
      <c r="AE25" s="739"/>
      <c r="AF25" s="48"/>
      <c r="AG25" s="48"/>
    </row>
    <row r="26" spans="1:49" ht="7.5" customHeight="1" x14ac:dyDescent="0.4">
      <c r="F26" s="235"/>
      <c r="V26" s="228"/>
      <c r="X26" s="739"/>
      <c r="Y26" s="739"/>
      <c r="Z26" s="739"/>
      <c r="AA26" s="739"/>
      <c r="AB26" s="739"/>
      <c r="AC26" s="739"/>
      <c r="AD26" s="739"/>
      <c r="AE26" s="739"/>
    </row>
    <row r="27" spans="1:49" ht="18.75" customHeight="1" x14ac:dyDescent="0.4">
      <c r="F27" s="236" t="e">
        <f>+アンコン参加申込書!$D$9</f>
        <v>#N/A</v>
      </c>
      <c r="V27" s="228"/>
    </row>
    <row r="28" spans="1:49" ht="7.5" customHeight="1" x14ac:dyDescent="0.4">
      <c r="F28" s="235"/>
      <c r="V28" s="228"/>
    </row>
    <row r="29" spans="1:49" ht="18" customHeight="1" x14ac:dyDescent="0.4">
      <c r="F29" s="236" t="e">
        <f>+アンコン参加申込書!$B$7</f>
        <v>#N/A</v>
      </c>
      <c r="V29" s="228"/>
      <c r="X29" s="739" t="s">
        <v>3913</v>
      </c>
      <c r="Y29" s="739"/>
      <c r="Z29" s="739"/>
      <c r="AA29" s="739"/>
      <c r="AB29" s="739"/>
      <c r="AC29" s="739"/>
      <c r="AD29" s="739"/>
      <c r="AE29" s="739"/>
      <c r="AF29" s="739"/>
    </row>
    <row r="30" spans="1:49" ht="7.5" customHeight="1" x14ac:dyDescent="0.4">
      <c r="V30" s="228"/>
      <c r="X30" s="739"/>
      <c r="Y30" s="739"/>
      <c r="Z30" s="739"/>
      <c r="AA30" s="739"/>
      <c r="AB30" s="739"/>
      <c r="AC30" s="739"/>
      <c r="AD30" s="739"/>
      <c r="AE30" s="739"/>
      <c r="AF30" s="739"/>
      <c r="AG30" s="237"/>
    </row>
    <row r="31" spans="1:49" ht="15" customHeight="1" x14ac:dyDescent="0.4">
      <c r="F31" s="230">
        <f>+アンコン参加申込書!$D$12</f>
        <v>0</v>
      </c>
      <c r="V31" s="228"/>
      <c r="AG31" s="237"/>
    </row>
    <row r="32" spans="1:49" ht="7.5" customHeight="1" x14ac:dyDescent="0.4">
      <c r="V32" s="228"/>
      <c r="AG32" s="237"/>
    </row>
    <row r="33" spans="1:49" ht="15" customHeight="1" x14ac:dyDescent="0.4">
      <c r="F33" s="230" t="s">
        <v>3914</v>
      </c>
      <c r="H33" s="230" t="e">
        <f>+アンコン参加申込書!$D$10</f>
        <v>#N/A</v>
      </c>
      <c r="V33" s="228"/>
      <c r="AG33" s="237"/>
    </row>
    <row r="34" spans="1:49" ht="7.5" customHeight="1" x14ac:dyDescent="0.4">
      <c r="F34" s="230"/>
      <c r="H34" s="230"/>
      <c r="V34" s="228"/>
      <c r="AG34" s="237"/>
    </row>
    <row r="35" spans="1:49" ht="7.5" customHeight="1" x14ac:dyDescent="0.4">
      <c r="F35" s="238"/>
      <c r="G35" s="239"/>
      <c r="H35" s="239"/>
      <c r="I35" s="240"/>
      <c r="J35" s="240"/>
      <c r="K35" s="240"/>
      <c r="L35" s="240"/>
      <c r="M35" s="240"/>
      <c r="N35" s="240"/>
      <c r="V35" s="228"/>
      <c r="AG35" s="237"/>
      <c r="AH35" s="125"/>
    </row>
    <row r="36" spans="1:49" ht="22.5" customHeight="1" x14ac:dyDescent="0.4">
      <c r="E36" s="127" t="s">
        <v>409</v>
      </c>
      <c r="F36" s="238"/>
      <c r="G36" s="239"/>
      <c r="H36" s="239"/>
      <c r="I36" s="240"/>
      <c r="J36" s="240"/>
      <c r="K36" s="240"/>
      <c r="L36" s="240"/>
      <c r="N36" s="240"/>
      <c r="V36" s="228"/>
      <c r="X36" s="739" t="s">
        <v>3915</v>
      </c>
      <c r="Y36" s="739"/>
      <c r="Z36" s="739"/>
      <c r="AA36" s="739"/>
      <c r="AB36" s="739"/>
      <c r="AC36" s="739"/>
      <c r="AD36" s="739"/>
      <c r="AE36" s="739"/>
      <c r="AF36" s="739"/>
      <c r="AG36" s="237"/>
      <c r="AH36" s="125"/>
    </row>
    <row r="37" spans="1:49" ht="23.25" customHeight="1" x14ac:dyDescent="0.4">
      <c r="C37" s="49"/>
      <c r="D37" s="49"/>
      <c r="E37" s="127" t="s">
        <v>4012</v>
      </c>
      <c r="F37" s="238"/>
      <c r="G37" s="239"/>
      <c r="H37" s="239"/>
      <c r="I37" s="240"/>
      <c r="J37" s="240"/>
      <c r="K37" s="240"/>
      <c r="L37" s="240"/>
      <c r="M37" s="93"/>
      <c r="N37" s="240"/>
      <c r="O37" s="93"/>
      <c r="P37" s="127">
        <f>+アンコン参加申込書!F5</f>
        <v>0</v>
      </c>
      <c r="V37" s="228"/>
      <c r="X37" s="739"/>
      <c r="Y37" s="739"/>
      <c r="Z37" s="739"/>
      <c r="AA37" s="739"/>
      <c r="AB37" s="739"/>
      <c r="AC37" s="739"/>
      <c r="AD37" s="739"/>
      <c r="AE37" s="739"/>
      <c r="AF37" s="739"/>
      <c r="AG37" s="237"/>
      <c r="AH37" s="125"/>
    </row>
    <row r="38" spans="1:49" ht="15" customHeight="1" x14ac:dyDescent="0.4">
      <c r="B38" s="753" t="s">
        <v>301</v>
      </c>
      <c r="C38" s="753"/>
      <c r="D38" s="753"/>
      <c r="E38" s="128" t="s">
        <v>302</v>
      </c>
      <c r="F38" s="129" t="s">
        <v>303</v>
      </c>
      <c r="G38" s="49"/>
      <c r="H38" s="49"/>
      <c r="I38" s="49"/>
      <c r="J38" s="49"/>
      <c r="K38" s="49"/>
      <c r="L38" s="49"/>
      <c r="M38" s="49"/>
      <c r="N38" s="49"/>
      <c r="O38" s="49"/>
      <c r="V38" s="228"/>
      <c r="X38" s="750" t="s">
        <v>3916</v>
      </c>
      <c r="Y38" s="750"/>
      <c r="Z38" s="750"/>
      <c r="AA38" s="750"/>
      <c r="AB38" s="750"/>
      <c r="AC38" s="750"/>
      <c r="AD38" s="750"/>
      <c r="AE38" s="750"/>
      <c r="AF38" s="750"/>
      <c r="AG38" s="125"/>
      <c r="AH38" s="125"/>
    </row>
    <row r="39" spans="1:49" ht="15" customHeight="1" x14ac:dyDescent="0.4">
      <c r="B39" s="46" t="s">
        <v>3917</v>
      </c>
      <c r="E39" s="128" t="s">
        <v>302</v>
      </c>
      <c r="F39" s="129" t="s">
        <v>3876</v>
      </c>
      <c r="G39" s="49"/>
      <c r="H39" s="49"/>
      <c r="I39" s="49"/>
      <c r="J39" s="49"/>
      <c r="K39" s="49"/>
      <c r="L39" s="49"/>
      <c r="M39" s="49"/>
      <c r="N39" s="49"/>
      <c r="O39" s="49"/>
      <c r="V39" s="228"/>
      <c r="X39" s="750"/>
      <c r="Y39" s="750"/>
      <c r="Z39" s="750"/>
      <c r="AA39" s="750"/>
      <c r="AB39" s="750"/>
      <c r="AC39" s="750"/>
      <c r="AD39" s="750"/>
      <c r="AE39" s="750"/>
      <c r="AF39" s="750"/>
      <c r="AG39" s="125"/>
      <c r="AH39" s="125"/>
    </row>
    <row r="40" spans="1:49" ht="15" customHeight="1" x14ac:dyDescent="0.4">
      <c r="E40" s="128" t="s">
        <v>302</v>
      </c>
      <c r="F40" s="749" t="s">
        <v>3877</v>
      </c>
      <c r="G40" s="749"/>
      <c r="H40" s="749"/>
      <c r="I40" s="749"/>
      <c r="J40" s="749"/>
      <c r="K40" s="749"/>
      <c r="L40" s="749"/>
      <c r="M40" s="749"/>
      <c r="N40" s="749"/>
      <c r="O40" s="749"/>
      <c r="P40" s="749"/>
      <c r="Q40" s="749"/>
      <c r="R40" s="749"/>
      <c r="S40" s="749"/>
      <c r="T40" s="749"/>
      <c r="U40" s="749"/>
      <c r="V40" s="228"/>
      <c r="X40" s="125"/>
      <c r="Y40" s="125"/>
      <c r="Z40" s="125"/>
      <c r="AA40" s="125"/>
      <c r="AB40" s="125"/>
      <c r="AC40" s="125"/>
      <c r="AD40" s="125"/>
      <c r="AE40" s="125"/>
      <c r="AF40" s="125"/>
      <c r="AG40" s="125"/>
      <c r="AH40" s="125"/>
    </row>
    <row r="41" spans="1:49" ht="15" customHeight="1" x14ac:dyDescent="0.4">
      <c r="E41" s="128" t="s">
        <v>302</v>
      </c>
      <c r="F41" s="129" t="s">
        <v>3875</v>
      </c>
      <c r="G41" s="49"/>
      <c r="H41" s="49"/>
      <c r="I41" s="49"/>
      <c r="J41" s="49"/>
      <c r="K41" s="49"/>
      <c r="L41" s="49"/>
      <c r="M41" s="49"/>
      <c r="N41" s="49"/>
      <c r="O41" s="49"/>
      <c r="Q41" s="49"/>
      <c r="R41" s="49"/>
      <c r="S41" s="49"/>
      <c r="T41" s="49"/>
      <c r="U41" s="49"/>
      <c r="V41" s="241"/>
      <c r="X41" s="125"/>
      <c r="Y41" s="125"/>
      <c r="Z41" s="125"/>
      <c r="AA41" s="125"/>
      <c r="AB41" s="125"/>
      <c r="AC41" s="125"/>
      <c r="AD41" s="125"/>
      <c r="AE41" s="125"/>
      <c r="AF41" s="125"/>
      <c r="AG41" s="125"/>
      <c r="AH41" s="125"/>
    </row>
    <row r="42" spans="1:49" ht="13.5" customHeight="1" x14ac:dyDescent="0.4">
      <c r="B42" s="49"/>
      <c r="C42" s="49"/>
      <c r="D42" s="49"/>
      <c r="E42" s="128" t="str">
        <f>IF($AJ$4&gt;1,"",VLOOKUP($AM$12,$AM$12:$AO$12,2,FALSE))</f>
        <v/>
      </c>
      <c r="F42" s="129" t="str">
        <f>IF($AJ$4&gt;1,"",VLOOKUP($AM$12,$AM$12:$AO$12,3,FALSE))</f>
        <v/>
      </c>
      <c r="G42" s="49"/>
      <c r="H42" s="49"/>
      <c r="I42" s="49"/>
      <c r="J42" s="49"/>
      <c r="K42" s="49"/>
      <c r="L42" s="49"/>
      <c r="M42" s="49"/>
      <c r="N42" s="49"/>
      <c r="O42" s="49"/>
      <c r="Q42" s="49"/>
      <c r="R42" s="49"/>
      <c r="S42" s="49"/>
      <c r="T42" s="49"/>
      <c r="U42" s="49"/>
      <c r="V42" s="241"/>
      <c r="X42" s="739" t="s">
        <v>3921</v>
      </c>
      <c r="Y42" s="739"/>
      <c r="Z42" s="739"/>
      <c r="AA42" s="739"/>
      <c r="AB42" s="739"/>
      <c r="AC42" s="739"/>
      <c r="AD42" s="739"/>
      <c r="AE42" s="739"/>
      <c r="AF42" s="739"/>
      <c r="AG42" s="739"/>
      <c r="AH42" s="739"/>
      <c r="AI42" s="739"/>
      <c r="AJ42" s="739"/>
      <c r="AK42" s="739"/>
      <c r="AL42" s="739"/>
      <c r="AM42" s="739"/>
      <c r="AN42" s="739"/>
      <c r="AO42" s="739"/>
      <c r="AP42" s="739"/>
      <c r="AQ42" s="739"/>
      <c r="AR42" s="739"/>
      <c r="AS42" s="739"/>
      <c r="AT42" s="739"/>
      <c r="AU42" s="739"/>
      <c r="AV42" s="739"/>
      <c r="AW42" s="739"/>
    </row>
    <row r="43" spans="1:49" ht="13.5" customHeight="1" x14ac:dyDescent="0.4">
      <c r="V43" s="228"/>
      <c r="X43" s="739"/>
      <c r="Y43" s="739"/>
      <c r="Z43" s="739"/>
      <c r="AA43" s="739"/>
      <c r="AB43" s="739"/>
      <c r="AC43" s="739"/>
      <c r="AD43" s="739"/>
      <c r="AE43" s="739"/>
      <c r="AF43" s="739"/>
      <c r="AG43" s="739"/>
      <c r="AH43" s="739"/>
      <c r="AI43" s="739"/>
      <c r="AJ43" s="739"/>
      <c r="AK43" s="739"/>
      <c r="AL43" s="739"/>
      <c r="AM43" s="739"/>
      <c r="AN43" s="739"/>
      <c r="AO43" s="739"/>
      <c r="AP43" s="739"/>
      <c r="AQ43" s="739"/>
      <c r="AR43" s="739"/>
      <c r="AS43" s="739"/>
      <c r="AT43" s="739"/>
      <c r="AU43" s="739"/>
      <c r="AV43" s="739"/>
      <c r="AW43" s="739"/>
    </row>
    <row r="44" spans="1:49" ht="3.75" customHeight="1" x14ac:dyDescent="0.4">
      <c r="A44" s="242"/>
      <c r="B44" s="242"/>
      <c r="C44" s="242"/>
      <c r="D44" s="242"/>
      <c r="E44" s="242"/>
      <c r="F44" s="243"/>
      <c r="G44" s="242"/>
      <c r="H44" s="242"/>
      <c r="I44" s="242"/>
      <c r="J44" s="242"/>
      <c r="K44" s="242"/>
      <c r="L44" s="242"/>
      <c r="M44" s="242"/>
      <c r="N44" s="242"/>
      <c r="O44" s="242"/>
      <c r="P44" s="242"/>
      <c r="Q44" s="242"/>
      <c r="R44" s="242"/>
      <c r="S44" s="242"/>
      <c r="T44" s="242"/>
      <c r="U44" s="242"/>
      <c r="V44" s="244"/>
      <c r="X44" s="125"/>
      <c r="Y44" s="125"/>
      <c r="Z44" s="125"/>
      <c r="AA44" s="125"/>
      <c r="AB44" s="125"/>
      <c r="AC44" s="125"/>
      <c r="AD44" s="125"/>
      <c r="AE44" s="125"/>
      <c r="AF44" s="125"/>
      <c r="AG44" s="125"/>
      <c r="AH44" s="125"/>
    </row>
    <row r="45" spans="1:49" ht="13.5" customHeight="1" x14ac:dyDescent="0.4">
      <c r="E45" s="48"/>
      <c r="F45" s="49"/>
      <c r="K45" s="46" t="s">
        <v>3918</v>
      </c>
      <c r="X45" s="125"/>
      <c r="Y45" s="125"/>
      <c r="Z45" s="125"/>
      <c r="AA45" s="125"/>
      <c r="AB45" s="125"/>
      <c r="AC45" s="125"/>
      <c r="AD45" s="125"/>
      <c r="AE45" s="125"/>
      <c r="AF45" s="125"/>
      <c r="AG45" s="125"/>
      <c r="AH45" s="125"/>
    </row>
    <row r="46" spans="1:49" ht="13.5" customHeight="1" x14ac:dyDescent="0.4">
      <c r="E46" s="48"/>
      <c r="F46" s="49"/>
      <c r="X46" s="325" t="s">
        <v>3922</v>
      </c>
      <c r="Y46" s="325"/>
      <c r="Z46" s="325"/>
      <c r="AA46" s="325"/>
      <c r="AB46" s="325"/>
      <c r="AC46" s="325"/>
      <c r="AD46" s="325"/>
      <c r="AE46" s="325"/>
      <c r="AF46" s="325"/>
      <c r="AG46" s="325"/>
      <c r="AH46" s="325"/>
      <c r="AI46" s="325"/>
      <c r="AJ46" s="325"/>
    </row>
    <row r="47" spans="1:49" ht="13.5" customHeight="1" x14ac:dyDescent="0.4">
      <c r="E47" s="48"/>
      <c r="F47" s="49"/>
      <c r="X47" s="325"/>
      <c r="Y47" s="325"/>
      <c r="Z47" s="325"/>
      <c r="AA47" s="325"/>
      <c r="AB47" s="325"/>
      <c r="AC47" s="325"/>
      <c r="AD47" s="325"/>
      <c r="AE47" s="325"/>
      <c r="AF47" s="325"/>
      <c r="AG47" s="325"/>
      <c r="AH47" s="325"/>
      <c r="AI47" s="325"/>
      <c r="AJ47" s="325"/>
    </row>
    <row r="48" spans="1:49" ht="13.5" customHeight="1" x14ac:dyDescent="0.4">
      <c r="X48" s="325"/>
      <c r="Y48" s="325"/>
      <c r="Z48" s="325"/>
      <c r="AA48" s="325"/>
      <c r="AB48" s="325"/>
      <c r="AC48" s="325"/>
      <c r="AD48" s="325"/>
      <c r="AE48" s="325"/>
      <c r="AF48" s="325"/>
      <c r="AG48" s="325"/>
      <c r="AH48" s="325"/>
      <c r="AI48" s="325"/>
      <c r="AJ48" s="325"/>
    </row>
    <row r="49" spans="24:36" x14ac:dyDescent="0.4">
      <c r="X49" s="325"/>
      <c r="Y49" s="325"/>
      <c r="Z49" s="325"/>
      <c r="AA49" s="325"/>
      <c r="AB49" s="325"/>
      <c r="AC49" s="325"/>
      <c r="AD49" s="325"/>
      <c r="AE49" s="325"/>
      <c r="AF49" s="325"/>
      <c r="AG49" s="325"/>
      <c r="AH49" s="325"/>
      <c r="AI49" s="325"/>
      <c r="AJ49" s="325"/>
    </row>
    <row r="50" spans="24:36" ht="28.5" x14ac:dyDescent="0.4">
      <c r="X50" s="125"/>
      <c r="Y50" s="125"/>
      <c r="Z50" s="125"/>
      <c r="AA50" s="125"/>
      <c r="AB50" s="125"/>
      <c r="AC50" s="125"/>
      <c r="AD50" s="125"/>
      <c r="AE50" s="125"/>
      <c r="AF50" s="125"/>
      <c r="AG50" s="125"/>
    </row>
    <row r="51" spans="24:36" ht="28.5" x14ac:dyDescent="0.4">
      <c r="X51" s="125"/>
      <c r="Y51" s="125"/>
      <c r="Z51" s="125"/>
      <c r="AA51" s="125"/>
      <c r="AB51" s="125"/>
      <c r="AC51" s="125"/>
      <c r="AD51" s="125"/>
      <c r="AE51" s="125"/>
      <c r="AF51" s="125"/>
      <c r="AG51" s="125"/>
    </row>
  </sheetData>
  <sheetProtection selectLockedCells="1" selectUnlockedCells="1"/>
  <mergeCells count="30">
    <mergeCell ref="X29:AF30"/>
    <mergeCell ref="B38:D38"/>
    <mergeCell ref="X38:AF39"/>
    <mergeCell ref="X12:AG15"/>
    <mergeCell ref="G18:L18"/>
    <mergeCell ref="G19:L19"/>
    <mergeCell ref="X3:AC4"/>
    <mergeCell ref="X17:AI22"/>
    <mergeCell ref="X24:AE26"/>
    <mergeCell ref="A2:A4"/>
    <mergeCell ref="B2:B4"/>
    <mergeCell ref="C2:C4"/>
    <mergeCell ref="D3:D4"/>
    <mergeCell ref="E3:E4"/>
    <mergeCell ref="X46:AJ49"/>
    <mergeCell ref="X36:AF37"/>
    <mergeCell ref="U1:U4"/>
    <mergeCell ref="F3:F4"/>
    <mergeCell ref="G3:G4"/>
    <mergeCell ref="I1:I4"/>
    <mergeCell ref="K1:K4"/>
    <mergeCell ref="M1:M4"/>
    <mergeCell ref="O1:O4"/>
    <mergeCell ref="G17:N17"/>
    <mergeCell ref="M18:N18"/>
    <mergeCell ref="M19:N19"/>
    <mergeCell ref="Q1:Q4"/>
    <mergeCell ref="S1:S4"/>
    <mergeCell ref="X42:AW43"/>
    <mergeCell ref="F40:U40"/>
  </mergeCells>
  <phoneticPr fontId="1"/>
  <pageMargins left="0" right="0" top="0.39370078740157483" bottom="0" header="0.39370078740157483" footer="0"/>
  <pageSetup paperSize="13" scale="8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0000"/>
  </sheetPr>
  <dimension ref="A1:AU2"/>
  <sheetViews>
    <sheetView workbookViewId="0">
      <selection activeCell="E1" sqref="E1:AF1"/>
    </sheetView>
  </sheetViews>
  <sheetFormatPr defaultRowHeight="18.75" x14ac:dyDescent="0.4"/>
  <sheetData>
    <row r="1" spans="1:47" x14ac:dyDescent="0.4">
      <c r="A1" s="195" t="s">
        <v>3870</v>
      </c>
      <c r="B1" s="195" t="s">
        <v>3871</v>
      </c>
      <c r="C1" s="50" t="s">
        <v>20</v>
      </c>
      <c r="D1" s="195" t="s">
        <v>3873</v>
      </c>
      <c r="E1" s="50" t="s">
        <v>21</v>
      </c>
      <c r="F1" s="50" t="s">
        <v>22</v>
      </c>
      <c r="G1" s="195" t="s">
        <v>3872</v>
      </c>
      <c r="H1" s="50" t="s">
        <v>23</v>
      </c>
      <c r="I1" s="50" t="s">
        <v>24</v>
      </c>
      <c r="J1" s="50" t="s">
        <v>25</v>
      </c>
      <c r="K1" s="50" t="s">
        <v>26</v>
      </c>
      <c r="L1" s="50" t="s">
        <v>27</v>
      </c>
      <c r="M1" s="50" t="s">
        <v>22</v>
      </c>
      <c r="N1" s="50" t="s">
        <v>28</v>
      </c>
      <c r="O1" s="50" t="s">
        <v>29</v>
      </c>
      <c r="P1" s="50" t="s">
        <v>341</v>
      </c>
      <c r="Q1" s="50" t="s">
        <v>342</v>
      </c>
      <c r="R1" s="50" t="s">
        <v>343</v>
      </c>
      <c r="S1" s="50" t="s">
        <v>344</v>
      </c>
      <c r="T1" s="50" t="s">
        <v>3851</v>
      </c>
      <c r="U1" s="50" t="s">
        <v>3852</v>
      </c>
      <c r="V1" s="50" t="s">
        <v>35</v>
      </c>
      <c r="W1" s="50" t="s">
        <v>36</v>
      </c>
      <c r="X1" s="50" t="s">
        <v>3853</v>
      </c>
      <c r="Y1" s="50" t="s">
        <v>3854</v>
      </c>
      <c r="Z1" s="50" t="s">
        <v>37</v>
      </c>
      <c r="AA1" s="50" t="s">
        <v>34</v>
      </c>
      <c r="AB1" s="50" t="s">
        <v>31</v>
      </c>
      <c r="AC1" s="50" t="s">
        <v>32</v>
      </c>
      <c r="AD1" s="50" t="s">
        <v>33</v>
      </c>
      <c r="AE1" s="50" t="s">
        <v>354</v>
      </c>
      <c r="AF1" s="50" t="s">
        <v>355</v>
      </c>
      <c r="AG1" s="195" t="s">
        <v>3855</v>
      </c>
      <c r="AH1" s="195" t="s">
        <v>3856</v>
      </c>
      <c r="AI1" s="195" t="s">
        <v>3857</v>
      </c>
      <c r="AJ1" s="195" t="s">
        <v>3858</v>
      </c>
      <c r="AK1" s="195" t="s">
        <v>3859</v>
      </c>
      <c r="AL1" s="195" t="s">
        <v>3860</v>
      </c>
      <c r="AM1" s="195" t="s">
        <v>3861</v>
      </c>
      <c r="AN1" s="195" t="s">
        <v>3862</v>
      </c>
      <c r="AO1" s="195" t="s">
        <v>3863</v>
      </c>
      <c r="AP1" s="195" t="s">
        <v>3864</v>
      </c>
      <c r="AQ1" s="195" t="s">
        <v>3865</v>
      </c>
      <c r="AR1" s="195" t="s">
        <v>3866</v>
      </c>
      <c r="AS1" s="195" t="s">
        <v>3867</v>
      </c>
      <c r="AT1" s="195" t="s">
        <v>3868</v>
      </c>
      <c r="AU1" s="195" t="s">
        <v>3869</v>
      </c>
    </row>
    <row r="2" spans="1:47" x14ac:dyDescent="0.4">
      <c r="A2" s="196">
        <f>+申し込みについて!J15</f>
        <v>0</v>
      </c>
      <c r="B2" s="196" t="str">
        <f>+申し込みについて!J9</f>
        <v>相模原支部</v>
      </c>
      <c r="C2" s="50">
        <f>+申し込みについて!J11</f>
        <v>0</v>
      </c>
      <c r="D2" s="196"/>
      <c r="E2" s="50" t="e">
        <f>+アンコン参加申込書!B7</f>
        <v>#N/A</v>
      </c>
      <c r="F2" s="50" t="e">
        <f>+アンコン参加申込書!B6</f>
        <v>#N/A</v>
      </c>
      <c r="G2" s="196">
        <f>+申し込みについて!J13</f>
        <v>0</v>
      </c>
      <c r="H2" s="50" t="e">
        <f>+アンコン参加申込書!D8</f>
        <v>#N/A</v>
      </c>
      <c r="I2" s="50" t="e">
        <f>+アンコン参加申込書!D9</f>
        <v>#N/A</v>
      </c>
      <c r="J2" s="51" t="e">
        <f>+アンコン参加申込書!D10</f>
        <v>#N/A</v>
      </c>
      <c r="K2" s="51" t="e">
        <f>+アンコン参加申込書!J10</f>
        <v>#N/A</v>
      </c>
      <c r="L2" s="50">
        <f>+アンコン参加申込書!D12</f>
        <v>0</v>
      </c>
      <c r="M2" s="50">
        <f>+アンコン参加申込書!D11</f>
        <v>0</v>
      </c>
      <c r="N2" s="51">
        <f>+アンコン参加申込書!I12</f>
        <v>0</v>
      </c>
      <c r="O2" s="50">
        <f>+アンコン参加申込書!E13</f>
        <v>0</v>
      </c>
      <c r="P2" s="50">
        <f>+アンコン参加申込書!C16</f>
        <v>0</v>
      </c>
      <c r="Q2" s="50">
        <f>+アンコン参加申込書!F16</f>
        <v>0</v>
      </c>
      <c r="R2" s="50">
        <f>+アンコン参加申込書!C17</f>
        <v>0</v>
      </c>
      <c r="S2" s="50">
        <f>+アンコン参加申込書!F17</f>
        <v>0</v>
      </c>
      <c r="T2" s="50" t="e">
        <f>+アンコン参加申込書!J16</f>
        <v>#VALUE!</v>
      </c>
      <c r="U2" s="50" t="e">
        <f>+アンコン参加申込書!J17</f>
        <v>#VALUE!</v>
      </c>
      <c r="V2" s="50">
        <f>+アンコン参加申込書!E18</f>
        <v>0</v>
      </c>
      <c r="W2" s="52">
        <f>+アンコン参加申込書!C19</f>
        <v>0</v>
      </c>
      <c r="X2" s="50" t="e">
        <f>+アンコン参加申込書!H18</f>
        <v>#VALUE!</v>
      </c>
      <c r="Y2" s="50" t="e">
        <f>+アンコン参加申込書!J18</f>
        <v>#VALUE!</v>
      </c>
      <c r="Z2" s="52" t="e">
        <f>+アンコン参加申込書!H20</f>
        <v>#VALUE!</v>
      </c>
      <c r="AA2" s="52">
        <f>+アンコン参加申込書!J20</f>
        <v>0</v>
      </c>
      <c r="AB2" s="50" t="str">
        <f>+アンコン参加申込書!H16</f>
        <v/>
      </c>
      <c r="AC2" s="50" t="str">
        <f>+アンコン参加申込書!H17</f>
        <v/>
      </c>
      <c r="AD2" s="52" t="e">
        <f>+アンコン参加申込書!H20</f>
        <v>#VALUE!</v>
      </c>
      <c r="AE2" s="50">
        <f>+アンコン参加申込書!L16</f>
        <v>0</v>
      </c>
      <c r="AF2" s="50">
        <f>+アンコン参加申込書!L17</f>
        <v>0</v>
      </c>
      <c r="AG2" s="196">
        <f>+アンコン参加申込書!H23</f>
        <v>0</v>
      </c>
      <c r="AH2" s="196">
        <f>+アンコン参加申込書!F23</f>
        <v>0</v>
      </c>
      <c r="AI2" s="196">
        <f>+アンコン参加申込書!G23</f>
        <v>0</v>
      </c>
      <c r="AJ2" s="196">
        <f>+アンコン参加申込書!H24</f>
        <v>0</v>
      </c>
      <c r="AK2" s="196">
        <f>+アンコン参加申込書!F24</f>
        <v>0</v>
      </c>
      <c r="AL2" s="196">
        <f>+アンコン参加申込書!G24</f>
        <v>0</v>
      </c>
      <c r="AM2" s="196">
        <f>+アンコン参加申込書!H26</f>
        <v>0</v>
      </c>
      <c r="AN2" s="196">
        <f>+アンコン参加申込書!F26</f>
        <v>0</v>
      </c>
      <c r="AO2" s="196">
        <f>+アンコン参加申込書!G26</f>
        <v>0</v>
      </c>
      <c r="AP2" s="196">
        <f>+アンコン参加申込書!H27</f>
        <v>0</v>
      </c>
      <c r="AQ2" s="196">
        <f>+アンコン参加申込書!F27</f>
        <v>14</v>
      </c>
      <c r="AR2" s="196" t="str">
        <f>+アンコン参加申込書!G27</f>
        <v>土</v>
      </c>
      <c r="AS2" s="196">
        <f>+アンコン参加申込書!H28</f>
        <v>0</v>
      </c>
      <c r="AT2" s="196">
        <f>+アンコン参加申込書!F28</f>
        <v>15</v>
      </c>
      <c r="AU2" s="196" t="str">
        <f>+アンコン参加申込書!G28</f>
        <v>日</v>
      </c>
    </row>
  </sheetData>
  <phoneticPr fontId="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0000"/>
  </sheetPr>
  <dimension ref="A1:BL3"/>
  <sheetViews>
    <sheetView workbookViewId="0">
      <selection activeCell="D1" sqref="D1"/>
    </sheetView>
  </sheetViews>
  <sheetFormatPr defaultRowHeight="18.75" x14ac:dyDescent="0.4"/>
  <sheetData>
    <row r="1" spans="1:64" s="23" customFormat="1" x14ac:dyDescent="0.4">
      <c r="A1" s="195" t="s">
        <v>3870</v>
      </c>
      <c r="B1" s="195" t="s">
        <v>3871</v>
      </c>
      <c r="C1" s="50" t="s">
        <v>20</v>
      </c>
      <c r="D1" s="53" t="s">
        <v>13</v>
      </c>
      <c r="E1" s="50" t="s">
        <v>21</v>
      </c>
      <c r="F1" s="50" t="s">
        <v>22</v>
      </c>
      <c r="G1" s="195" t="s">
        <v>3872</v>
      </c>
      <c r="H1" s="53" t="s">
        <v>3874</v>
      </c>
      <c r="I1" s="53" t="s">
        <v>249</v>
      </c>
      <c r="J1" s="53" t="s">
        <v>314</v>
      </c>
      <c r="K1" s="53" t="s">
        <v>250</v>
      </c>
      <c r="L1" s="53" t="s">
        <v>22</v>
      </c>
      <c r="M1" s="53" t="s">
        <v>251</v>
      </c>
      <c r="N1" s="53" t="s">
        <v>252</v>
      </c>
      <c r="O1" s="53" t="s">
        <v>64</v>
      </c>
      <c r="P1" s="53" t="s">
        <v>66</v>
      </c>
      <c r="Q1" s="53" t="s">
        <v>253</v>
      </c>
      <c r="R1" s="53" t="s">
        <v>254</v>
      </c>
      <c r="S1" s="53" t="s">
        <v>255</v>
      </c>
      <c r="T1" s="53" t="s">
        <v>64</v>
      </c>
      <c r="U1" s="53" t="s">
        <v>66</v>
      </c>
      <c r="V1" s="53" t="s">
        <v>256</v>
      </c>
      <c r="W1" s="53" t="s">
        <v>257</v>
      </c>
      <c r="X1" s="53" t="s">
        <v>258</v>
      </c>
      <c r="Y1" s="53" t="s">
        <v>259</v>
      </c>
      <c r="Z1" s="53" t="s">
        <v>260</v>
      </c>
      <c r="AA1" s="53" t="s">
        <v>261</v>
      </c>
      <c r="AB1" s="53" t="s">
        <v>262</v>
      </c>
      <c r="AC1" s="53" t="s">
        <v>263</v>
      </c>
      <c r="AD1" s="53" t="s">
        <v>264</v>
      </c>
      <c r="AE1" s="53" t="s">
        <v>265</v>
      </c>
      <c r="AF1" s="53" t="s">
        <v>266</v>
      </c>
      <c r="AG1" s="53" t="s">
        <v>267</v>
      </c>
      <c r="AH1" s="53" t="s">
        <v>268</v>
      </c>
      <c r="AI1" s="53" t="s">
        <v>269</v>
      </c>
      <c r="AJ1" s="53" t="s">
        <v>270</v>
      </c>
      <c r="AK1" s="53" t="s">
        <v>271</v>
      </c>
      <c r="AL1" s="53" t="s">
        <v>272</v>
      </c>
      <c r="AM1" s="53" t="s">
        <v>273</v>
      </c>
      <c r="AN1" s="53" t="s">
        <v>274</v>
      </c>
      <c r="AO1" s="53" t="s">
        <v>275</v>
      </c>
      <c r="AP1" s="53" t="s">
        <v>276</v>
      </c>
      <c r="AQ1" s="53" t="s">
        <v>277</v>
      </c>
      <c r="AR1" s="53" t="s">
        <v>278</v>
      </c>
      <c r="AS1" s="53" t="s">
        <v>279</v>
      </c>
      <c r="AT1" s="53" t="s">
        <v>280</v>
      </c>
      <c r="AU1" s="53" t="s">
        <v>281</v>
      </c>
      <c r="AV1" s="53" t="s">
        <v>84</v>
      </c>
      <c r="AW1" s="53" t="s">
        <v>46</v>
      </c>
      <c r="AX1" s="53" t="s">
        <v>282</v>
      </c>
      <c r="AY1" s="53" t="s">
        <v>283</v>
      </c>
      <c r="AZ1" s="53" t="s">
        <v>53</v>
      </c>
      <c r="BA1" s="53" t="s">
        <v>284</v>
      </c>
      <c r="BB1" s="53" t="s">
        <v>285</v>
      </c>
      <c r="BC1" s="53" t="s">
        <v>286</v>
      </c>
      <c r="BD1" s="53" t="s">
        <v>288</v>
      </c>
      <c r="BE1" s="53" t="s">
        <v>287</v>
      </c>
      <c r="BF1" s="53" t="s">
        <v>64</v>
      </c>
      <c r="BG1" s="53" t="s">
        <v>28</v>
      </c>
      <c r="BH1" s="53" t="s">
        <v>29</v>
      </c>
      <c r="BI1" s="50" t="s">
        <v>23</v>
      </c>
      <c r="BJ1" s="50" t="s">
        <v>24</v>
      </c>
      <c r="BK1" s="50" t="s">
        <v>25</v>
      </c>
      <c r="BL1" s="50" t="s">
        <v>26</v>
      </c>
    </row>
    <row r="2" spans="1:64" s="40" customFormat="1" ht="18.75" customHeight="1" x14ac:dyDescent="0.15">
      <c r="A2" s="196">
        <f>+申し込みについて!J15</f>
        <v>0</v>
      </c>
      <c r="B2" s="196" t="str">
        <f>+申し込みについて!J9</f>
        <v>相模原支部</v>
      </c>
      <c r="C2" s="50">
        <f>+申し込みについて!J11</f>
        <v>0</v>
      </c>
      <c r="D2" s="196"/>
      <c r="E2" s="50" t="e">
        <f>+アンコン参加申込書!B7</f>
        <v>#N/A</v>
      </c>
      <c r="F2" s="50" t="e">
        <f>+アンコン参加申込書!B6</f>
        <v>#N/A</v>
      </c>
      <c r="G2" s="196">
        <f>+申し込みについて!J13</f>
        <v>0</v>
      </c>
      <c r="H2" s="54"/>
      <c r="I2" s="54">
        <f>+'曲目等申込書（チーム１）'!J8</f>
        <v>0</v>
      </c>
      <c r="J2" s="54">
        <f>+'曲目等申込書（チーム１）'!S8</f>
        <v>0</v>
      </c>
      <c r="K2" s="54">
        <f>+'曲目等申込書（チーム１）'!F10</f>
        <v>0</v>
      </c>
      <c r="L2" s="54">
        <f>+'曲目等申込書（チーム１）'!F9</f>
        <v>0</v>
      </c>
      <c r="M2" s="54">
        <f>+'曲目等申込書（チーム１）'!F11</f>
        <v>0</v>
      </c>
      <c r="N2" s="54">
        <f>+'曲目等申込書（チーム１）'!F13</f>
        <v>0</v>
      </c>
      <c r="O2" s="54">
        <f>+'曲目等申込書（チーム１）'!F12</f>
        <v>0</v>
      </c>
      <c r="P2" s="54">
        <f>+'曲目等申込書（チーム１）'!N12</f>
        <v>0</v>
      </c>
      <c r="Q2" s="54">
        <f>+'曲目等申込書（チーム１）'!N13</f>
        <v>0</v>
      </c>
      <c r="R2" s="54">
        <f>+'曲目等申込書（チーム１）'!S13</f>
        <v>0</v>
      </c>
      <c r="S2" s="54">
        <f>+'曲目等申込書（チーム１）'!F15</f>
        <v>0</v>
      </c>
      <c r="T2" s="54">
        <f>+'曲目等申込書（チーム１）'!F14</f>
        <v>0</v>
      </c>
      <c r="U2" s="54">
        <f>+'曲目等申込書（チーム１）'!N14</f>
        <v>0</v>
      </c>
      <c r="V2" s="54">
        <f>+'曲目等申込書（チーム１）'!F16</f>
        <v>0</v>
      </c>
      <c r="W2" s="54">
        <f>+'曲目等申込書（チーム１）'!T16</f>
        <v>0</v>
      </c>
      <c r="X2" s="54">
        <f>+'曲目等申込書（チーム１）'!C18</f>
        <v>0</v>
      </c>
      <c r="Y2" s="54">
        <f>+'曲目等申込書（チーム１）'!E18</f>
        <v>0</v>
      </c>
      <c r="Z2" s="54">
        <f>+'曲目等申込書（チーム１）'!F18</f>
        <v>0</v>
      </c>
      <c r="AA2" s="54">
        <f>+'曲目等申込書（チーム１）'!C19</f>
        <v>0</v>
      </c>
      <c r="AB2" s="54">
        <f>+'曲目等申込書（チーム１）'!E19</f>
        <v>0</v>
      </c>
      <c r="AC2" s="54">
        <f>+'曲目等申込書（チーム１）'!F19</f>
        <v>0</v>
      </c>
      <c r="AD2" s="54">
        <f>+'曲目等申込書（チーム１）'!C20</f>
        <v>0</v>
      </c>
      <c r="AE2" s="54">
        <f>+'曲目等申込書（チーム１）'!E20</f>
        <v>0</v>
      </c>
      <c r="AF2" s="54">
        <f>+'曲目等申込書（チーム１）'!F20</f>
        <v>0</v>
      </c>
      <c r="AG2" s="54">
        <f>+'曲目等申込書（チーム１）'!C21</f>
        <v>0</v>
      </c>
      <c r="AH2" s="54">
        <f>+'曲目等申込書（チーム１）'!E21</f>
        <v>0</v>
      </c>
      <c r="AI2" s="54">
        <f>+'曲目等申込書（チーム１）'!F21</f>
        <v>0</v>
      </c>
      <c r="AJ2" s="54">
        <f>+'曲目等申込書（チーム１）'!M18</f>
        <v>0</v>
      </c>
      <c r="AK2" s="54">
        <f>+'曲目等申込書（チーム１）'!O18</f>
        <v>0</v>
      </c>
      <c r="AL2" s="54">
        <f>+'曲目等申込書（チーム１）'!P18</f>
        <v>0</v>
      </c>
      <c r="AM2" s="54">
        <f>+'曲目等申込書（チーム１）'!M19</f>
        <v>0</v>
      </c>
      <c r="AN2" s="54">
        <f>+'曲目等申込書（チーム１）'!O19</f>
        <v>0</v>
      </c>
      <c r="AO2" s="54">
        <f>+'曲目等申込書（チーム１）'!P19</f>
        <v>0</v>
      </c>
      <c r="AP2" s="54">
        <f>+'曲目等申込書（チーム１）'!M20</f>
        <v>0</v>
      </c>
      <c r="AQ2" s="54">
        <f>+'曲目等申込書（チーム１）'!O20</f>
        <v>0</v>
      </c>
      <c r="AR2" s="54">
        <f>+'曲目等申込書（チーム１）'!P20</f>
        <v>0</v>
      </c>
      <c r="AS2" s="54">
        <f>+'曲目等申込書（チーム１）'!M21</f>
        <v>0</v>
      </c>
      <c r="AT2" s="54">
        <f>+'曲目等申込書（チーム１）'!O21</f>
        <v>0</v>
      </c>
      <c r="AU2" s="54">
        <f>+'曲目等申込書（チーム１）'!P21</f>
        <v>0</v>
      </c>
      <c r="AV2" s="54">
        <f>+'曲目等申込書（チーム１）'!A24</f>
        <v>0</v>
      </c>
      <c r="AW2" s="54">
        <f>+'曲目等申込書（チーム１）'!J23</f>
        <v>0</v>
      </c>
      <c r="AX2" s="54">
        <f>+'曲目等申込書（チーム１）'!N23</f>
        <v>0</v>
      </c>
      <c r="AY2" s="54">
        <f>+'曲目等申込書（チーム１）'!V23</f>
        <v>0</v>
      </c>
      <c r="AZ2" s="54">
        <f>+'曲目等申込書（チーム１）'!J24</f>
        <v>0</v>
      </c>
      <c r="BA2" s="54">
        <f>+'曲目等申込書（チーム１）'!P24</f>
        <v>0</v>
      </c>
      <c r="BB2" s="54">
        <f>+'曲目等申込書（チーム１）'!A30</f>
        <v>0</v>
      </c>
      <c r="BC2" s="54">
        <f>+'曲目等申込書（チーム１）'!G31</f>
        <v>0</v>
      </c>
      <c r="BD2" s="54">
        <f>+'曲目等申込書（チーム１）'!D22</f>
        <v>0</v>
      </c>
      <c r="BE2" s="54">
        <f>+'曲目等申込書（チーム１）'!E33</f>
        <v>0</v>
      </c>
      <c r="BF2" s="54">
        <f>+'曲目等申込書（チーム１）'!E32</f>
        <v>0</v>
      </c>
      <c r="BG2" s="55">
        <f>+'曲目等申込書（チーム１）'!O33</f>
        <v>0</v>
      </c>
      <c r="BH2" s="54">
        <f>+'曲目等申込書（チーム１）'!G34</f>
        <v>0</v>
      </c>
      <c r="BI2" s="50" t="e">
        <f>+'曲目等申込書（チーム１）'!E35</f>
        <v>#N/A</v>
      </c>
      <c r="BJ2" s="50" t="e">
        <f>+'曲目等申込書（チーム１）'!E36</f>
        <v>#N/A</v>
      </c>
      <c r="BK2" s="50" t="e">
        <f>+'曲目等申込書（チーム１）'!K35</f>
        <v>#N/A</v>
      </c>
      <c r="BL2" s="50" t="e">
        <f>+'曲目等申込書（チーム１）'!R35</f>
        <v>#N/A</v>
      </c>
    </row>
    <row r="3" spans="1:64" x14ac:dyDescent="0.15">
      <c r="A3" s="196">
        <f>+申し込みについて!J15</f>
        <v>0</v>
      </c>
      <c r="B3" s="196" t="str">
        <f>+申し込みについて!J9</f>
        <v>相模原支部</v>
      </c>
      <c r="C3" s="50">
        <f>+申し込みについて!J11</f>
        <v>0</v>
      </c>
      <c r="D3" s="196"/>
      <c r="E3" s="50" t="e">
        <f>+アンコン参加申込書!B7</f>
        <v>#N/A</v>
      </c>
      <c r="F3" s="50" t="e">
        <f>+アンコン参加申込書!B6</f>
        <v>#N/A</v>
      </c>
      <c r="G3" s="196">
        <f>+申し込みについて!J13</f>
        <v>0</v>
      </c>
      <c r="H3" s="54"/>
      <c r="I3" s="54">
        <f>+'曲目等申込書（チーム２）'!J8</f>
        <v>0</v>
      </c>
      <c r="J3" s="54">
        <f>+'曲目等申込書（チーム２）'!S8</f>
        <v>0</v>
      </c>
      <c r="K3" s="54">
        <f>+'曲目等申込書（チーム２）'!F10</f>
        <v>0</v>
      </c>
      <c r="L3" s="54">
        <f>+'曲目等申込書（チーム２）'!F9</f>
        <v>0</v>
      </c>
      <c r="M3" s="54">
        <f>+'曲目等申込書（チーム２）'!F11</f>
        <v>0</v>
      </c>
      <c r="N3" s="54">
        <f>+'曲目等申込書（チーム２）'!F13</f>
        <v>0</v>
      </c>
      <c r="O3" s="54">
        <f>+'曲目等申込書（チーム２）'!F12</f>
        <v>0</v>
      </c>
      <c r="P3" s="54">
        <f>+'曲目等申込書（チーム２）'!N12</f>
        <v>0</v>
      </c>
      <c r="Q3" s="54">
        <f>+'曲目等申込書（チーム２）'!N13</f>
        <v>0</v>
      </c>
      <c r="R3" s="54">
        <f>+'曲目等申込書（チーム２）'!S13</f>
        <v>0</v>
      </c>
      <c r="S3" s="54">
        <f>+'曲目等申込書（チーム２）'!F15</f>
        <v>0</v>
      </c>
      <c r="T3" s="54">
        <f>+'曲目等申込書（チーム２）'!F14</f>
        <v>0</v>
      </c>
      <c r="U3" s="54">
        <f>+'曲目等申込書（チーム２）'!N14</f>
        <v>0</v>
      </c>
      <c r="V3" s="54">
        <f>+'曲目等申込書（チーム２）'!F16</f>
        <v>0</v>
      </c>
      <c r="W3" s="54">
        <f>+'曲目等申込書（チーム２）'!T16</f>
        <v>0</v>
      </c>
      <c r="X3" s="54">
        <f>+'曲目等申込書（チーム２）'!C18</f>
        <v>0</v>
      </c>
      <c r="Y3" s="54">
        <f>+'曲目等申込書（チーム２）'!E18</f>
        <v>0</v>
      </c>
      <c r="Z3" s="54">
        <f>+'曲目等申込書（チーム２）'!F18</f>
        <v>0</v>
      </c>
      <c r="AA3" s="54">
        <f>+'曲目等申込書（チーム２）'!C19</f>
        <v>0</v>
      </c>
      <c r="AB3" s="54">
        <f>+'曲目等申込書（チーム２）'!E19</f>
        <v>0</v>
      </c>
      <c r="AC3" s="54">
        <f>+'曲目等申込書（チーム２）'!F19</f>
        <v>0</v>
      </c>
      <c r="AD3" s="54">
        <f>+'曲目等申込書（チーム２）'!C20</f>
        <v>0</v>
      </c>
      <c r="AE3" s="54">
        <f>+'曲目等申込書（チーム２）'!E20</f>
        <v>0</v>
      </c>
      <c r="AF3" s="54">
        <f>+'曲目等申込書（チーム２）'!F20</f>
        <v>0</v>
      </c>
      <c r="AG3" s="54">
        <f>+'曲目等申込書（チーム２）'!C21</f>
        <v>0</v>
      </c>
      <c r="AH3" s="54">
        <f>+'曲目等申込書（チーム２）'!E21</f>
        <v>0</v>
      </c>
      <c r="AI3" s="54">
        <f>+'曲目等申込書（チーム２）'!F21</f>
        <v>0</v>
      </c>
      <c r="AJ3" s="54">
        <f>+'曲目等申込書（チーム２）'!M18</f>
        <v>0</v>
      </c>
      <c r="AK3" s="54">
        <f>+'曲目等申込書（チーム２）'!O18</f>
        <v>0</v>
      </c>
      <c r="AL3" s="54">
        <f>+'曲目等申込書（チーム２）'!P18</f>
        <v>0</v>
      </c>
      <c r="AM3" s="54">
        <f>+'曲目等申込書（チーム２）'!M19</f>
        <v>0</v>
      </c>
      <c r="AN3" s="54">
        <f>+'曲目等申込書（チーム２）'!O19</f>
        <v>0</v>
      </c>
      <c r="AO3" s="54">
        <f>+'曲目等申込書（チーム２）'!P19</f>
        <v>0</v>
      </c>
      <c r="AP3" s="54">
        <f>+'曲目等申込書（チーム２）'!M20</f>
        <v>0</v>
      </c>
      <c r="AQ3" s="54">
        <f>+'曲目等申込書（チーム２）'!O20</f>
        <v>0</v>
      </c>
      <c r="AR3" s="54">
        <f>+'曲目等申込書（チーム２）'!P20</f>
        <v>0</v>
      </c>
      <c r="AS3" s="54">
        <f>+'曲目等申込書（チーム２）'!M21</f>
        <v>0</v>
      </c>
      <c r="AT3" s="54">
        <f>+'曲目等申込書（チーム２）'!O21</f>
        <v>0</v>
      </c>
      <c r="AU3" s="54">
        <f>+'曲目等申込書（チーム２）'!P21</f>
        <v>0</v>
      </c>
      <c r="AV3" s="54">
        <f>+'曲目等申込書（チーム２）'!A24</f>
        <v>0</v>
      </c>
      <c r="AW3" s="54">
        <f>+'曲目等申込書（チーム２）'!J23</f>
        <v>0</v>
      </c>
      <c r="AX3" s="54">
        <f>+'曲目等申込書（チーム２）'!N23</f>
        <v>0</v>
      </c>
      <c r="AY3" s="54">
        <f>+'曲目等申込書（チーム２）'!V23</f>
        <v>0</v>
      </c>
      <c r="AZ3" s="54">
        <f>+'曲目等申込書（チーム２）'!J24</f>
        <v>0</v>
      </c>
      <c r="BA3" s="54">
        <f>+'曲目等申込書（チーム２）'!P24</f>
        <v>0</v>
      </c>
      <c r="BB3" s="54">
        <f>+'曲目等申込書（チーム２）'!A30</f>
        <v>0</v>
      </c>
      <c r="BC3" s="54">
        <f>+'曲目等申込書（チーム２）'!G31</f>
        <v>0</v>
      </c>
      <c r="BD3" s="54">
        <f>+'曲目等申込書（チーム２）'!D22</f>
        <v>0</v>
      </c>
      <c r="BE3" s="54">
        <f>+'曲目等申込書（チーム２）'!E33</f>
        <v>0</v>
      </c>
      <c r="BF3" s="54">
        <f>+'曲目等申込書（チーム２）'!E32</f>
        <v>0</v>
      </c>
      <c r="BG3" s="55">
        <f>+'曲目等申込書（チーム２）'!O33</f>
        <v>0</v>
      </c>
      <c r="BH3" s="54">
        <f>+'曲目等申込書（チーム２）'!G34</f>
        <v>0</v>
      </c>
      <c r="BI3" s="50" t="e">
        <f>+'曲目等申込書（チーム２）'!E35</f>
        <v>#N/A</v>
      </c>
      <c r="BJ3" s="50" t="e">
        <f>+'曲目等申込書（チーム２）'!E36</f>
        <v>#N/A</v>
      </c>
      <c r="BK3" s="50" t="e">
        <f>+'曲目等申込書（チーム２）'!K35</f>
        <v>#N/A</v>
      </c>
      <c r="BL3" s="50" t="e">
        <f>+'曲目等申込書（チーム２）'!R35</f>
        <v>#N/A</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申し込みについて</vt:lpstr>
      <vt:lpstr>アンコン参加申込書</vt:lpstr>
      <vt:lpstr>曲目等申込書（チーム１）</vt:lpstr>
      <vt:lpstr>曲目等申込書（チーム２）</vt:lpstr>
      <vt:lpstr>楽器名略号一覧</vt:lpstr>
      <vt:lpstr>加盟団体名簿</vt:lpstr>
      <vt:lpstr>レターパック封筒宛先</vt:lpstr>
      <vt:lpstr>※連盟使用欄１</vt:lpstr>
      <vt:lpstr>※連盟使用欄２</vt:lpstr>
      <vt:lpstr>アンコン参加申込書!Print_Area</vt:lpstr>
      <vt:lpstr>レターパック封筒宛先!Print_Area</vt:lpstr>
      <vt:lpstr>'曲目等申込書（チーム１）'!Print_Area</vt:lpstr>
      <vt:lpstr>'曲目等申込書（チーム２）'!Print_Area</vt:lpstr>
      <vt:lpstr>申し込みについて!Print_Area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kanasui01</dc:creator>
  <cp:lastModifiedBy>秀太 岩崎</cp:lastModifiedBy>
  <cp:lastPrinted>2026-03-09T02:32:57Z</cp:lastPrinted>
  <dcterms:created xsi:type="dcterms:W3CDTF">2023-09-20T04:30:23Z</dcterms:created>
  <dcterms:modified xsi:type="dcterms:W3CDTF">2026-04-29T14:34:13Z</dcterms:modified>
</cp:coreProperties>
</file>